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B0B5D151-406B-4256-A81A-E41B96DC8271}" xr6:coauthVersionLast="47" xr6:coauthVersionMax="47" xr10:uidLastSave="{6F06C0F8-E906-43DF-B57C-0CDD0C488EFB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<sst xmlns="http://schemas.openxmlformats.org/spreadsheetml/2006/main" count="69488" uniqueCount="1474">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</sst>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Warwickshire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67.260000000000005</c:v>
                </c:pt>
                <c:pt idx="1">
                  <c:v>67.61</c:v>
                </c:pt>
                <c:pt idx="2">
                  <c:v>68.11</c:v>
                </c:pt>
                <c:pt idx="3">
                  <c:v>66.239999999999995</c:v>
                </c:pt>
                <c:pt idx="4">
                  <c:v>64.010000000000005</c:v>
                </c:pt>
                <c:pt idx="5">
                  <c:v>64.8</c:v>
                </c:pt>
                <c:pt idx="6">
                  <c:v>64.56</c:v>
                </c:pt>
                <c:pt idx="7">
                  <c:v>62.12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Warwickshire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66.42</c:v>
                </c:pt>
                <c:pt idx="1">
                  <c:v>67.510000000000005</c:v>
                </c:pt>
                <c:pt idx="2">
                  <c:v>67.56</c:v>
                </c:pt>
                <c:pt idx="3">
                  <c:v>66.150000000000006</c:v>
                </c:pt>
                <c:pt idx="4">
                  <c:v>66.16</c:v>
                </c:pt>
                <c:pt idx="5">
                  <c:v>63.86</c:v>
                </c:pt>
                <c:pt idx="6">
                  <c:v>64.13</c:v>
                </c:pt>
                <c:pt idx="7">
                  <c:v>64.09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Stratford-on-Avon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20.399999999999999</c:v>
                </c:pt>
                <c:pt idx="1">
                  <c:v>14.2</c:v>
                </c:pt>
                <c:pt idx="2">
                  <c:v>11.5</c:v>
                </c:pt>
                <c:pt idx="3">
                  <c:v>11.9</c:v>
                </c:pt>
                <c:pt idx="4">
                  <c:v>11.1</c:v>
                </c:pt>
                <c:pt idx="5">
                  <c:v>9.8000000000000007</c:v>
                </c:pt>
                <c:pt idx="6">
                  <c:v>9.4</c:v>
                </c:pt>
                <c:pt idx="7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Stratford-on-Avon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14.4</c:v>
                </c:pt>
                <c:pt idx="1">
                  <c:v>14.7</c:v>
                </c:pt>
                <c:pt idx="2">
                  <c:v>14.7</c:v>
                </c:pt>
                <c:pt idx="3">
                  <c:v>14</c:v>
                </c:pt>
                <c:pt idx="4">
                  <c:v>14.1</c:v>
                </c:pt>
                <c:pt idx="5">
                  <c:v>14.4</c:v>
                </c:pt>
                <c:pt idx="6">
                  <c:v>15</c:v>
                </c:pt>
                <c:pt idx="7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Stratford-on-Avon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56.193931911183903</c:v>
                </c:pt>
                <c:pt idx="1">
                  <c:v>51.828915901539702</c:v>
                </c:pt>
                <c:pt idx="2">
                  <c:v>56.418884228097397</c:v>
                </c:pt>
                <c:pt idx="3">
                  <c:v>61.4657566131525</c:v>
                </c:pt>
                <c:pt idx="4">
                  <c:v>58.316393147408</c:v>
                </c:pt>
                <c:pt idx="5">
                  <c:v>64.191384739780304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Stratford-on-Avon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24.3795875415335</c:v>
                </c:pt>
                <c:pt idx="1">
                  <c:v>23.613592646678601</c:v>
                </c:pt>
                <c:pt idx="2">
                  <c:v>23.338271613023899</c:v>
                </c:pt>
                <c:pt idx="3">
                  <c:v>23.340654337216801</c:v>
                </c:pt>
                <c:pt idx="4">
                  <c:v>22.804805216912602</c:v>
                </c:pt>
                <c:pt idx="5">
                  <c:v>23.178666990172498</c:v>
                </c:pt>
                <c:pt idx="6">
                  <c:v>23.727223892757401</c:v>
                </c:pt>
                <c:pt idx="7">
                  <c:v>22.3958062815902</c:v>
                </c:pt>
                <c:pt idx="8">
                  <c:v>22.764858748001</c:v>
                </c:pt>
                <c:pt idx="9">
                  <c:v>21.9361978134379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Warwickshire from 2011-13 to 2018-20 saw a marked decline from being greater than both the rural and England situations to being below both in 2018-20.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Warwickshire from 2011-13 to 2018-20 saw a marked decline from being greater than both the rural and England situations to being generally in line with the England position.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Stratford-on-Avon from 2012 to 2019 decreased from being greater than the rural and England situations at the start of the period to being consistently below both England and 'Rural as a Region' from 2013 to 2019.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Stratford-on-Avon was consistently below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Stratford-on-Avon from 2015/16 to 2020/21 increased at a rate that moved it from being below the rural and England situations to being greater than the rural and England positions in 2020/21.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Stratford-on-Avon from 2008-10 to 2017-19 decreased at a markedly lower rate than 'Rural as a Region' and England but was consistently below these comparators during this period of time.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262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Warwickshire</v>
      </c>
      <c r="G12" s="12"/>
      <c r="H12" s="13"/>
      <c r="I12" s="14">
        <f>IF(VLOOKUP($F12,'M HLE'!$B$10:$L$468,'M HLE'!E$1,FALSE)=0,"",VLOOKUP($F12,'M HLE'!$B$10:$L$468,'M HLE'!E$1,FALSE))</f>
        <v>67.260000000000005</v>
      </c>
      <c r="J12" s="15">
        <f>IF(VLOOKUP($F12,'M HLE'!$B$10:$L$468,'M HLE'!F$1,FALSE)=0,"",VLOOKUP($F12,'M HLE'!$B$10:$L$468,'M HLE'!F$1,FALSE))</f>
        <v>67.61</v>
      </c>
      <c r="K12" s="15">
        <f>IF(VLOOKUP($F12,'M HLE'!$B$10:$L$468,'M HLE'!G$1,FALSE)=0,"",VLOOKUP($F12,'M HLE'!$B$10:$L$468,'M HLE'!G$1,FALSE))</f>
        <v>68.11</v>
      </c>
      <c r="L12" s="15">
        <f>IF(VLOOKUP($F12,'M HLE'!$B$10:$L$468,'M HLE'!H$1,FALSE)=0,"",VLOOKUP($F12,'M HLE'!$B$10:$L$468,'M HLE'!H$1,FALSE))</f>
        <v>66.239999999999995</v>
      </c>
      <c r="M12" s="15">
        <f>IF(VLOOKUP($F12,'M HLE'!$B$10:$L$468,'M HLE'!I$1,FALSE)=0,"",VLOOKUP($F12,'M HLE'!$B$10:$L$468,'M HLE'!I$1,FALSE))</f>
        <v>64.010000000000005</v>
      </c>
      <c r="N12" s="15">
        <f>IF(VLOOKUP($F12,'M HLE'!$B$10:$L$468,'M HLE'!J$1,FALSE)=0,"",VLOOKUP($F12,'M HLE'!$B$10:$L$468,'M HLE'!J$1,FALSE))</f>
        <v>64.8</v>
      </c>
      <c r="O12" s="15">
        <f>IF(VLOOKUP($F12,'M HLE'!$B$10:$L$468,'M HLE'!K$1,FALSE)=0,"",VLOOKUP($F12,'M HLE'!$B$10:$L$468,'M HLE'!K$1,FALSE))</f>
        <v>64.56</v>
      </c>
      <c r="P12" s="15">
        <f>IF(VLOOKUP($F12,'M HLE'!$B$10:$L$468,'M HLE'!L$1,FALSE)=0,"",VLOOKUP($F12,'M HLE'!$B$10:$L$468,'M HLE'!L$1,FALSE))</f>
        <v>62.12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Warwickshire to Rural as a Region</v>
      </c>
      <c r="G15" s="52"/>
      <c r="H15" s="53"/>
      <c r="I15" s="21">
        <f>100*((I12-I13))/I13</f>
        <v>3.8820631231031686</v>
      </c>
      <c r="J15" s="21">
        <f>100*((J12-J13))/J13</f>
        <v>3.7297289004127054</v>
      </c>
      <c r="K15" s="21">
        <f t="shared" ref="K15:P15" si="0">100*((K12-K13))/K13</f>
        <v>4.6823487823433947</v>
      </c>
      <c r="L15" s="21">
        <f t="shared" si="0"/>
        <v>2.4712843717368553</v>
      </c>
      <c r="M15" s="21">
        <f t="shared" si="0"/>
        <v>-0.84808116795105049</v>
      </c>
      <c r="N15" s="21">
        <f t="shared" si="0"/>
        <v>0.87565674255689541</v>
      </c>
      <c r="O15" s="21">
        <f t="shared" si="0"/>
        <v>0.28971548851625195</v>
      </c>
      <c r="P15" s="21">
        <f t="shared" si="0"/>
        <v>-4.0084062181290001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Warwickshire to England</v>
      </c>
      <c r="G16" s="41"/>
      <c r="H16" s="42"/>
      <c r="I16" s="21">
        <f>100*(I12-I14)/I14</f>
        <v>6.4577397910731333</v>
      </c>
      <c r="J16" s="21">
        <f>100*(J12-J14)/J14</f>
        <v>6.6908631844721516</v>
      </c>
      <c r="K16" s="21">
        <f t="shared" ref="K16:P16" si="1">100*(K12-K14)/K14</f>
        <v>7.4629220574313608</v>
      </c>
      <c r="L16" s="21">
        <f t="shared" si="1"/>
        <v>4.6280208497867514</v>
      </c>
      <c r="M16" s="21">
        <f t="shared" si="1"/>
        <v>0.99400441779741644</v>
      </c>
      <c r="N16" s="21">
        <f t="shared" si="1"/>
        <v>2.2727272727272694</v>
      </c>
      <c r="O16" s="21">
        <f t="shared" si="1"/>
        <v>2.184235517568855</v>
      </c>
      <c r="P16" s="21">
        <f t="shared" si="1"/>
        <v>-1.6154577130186936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Warwickshire</v>
      </c>
      <c r="G21" s="12"/>
      <c r="H21" s="13"/>
      <c r="I21" s="14">
        <f>IF(VLOOKUP($F21,'F HLE'!$B$10:$L$468,'F HLE'!E$1,FALSE)=0,"",VLOOKUP($F21,'F HLE'!$B$10:$L$468,'F HLE'!E$1,FALSE))</f>
        <v>66.42</v>
      </c>
      <c r="J21" s="15">
        <f>IF(VLOOKUP($F21,'F HLE'!$B$10:$L$468,'F HLE'!F$1,FALSE)=0,"",VLOOKUP($F21,'F HLE'!$B$10:$L$468,'F HLE'!F$1,FALSE))</f>
        <v>67.510000000000005</v>
      </c>
      <c r="K21" s="15">
        <f>IF(VLOOKUP($F21,'F HLE'!$B$10:$L$468,'F HLE'!G$1,FALSE)=0,"",VLOOKUP($F21,'F HLE'!$B$10:$L$468,'F HLE'!G$1,FALSE))</f>
        <v>67.56</v>
      </c>
      <c r="L21" s="15">
        <f>IF(VLOOKUP($F21,'F HLE'!$B$10:$L$468,'F HLE'!H$1,FALSE)=0,"",VLOOKUP($F21,'F HLE'!$B$10:$L$468,'F HLE'!H$1,FALSE))</f>
        <v>66.150000000000006</v>
      </c>
      <c r="M21" s="15">
        <f>IF(VLOOKUP($F21,'F HLE'!$B$10:$L$468,'F HLE'!I$1,FALSE)=0,"",VLOOKUP($F21,'F HLE'!$B$10:$L$468,'F HLE'!I$1,FALSE))</f>
        <v>66.16</v>
      </c>
      <c r="N21" s="15">
        <f>IF(VLOOKUP($F21,'F HLE'!$B$10:$L$468,'F HLE'!J$1,FALSE)=0,"",VLOOKUP($F21,'F HLE'!$B$10:$L$468,'F HLE'!J$1,FALSE))</f>
        <v>63.86</v>
      </c>
      <c r="O21" s="15">
        <f>IF(VLOOKUP($F21,'F HLE'!$B$10:$L$468,'F HLE'!K$1,FALSE)=0,"",VLOOKUP($F21,'F HLE'!$B$10:$L$468,'F HLE'!K$1,FALSE))</f>
        <v>64.13</v>
      </c>
      <c r="P21" s="15">
        <f>IF(VLOOKUP($F21,'F HLE'!$B$10:$L$468,'F HLE'!L$1,FALSE)=0,"",VLOOKUP($F21,'F HLE'!$B$10:$L$468,'F HLE'!L$1,FALSE))</f>
        <v>64.09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Warwickshire to Rural as a Region</v>
      </c>
      <c r="G24" s="52"/>
      <c r="H24" s="53"/>
      <c r="I24" s="21">
        <f>100*((I21-I22))/I22</f>
        <v>1.3233667670950651</v>
      </c>
      <c r="J24" s="21">
        <f>100*((J21-J22))/J22</f>
        <v>3.5921987448019665</v>
      </c>
      <c r="K24" s="21">
        <f t="shared" ref="K24:P24" si="3">100*((K21-K22))/K22</f>
        <v>2.9454340439148852</v>
      </c>
      <c r="L24" s="21">
        <f t="shared" si="3"/>
        <v>0.89686098654707569</v>
      </c>
      <c r="M24" s="21">
        <f t="shared" si="3"/>
        <v>0.91519219036001065</v>
      </c>
      <c r="N24" s="21">
        <f t="shared" si="3"/>
        <v>-2.2448776530198469</v>
      </c>
      <c r="O24" s="21">
        <f t="shared" si="3"/>
        <v>-0.35426831163182299</v>
      </c>
      <c r="P24" s="21">
        <f t="shared" si="3"/>
        <v>-1.961834104554687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Warwickshire to England</v>
      </c>
      <c r="G25" s="41"/>
      <c r="H25" s="42"/>
      <c r="I25" s="21">
        <f>100*(I21-I23)/I23</f>
        <v>4.0413533834586435</v>
      </c>
      <c r="J25" s="21">
        <f>100*(J21-J23)/J23</f>
        <v>5.7321848081440931</v>
      </c>
      <c r="K25" s="21">
        <f t="shared" ref="K25:P25" si="4">100*(K21-K23)/K23</f>
        <v>5.4636278488916643</v>
      </c>
      <c r="L25" s="21">
        <f t="shared" si="4"/>
        <v>3.6671368124118531</v>
      </c>
      <c r="M25" s="21">
        <f t="shared" si="4"/>
        <v>3.7478438137054937</v>
      </c>
      <c r="N25" s="21">
        <f t="shared" si="4"/>
        <v>-4.6955705118173638E-2</v>
      </c>
      <c r="O25" s="21">
        <f t="shared" si="4"/>
        <v>0.96032745591938329</v>
      </c>
      <c r="P25" s="21">
        <f t="shared" si="4"/>
        <v>0.34444966337874744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Stratford-on-Avon</v>
      </c>
      <c r="G30" s="12"/>
      <c r="H30" s="13"/>
      <c r="I30" s="14">
        <f>IF(VLOOKUP($F30,SMOKING!$B$10:$L$468,SMOKING!E$1,FALSE)=0,"",VLOOKUP($F30,SMOKING!$B$10:$L$468,SMOKING!E$1,FALSE))</f>
        <v>20.399999999999999</v>
      </c>
      <c r="J30" s="15">
        <f>IF(VLOOKUP($F30,SMOKING!$B$10:$L$468,SMOKING!F$1,FALSE)=0,"",VLOOKUP($F30,SMOKING!$B$10:$L$468,SMOKING!F$1,FALSE))</f>
        <v>14.2</v>
      </c>
      <c r="K30" s="15">
        <f>IF(VLOOKUP($F30,SMOKING!$B$10:$L$468,SMOKING!G$1,FALSE)=0,"",VLOOKUP($F30,SMOKING!$B$10:$L$468,SMOKING!G$1,FALSE))</f>
        <v>11.5</v>
      </c>
      <c r="L30" s="15">
        <f>IF(VLOOKUP($F30,SMOKING!$B$10:$L$468,SMOKING!H$1,FALSE)=0,"",VLOOKUP($F30,SMOKING!$B$10:$L$468,SMOKING!H$1,FALSE))</f>
        <v>11.9</v>
      </c>
      <c r="M30" s="15">
        <f>IF(VLOOKUP($F30,SMOKING!$B$10:$L$468,SMOKING!I$1,FALSE)=0,"",VLOOKUP($F30,SMOKING!$B$10:$L$468,SMOKING!I$1,FALSE))</f>
        <v>11.1</v>
      </c>
      <c r="N30" s="15">
        <f>IF(VLOOKUP($F30,SMOKING!$B$10:$L$468,SMOKING!J$1,FALSE)=0,"",VLOOKUP($F30,SMOKING!$B$10:$L$468,SMOKING!J$1,FALSE))</f>
        <v>9.8000000000000007</v>
      </c>
      <c r="O30" s="15">
        <f>IF(VLOOKUP($F30,SMOKING!$B$10:$L$468,SMOKING!K$1,FALSE)=0,"",VLOOKUP($F30,SMOKING!$B$10:$L$468,SMOKING!K$1,FALSE))</f>
        <v>9.4</v>
      </c>
      <c r="P30" s="15">
        <f>IF(VLOOKUP($F30,SMOKING!$B$10:$L$468,SMOKING!L$1,FALSE)=0,"",VLOOKUP($F30,SMOKING!$B$10:$L$468,SMOKING!L$1,FALSE))</f>
        <v>11.8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Stratford-on-Avon to Rural as a Region</v>
      </c>
      <c r="G33" s="52"/>
      <c r="H33" s="53"/>
      <c r="I33" s="21">
        <f>((I30-I31))</f>
        <v>3.1275862068965452</v>
      </c>
      <c r="J33" s="21">
        <f>((J30-J31))</f>
        <v>-1.9091954022988453</v>
      </c>
      <c r="K33" s="21">
        <f t="shared" ref="K33:P33" si="6">((K30-K31))</f>
        <v>-4.0678160919540236</v>
      </c>
      <c r="L33" s="21">
        <f t="shared" si="6"/>
        <v>-2.9931034482758623</v>
      </c>
      <c r="M33" s="21">
        <f t="shared" si="6"/>
        <v>-2.2218390804597696</v>
      </c>
      <c r="N33" s="21">
        <f t="shared" si="6"/>
        <v>-3.0356321839080476</v>
      </c>
      <c r="O33" s="21">
        <f t="shared" si="6"/>
        <v>-3.2126436781609193</v>
      </c>
      <c r="P33" s="21">
        <f t="shared" si="6"/>
        <v>-0.92643678160919052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Stratford-on-Avon to England</v>
      </c>
      <c r="G34" s="41"/>
      <c r="H34" s="42"/>
      <c r="I34" s="21">
        <f>(I30-I32)</f>
        <v>1.0999999999999979</v>
      </c>
      <c r="J34" s="21">
        <f>(J30-J32)</f>
        <v>-4.1999999999999993</v>
      </c>
      <c r="K34" s="21">
        <f t="shared" ref="K34:P34" si="7">(K30-K32)</f>
        <v>-6.3000000000000007</v>
      </c>
      <c r="L34" s="21">
        <f t="shared" si="7"/>
        <v>-4.9999999999999982</v>
      </c>
      <c r="M34" s="21">
        <f t="shared" si="7"/>
        <v>-4.4000000000000004</v>
      </c>
      <c r="N34" s="21">
        <f t="shared" si="7"/>
        <v>-5.0999999999999996</v>
      </c>
      <c r="O34" s="21">
        <f t="shared" si="7"/>
        <v>-5</v>
      </c>
      <c r="P34" s="21">
        <f t="shared" si="7"/>
        <v>-2.0999999999999996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Stratford-on-Avon</v>
      </c>
      <c r="G39" s="12"/>
      <c r="H39" s="13"/>
      <c r="I39" s="14">
        <f>IF(VLOOKUP($F39,'CHILD OBESITY'!$B$10:$L$468,'CHILD OBESITY'!E$1,FALSE)=0,"",VLOOKUP($F39,'CHILD OBESITY'!$B$10:$L$468,'CHILD OBESITY'!E$1,FALSE))</f>
        <v>14.4</v>
      </c>
      <c r="J39" s="15">
        <f>IF(VLOOKUP($F39,'CHILD OBESITY'!$B$10:$L$468,'CHILD OBESITY'!F$1,FALSE)=0,"",VLOOKUP($F39,'CHILD OBESITY'!$B$10:$L$468,'CHILD OBESITY'!F$1,FALSE))</f>
        <v>14.7</v>
      </c>
      <c r="K39" s="15">
        <f>IF(VLOOKUP($F39,'CHILD OBESITY'!$B$10:$L$468,'CHILD OBESITY'!G$1,FALSE)=0,"",VLOOKUP($F39,'CHILD OBESITY'!$B$10:$L$468,'CHILD OBESITY'!G$1,FALSE))</f>
        <v>14.7</v>
      </c>
      <c r="L39" s="15">
        <f>IF(VLOOKUP($F39,'CHILD OBESITY'!$B$10:$L$468,'CHILD OBESITY'!H$1,FALSE)=0,"",VLOOKUP($F39,'CHILD OBESITY'!$B$10:$L$468,'CHILD OBESITY'!H$1,FALSE))</f>
        <v>14</v>
      </c>
      <c r="M39" s="15">
        <f>IF(VLOOKUP($F39,'CHILD OBESITY'!$B$10:$L$468,'CHILD OBESITY'!I$1,FALSE)=0,"",VLOOKUP($F39,'CHILD OBESITY'!$B$10:$L$468,'CHILD OBESITY'!I$1,FALSE))</f>
        <v>14.1</v>
      </c>
      <c r="N39" s="15">
        <f>IF(VLOOKUP($F39,'CHILD OBESITY'!$B$10:$L$468,'CHILD OBESITY'!J$1,FALSE)=0,"",VLOOKUP($F39,'CHILD OBESITY'!$B$10:$L$468,'CHILD OBESITY'!J$1,FALSE))</f>
        <v>14.4</v>
      </c>
      <c r="O39" s="15">
        <f>IF(VLOOKUP($F39,'CHILD OBESITY'!$B$10:$L$468,'CHILD OBESITY'!K$1,FALSE)=0,"",VLOOKUP($F39,'CHILD OBESITY'!$B$10:$L$468,'CHILD OBESITY'!K$1,FALSE))</f>
        <v>15</v>
      </c>
      <c r="P39" s="15">
        <f>IF(VLOOKUP($F39,'CHILD OBESITY'!$B$10:$L$468,'CHILD OBESITY'!L$1,FALSE)=0,"",VLOOKUP($F39,'CHILD OBESITY'!$B$10:$L$468,'CHILD OBESITY'!L$1,FALSE))</f>
        <v>14.8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Stratford-on-Avon to Rural as a Region</v>
      </c>
      <c r="G42" s="52"/>
      <c r="H42" s="53"/>
      <c r="I42" s="21">
        <f>((I39-I40))</f>
        <v>-1.9088888888888942</v>
      </c>
      <c r="J42" s="21">
        <f>((J39-J40))</f>
        <v>-1.7655555555555509</v>
      </c>
      <c r="K42" s="21">
        <f t="shared" ref="K42:P42" si="9">((K39-K40))</f>
        <v>-1.87777777777778</v>
      </c>
      <c r="L42" s="21">
        <f t="shared" si="9"/>
        <v>-2.3955555555555534</v>
      </c>
      <c r="M42" s="21">
        <f t="shared" si="9"/>
        <v>-2.2144444444444407</v>
      </c>
      <c r="N42" s="21">
        <f t="shared" si="9"/>
        <v>-1.9433333333333298</v>
      </c>
      <c r="O42" s="21">
        <f t="shared" si="9"/>
        <v>-1.3477777777777682</v>
      </c>
      <c r="P42" s="21">
        <f t="shared" si="9"/>
        <v>-1.7433333333333358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Stratford-on-Avon to England</v>
      </c>
      <c r="G43" s="41"/>
      <c r="H43" s="42"/>
      <c r="I43" s="21">
        <f>(I39-I41)</f>
        <v>-4.2999999999999989</v>
      </c>
      <c r="J43" s="21">
        <f>(J39-J41)</f>
        <v>-4.3000000000000007</v>
      </c>
      <c r="K43" s="21">
        <f t="shared" ref="K43:P43" si="10">(K39-K41)</f>
        <v>-4.4000000000000021</v>
      </c>
      <c r="L43" s="21">
        <f t="shared" si="10"/>
        <v>-5.1000000000000014</v>
      </c>
      <c r="M43" s="21">
        <f t="shared" si="10"/>
        <v>-4.9000000000000004</v>
      </c>
      <c r="N43" s="21">
        <f t="shared" si="10"/>
        <v>-4.9000000000000004</v>
      </c>
      <c r="O43" s="21">
        <f t="shared" si="10"/>
        <v>-4.6000000000000014</v>
      </c>
      <c r="P43" s="21">
        <f t="shared" si="10"/>
        <v>-5.1999999999999993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Stratford-on-Avon</v>
      </c>
      <c r="G48" s="12"/>
      <c r="H48" s="13"/>
      <c r="I48" s="14">
        <f>IF(VLOOKUP($F48,'ADULT OBESITY'!$B$10:$L$468,'ADULT OBESITY'!E$1,FALSE)=0,"",VLOOKUP($F48,'ADULT OBESITY'!$B$10:$L$468,'ADULT OBESITY'!E$1,FALSE))</f>
        <v>56.193931911183903</v>
      </c>
      <c r="J48" s="15">
        <f>IF(VLOOKUP($F48,'ADULT OBESITY'!$B$10:$L$468,'ADULT OBESITY'!F$1,FALSE)=0,"",VLOOKUP($F48,'ADULT OBESITY'!$B$10:$L$468,'ADULT OBESITY'!F$1,FALSE))</f>
        <v>51.828915901539702</v>
      </c>
      <c r="K48" s="15">
        <f>IF(VLOOKUP($F48,'ADULT OBESITY'!$B$10:$L$468,'ADULT OBESITY'!G$1,FALSE)=0,"",VLOOKUP($F48,'ADULT OBESITY'!$B$10:$L$468,'ADULT OBESITY'!G$1,FALSE))</f>
        <v>56.418884228097397</v>
      </c>
      <c r="L48" s="15">
        <f>IF(VLOOKUP($F48,'ADULT OBESITY'!$B$10:$L$468,'ADULT OBESITY'!H$1,FALSE)=0,"",VLOOKUP($F48,'ADULT OBESITY'!$B$10:$L$468,'ADULT OBESITY'!H$1,FALSE))</f>
        <v>61.4657566131525</v>
      </c>
      <c r="M48" s="15">
        <f>IF(VLOOKUP($F48,'ADULT OBESITY'!$B$10:$L$468,'ADULT OBESITY'!I$1,FALSE)=0,"",VLOOKUP($F48,'ADULT OBESITY'!$B$10:$L$468,'ADULT OBESITY'!I$1,FALSE))</f>
        <v>58.316393147408</v>
      </c>
      <c r="N48" s="15">
        <f>IF(VLOOKUP($F48,'ADULT OBESITY'!$B$10:$L$468,'ADULT OBESITY'!J$1,FALSE)=0,"",VLOOKUP($F48,'ADULT OBESITY'!$B$10:$L$468,'ADULT OBESITY'!J$1,FALSE))</f>
        <v>64.191384739780304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Stratford-on-Avon to Rural as a Region</v>
      </c>
      <c r="G51" s="52"/>
      <c r="H51" s="53"/>
      <c r="I51" s="21">
        <f>((I48-I49))</f>
        <v>-5.3704839083776861</v>
      </c>
      <c r="J51" s="21">
        <f>((J48-J49))</f>
        <v>-9.6014612290640002</v>
      </c>
      <c r="K51" s="21">
        <f t="shared" ref="K51:N51" si="12">((K48-K49))</f>
        <v>-5.8470836479672812</v>
      </c>
      <c r="L51" s="21">
        <f t="shared" si="12"/>
        <v>-0.88883638865574</v>
      </c>
      <c r="M51" s="21">
        <f t="shared" si="12"/>
        <v>-3.8647740328351503</v>
      </c>
      <c r="N51" s="21">
        <f t="shared" si="12"/>
        <v>0.62065713731777095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Stratford-on-Avon to England</v>
      </c>
      <c r="G52" s="41"/>
      <c r="H52" s="42"/>
      <c r="I52" s="21">
        <f>(I48-I50)</f>
        <v>-5.1924461736595973</v>
      </c>
      <c r="J52" s="21">
        <f>(J48-J50)</f>
        <v>-9.6211168618896963</v>
      </c>
      <c r="K52" s="21">
        <f t="shared" ref="K52:N52" si="13">(K48-K50)</f>
        <v>-5.5976342073468004</v>
      </c>
      <c r="L52" s="21">
        <f t="shared" si="13"/>
        <v>-0.66165779910610212</v>
      </c>
      <c r="M52" s="21">
        <f t="shared" si="13"/>
        <v>-4.4401703238356021</v>
      </c>
      <c r="N52" s="21">
        <f t="shared" si="13"/>
        <v>0.73929430100970706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Stratford-on-Avon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24.3795875415335</v>
      </c>
      <c r="J57" s="15">
        <f>IF(VLOOKUP($F57,'UNDER 75 MORTALITY'!$B$10:$L$468,'UNDER 75 MORTALITY'!F$1,FALSE)=0,"",VLOOKUP($F57,'UNDER 75 MORTALITY'!$B$10:$L$468,'UNDER 75 MORTALITY'!F$1,FALSE))</f>
        <v>23.613592646678601</v>
      </c>
      <c r="K57" s="15">
        <f>IF(VLOOKUP($F57,'UNDER 75 MORTALITY'!$B$10:$L$468,'UNDER 75 MORTALITY'!G$1,FALSE)=0,"",VLOOKUP($F57,'UNDER 75 MORTALITY'!$B$10:$L$468,'UNDER 75 MORTALITY'!G$1,FALSE))</f>
        <v>23.338271613023899</v>
      </c>
      <c r="L57" s="15">
        <f>IF(VLOOKUP($F57,'UNDER 75 MORTALITY'!$B$10:$L$468,'UNDER 75 MORTALITY'!H$1,FALSE)=0,"",VLOOKUP($F57,'UNDER 75 MORTALITY'!$B$10:$L$468,'UNDER 75 MORTALITY'!H$1,FALSE))</f>
        <v>23.340654337216801</v>
      </c>
      <c r="M57" s="15">
        <f>IF(VLOOKUP($F57,'UNDER 75 MORTALITY'!$B$10:$L$468,'UNDER 75 MORTALITY'!I$1,FALSE)=0,"",VLOOKUP($F57,'UNDER 75 MORTALITY'!$B$10:$L$468,'UNDER 75 MORTALITY'!I$1,FALSE))</f>
        <v>22.804805216912602</v>
      </c>
      <c r="N57" s="15">
        <f>IF(VLOOKUP($F57,'UNDER 75 MORTALITY'!$B$10:$L$468,'UNDER 75 MORTALITY'!J$1,FALSE)=0,"",VLOOKUP($F57,'UNDER 75 MORTALITY'!$B$10:$L$468,'UNDER 75 MORTALITY'!J$1,FALSE))</f>
        <v>23.178666990172498</v>
      </c>
      <c r="O57" s="15">
        <f>IF(VLOOKUP($F57,'UNDER 75 MORTALITY'!$B$10:$L$468,'UNDER 75 MORTALITY'!K$1,FALSE)=0,"",VLOOKUP($F57,'UNDER 75 MORTALITY'!$B$10:$L$468,'UNDER 75 MORTALITY'!K$1,FALSE))</f>
        <v>23.727223892757401</v>
      </c>
      <c r="P57" s="15">
        <f>IF(VLOOKUP($F57,'UNDER 75 MORTALITY'!$B$10:$L$468,'UNDER 75 MORTALITY'!L$1,FALSE)=0,"",VLOOKUP($F57,'UNDER 75 MORTALITY'!$B$10:$L$468,'UNDER 75 MORTALITY'!L$1,FALSE))</f>
        <v>22.3958062815902</v>
      </c>
      <c r="Q57" s="15">
        <f>IF(VLOOKUP($F57,'UNDER 75 MORTALITY'!$B$10:$N$468,'UNDER 75 MORTALITY'!M$1,FALSE)=0,"",VLOOKUP($F57,'UNDER 75 MORTALITY'!$B$10:$N$468,'UNDER 75 MORTALITY'!M$1,FALSE))</f>
        <v>22.764858748001</v>
      </c>
      <c r="R57" s="15">
        <f>IF(VLOOKUP($F57,'UNDER 75 MORTALITY'!$B$10:$N$468,'UNDER 75 MORTALITY'!N$1,FALSE)=0,"",VLOOKUP($F57,'UNDER 75 MORTALITY'!$B$10:$N$468,'UNDER 75 MORTALITY'!N$1,FALSE))</f>
        <v>21.9361978134379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Stratford-on-Avon to Rural as a Region</v>
      </c>
      <c r="G60" s="52"/>
      <c r="H60" s="53"/>
      <c r="I60" s="21">
        <f>((I57-I58))</f>
        <v>-6.3781897562766439</v>
      </c>
      <c r="J60" s="21">
        <f>((J57-J58))</f>
        <v>-5.5738922147578904</v>
      </c>
      <c r="K60" s="21">
        <f t="shared" ref="K60:N60" si="15">((K57-K58))</f>
        <v>-4.5813915081799976</v>
      </c>
      <c r="L60" s="21">
        <f t="shared" si="15"/>
        <v>-3.1775948368420437</v>
      </c>
      <c r="M60" s="21">
        <f t="shared" si="15"/>
        <v>-2.3824640232022389</v>
      </c>
      <c r="N60" s="21">
        <f t="shared" si="15"/>
        <v>-1.5292421806506944</v>
      </c>
      <c r="O60" s="21">
        <f t="shared" ref="O60:R60" si="16">((O57-O58))</f>
        <v>-0.37646606159392704</v>
      </c>
      <c r="P60" s="21">
        <f t="shared" si="16"/>
        <v>-1.4478246617899906</v>
      </c>
      <c r="Q60" s="21">
        <f t="shared" si="16"/>
        <v>-0.7644257961047245</v>
      </c>
      <c r="R60" s="21">
        <f t="shared" si="16"/>
        <v>-1.1578170630634759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Stratford-on-Avon to England</v>
      </c>
      <c r="G61" s="41"/>
      <c r="H61" s="42"/>
      <c r="I61" s="21">
        <f>(I57-I59)</f>
        <v>-12.792306148010798</v>
      </c>
      <c r="J61" s="21">
        <f>(J57-J59)</f>
        <v>-11.340699785583698</v>
      </c>
      <c r="K61" s="21">
        <f t="shared" ref="K61:N61" si="17">(K57-K59)</f>
        <v>-10.049438859012</v>
      </c>
      <c r="L61" s="21">
        <f t="shared" si="17"/>
        <v>-8.6212241591085998</v>
      </c>
      <c r="M61" s="21">
        <f t="shared" si="17"/>
        <v>-8.1341977315689</v>
      </c>
      <c r="N61" s="21">
        <f t="shared" si="17"/>
        <v>-7.1216215158433016</v>
      </c>
      <c r="O61" s="21">
        <f t="shared" ref="O61:R61" si="18">(O57-O59)</f>
        <v>-5.9058249557153992</v>
      </c>
      <c r="P61" s="21">
        <f t="shared" si="18"/>
        <v>-6.6735601350228002</v>
      </c>
      <c r="Q61" s="21">
        <f t="shared" si="18"/>
        <v>-5.8826460393222</v>
      </c>
      <c r="R61" s="21">
        <f t="shared" si="18"/>
        <v>-6.1189771911891988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F33dlg20yuqFfs6G/IW5nF+kMtZsuNi+D7ZHOljPSKoxji9iVTz2Df1NSuB7ZWjO2uErZQHijnL62Pt9mVLy6w==" saltValue="ym5x94UWZqdA8grs6Onx5Q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2022-11-24T15:06:32Z</dcterms:modified>
</cp:coreProperties>
</file>