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4E4CFB39-DDAF-4778-ABAB-A894F6473822}" xr6:coauthVersionLast="47" xr6:coauthVersionMax="47" xr10:uidLastSave="{4D5BF7E1-E030-48C6-9A11-FD41B4D3800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<sst xmlns="http://schemas.openxmlformats.org/spreadsheetml/2006/main" count="69488" uniqueCount="1474">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</sst>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63.34</c:v>
                </c:pt>
                <c:pt idx="1">
                  <c:v>63.5</c:v>
                </c:pt>
                <c:pt idx="2">
                  <c:v>66.23</c:v>
                </c:pt>
                <c:pt idx="3">
                  <c:v>66.099999999999994</c:v>
                </c:pt>
                <c:pt idx="4">
                  <c:v>66.010000000000005</c:v>
                </c:pt>
                <c:pt idx="5">
                  <c:v>68.13</c:v>
                </c:pt>
                <c:pt idx="6">
                  <c:v>68.239999999999995</c:v>
                </c:pt>
                <c:pt idx="7">
                  <c:v>67.430000000000007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</c:v>
                </c:pt>
                <c:pt idx="1">
                  <c:v>66.37</c:v>
                </c:pt>
                <c:pt idx="2">
                  <c:v>66.17</c:v>
                </c:pt>
                <c:pt idx="3">
                  <c:v>65.650000000000006</c:v>
                </c:pt>
                <c:pt idx="4">
                  <c:v>65.89</c:v>
                </c:pt>
                <c:pt idx="5">
                  <c:v>67.209999999999994</c:v>
                </c:pt>
                <c:pt idx="6">
                  <c:v>66.06</c:v>
                </c:pt>
                <c:pt idx="7">
                  <c:v>66.38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Stroud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18.100000000000001</c:v>
                </c:pt>
                <c:pt idx="1">
                  <c:v>11.7</c:v>
                </c:pt>
                <c:pt idx="2">
                  <c:v>10</c:v>
                </c:pt>
                <c:pt idx="3">
                  <c:v>10.4</c:v>
                </c:pt>
                <c:pt idx="4">
                  <c:v>11.4</c:v>
                </c:pt>
                <c:pt idx="5">
                  <c:v>12</c:v>
                </c:pt>
                <c:pt idx="6">
                  <c:v>11.9</c:v>
                </c:pt>
                <c:pt idx="7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Stroud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14.8</c:v>
                </c:pt>
                <c:pt idx="1">
                  <c:v>15.1</c:v>
                </c:pt>
                <c:pt idx="2">
                  <c:v>15.7</c:v>
                </c:pt>
                <c:pt idx="3">
                  <c:v>15.7</c:v>
                </c:pt>
                <c:pt idx="4">
                  <c:v>15.2</c:v>
                </c:pt>
                <c:pt idx="5">
                  <c:v>14.8</c:v>
                </c:pt>
                <c:pt idx="6">
                  <c:v>15</c:v>
                </c:pt>
                <c:pt idx="7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Stroud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57.3313819004142</c:v>
                </c:pt>
                <c:pt idx="1">
                  <c:v>57.180850663812599</c:v>
                </c:pt>
                <c:pt idx="2">
                  <c:v>58.448924363706801</c:v>
                </c:pt>
                <c:pt idx="3">
                  <c:v>58.061221444892197</c:v>
                </c:pt>
                <c:pt idx="4">
                  <c:v>60.329015624575398</c:v>
                </c:pt>
                <c:pt idx="5">
                  <c:v>62.218711438757403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Stroud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29.861170326649798</c:v>
                </c:pt>
                <c:pt idx="1">
                  <c:v>27.340186104490499</c:v>
                </c:pt>
                <c:pt idx="2">
                  <c:v>24.201889766465399</c:v>
                </c:pt>
                <c:pt idx="3">
                  <c:v>25.040345599351401</c:v>
                </c:pt>
                <c:pt idx="4">
                  <c:v>22.484855580186501</c:v>
                </c:pt>
                <c:pt idx="5">
                  <c:v>22.414926539937301</c:v>
                </c:pt>
                <c:pt idx="6">
                  <c:v>22.274453913680102</c:v>
                </c:pt>
                <c:pt idx="7">
                  <c:v>21.146801943803101</c:v>
                </c:pt>
                <c:pt idx="8">
                  <c:v>21.546990785496199</c:v>
                </c:pt>
                <c:pt idx="9">
                  <c:v>19.757126863479101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Gloucestershire from 2011-13 to 2018-20 increased significantly taking it from being in line with the England situation to being markedly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Gloucestershire from 2011-13 to 2018-20 was in general consistent at around 66 years, which was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Stroud dropped markedly from its 2012 level to around 10% where it remained from 2013 to 2019; which was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Stroud was consistently below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Stroud from 2015/16 to 2020/21 increased at a rate that reduced the gap by which it was below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Stroud from 2008-10 to 2017-19 was consistently below the rural and England situations, with a similar downward trend.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263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Gloucestershire</v>
      </c>
      <c r="G12" s="12"/>
      <c r="H12" s="13"/>
      <c r="I12" s="14">
        <f>IF(VLOOKUP($F12,'M HLE'!$B$10:$L$468,'M HLE'!E$1,FALSE)=0,"",VLOOKUP($F12,'M HLE'!$B$10:$L$468,'M HLE'!E$1,FALSE))</f>
        <v>63.34</v>
      </c>
      <c r="J12" s="15">
        <f>IF(VLOOKUP($F12,'M HLE'!$B$10:$L$468,'M HLE'!F$1,FALSE)=0,"",VLOOKUP($F12,'M HLE'!$B$10:$L$468,'M HLE'!F$1,FALSE))</f>
        <v>63.5</v>
      </c>
      <c r="K12" s="15">
        <f>IF(VLOOKUP($F12,'M HLE'!$B$10:$L$468,'M HLE'!G$1,FALSE)=0,"",VLOOKUP($F12,'M HLE'!$B$10:$L$468,'M HLE'!G$1,FALSE))</f>
        <v>66.23</v>
      </c>
      <c r="L12" s="15">
        <f>IF(VLOOKUP($F12,'M HLE'!$B$10:$L$468,'M HLE'!H$1,FALSE)=0,"",VLOOKUP($F12,'M HLE'!$B$10:$L$468,'M HLE'!H$1,FALSE))</f>
        <v>66.099999999999994</v>
      </c>
      <c r="M12" s="15">
        <f>IF(VLOOKUP($F12,'M HLE'!$B$10:$L$468,'M HLE'!I$1,FALSE)=0,"",VLOOKUP($F12,'M HLE'!$B$10:$L$468,'M HLE'!I$1,FALSE))</f>
        <v>66.010000000000005</v>
      </c>
      <c r="N12" s="15">
        <f>IF(VLOOKUP($F12,'M HLE'!$B$10:$L$468,'M HLE'!J$1,FALSE)=0,"",VLOOKUP($F12,'M HLE'!$B$10:$L$468,'M HLE'!J$1,FALSE))</f>
        <v>68.13</v>
      </c>
      <c r="O12" s="15">
        <f>IF(VLOOKUP($F12,'M HLE'!$B$10:$L$468,'M HLE'!K$1,FALSE)=0,"",VLOOKUP($F12,'M HLE'!$B$10:$L$468,'M HLE'!K$1,FALSE))</f>
        <v>68.239999999999995</v>
      </c>
      <c r="P12" s="15">
        <f>IF(VLOOKUP($F12,'M HLE'!$B$10:$L$468,'M HLE'!L$1,FALSE)=0,"",VLOOKUP($F12,'M HLE'!$B$10:$L$468,'M HLE'!L$1,FALSE))</f>
        <v>67.430000000000007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Gloucestershire to Rural as a Region</v>
      </c>
      <c r="G15" s="52"/>
      <c r="H15" s="53"/>
      <c r="I15" s="21">
        <f>100*((I12-I13))/I13</f>
        <v>-2.1723181948059094</v>
      </c>
      <c r="J15" s="21">
        <f>100*((J12-J13))/J13</f>
        <v>-2.5759830620291844</v>
      </c>
      <c r="K15" s="21">
        <f t="shared" ref="K15:P15" si="0">100*((K12-K13))/K13</f>
        <v>1.7928638945030611</v>
      </c>
      <c r="L15" s="21">
        <f t="shared" si="0"/>
        <v>2.2547085895502126</v>
      </c>
      <c r="M15" s="21">
        <f t="shared" si="0"/>
        <v>2.2499322309568996</v>
      </c>
      <c r="N15" s="21">
        <f t="shared" si="0"/>
        <v>6.0595446584938442</v>
      </c>
      <c r="O15" s="21">
        <f t="shared" si="0"/>
        <v>6.0063535461020487</v>
      </c>
      <c r="P15" s="21">
        <f t="shared" si="0"/>
        <v>4.1969280217572829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Gloucestershire to England</v>
      </c>
      <c r="G16" s="41"/>
      <c r="H16" s="42"/>
      <c r="I16" s="21">
        <f>100*(I12-I14)/I14</f>
        <v>0.25324469768914798</v>
      </c>
      <c r="J16" s="21">
        <f>100*(J12-J14)/J14</f>
        <v>0.20514439008995197</v>
      </c>
      <c r="K16" s="21">
        <f t="shared" ref="K16:P16" si="1">100*(K12-K14)/K14</f>
        <v>4.496686651940677</v>
      </c>
      <c r="L16" s="21">
        <f t="shared" si="1"/>
        <v>4.4068867477491578</v>
      </c>
      <c r="M16" s="21">
        <f t="shared" si="1"/>
        <v>4.1495739981066615</v>
      </c>
      <c r="N16" s="21">
        <f t="shared" si="1"/>
        <v>7.5284090909090846</v>
      </c>
      <c r="O16" s="21">
        <f t="shared" si="1"/>
        <v>8.0088635644191122</v>
      </c>
      <c r="P16" s="21">
        <f t="shared" si="1"/>
        <v>6.7944250871080234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Gloucestershire</v>
      </c>
      <c r="G21" s="12"/>
      <c r="H21" s="13"/>
      <c r="I21" s="14">
        <f>IF(VLOOKUP($F21,'F HLE'!$B$10:$L$468,'F HLE'!E$1,FALSE)=0,"",VLOOKUP($F21,'F HLE'!$B$10:$L$468,'F HLE'!E$1,FALSE))</f>
        <v>66.2</v>
      </c>
      <c r="J21" s="15">
        <f>IF(VLOOKUP($F21,'F HLE'!$B$10:$L$468,'F HLE'!F$1,FALSE)=0,"",VLOOKUP($F21,'F HLE'!$B$10:$L$468,'F HLE'!F$1,FALSE))</f>
        <v>66.37</v>
      </c>
      <c r="K21" s="15">
        <f>IF(VLOOKUP($F21,'F HLE'!$B$10:$L$468,'F HLE'!G$1,FALSE)=0,"",VLOOKUP($F21,'F HLE'!$B$10:$L$468,'F HLE'!G$1,FALSE))</f>
        <v>66.17</v>
      </c>
      <c r="L21" s="15">
        <f>IF(VLOOKUP($F21,'F HLE'!$B$10:$L$468,'F HLE'!H$1,FALSE)=0,"",VLOOKUP($F21,'F HLE'!$B$10:$L$468,'F HLE'!H$1,FALSE))</f>
        <v>65.650000000000006</v>
      </c>
      <c r="M21" s="15">
        <f>IF(VLOOKUP($F21,'F HLE'!$B$10:$L$468,'F HLE'!I$1,FALSE)=0,"",VLOOKUP($F21,'F HLE'!$B$10:$L$468,'F HLE'!I$1,FALSE))</f>
        <v>65.89</v>
      </c>
      <c r="N21" s="15">
        <f>IF(VLOOKUP($F21,'F HLE'!$B$10:$L$468,'F HLE'!J$1,FALSE)=0,"",VLOOKUP($F21,'F HLE'!$B$10:$L$468,'F HLE'!J$1,FALSE))</f>
        <v>67.209999999999994</v>
      </c>
      <c r="O21" s="15">
        <f>IF(VLOOKUP($F21,'F HLE'!$B$10:$L$468,'F HLE'!K$1,FALSE)=0,"",VLOOKUP($F21,'F HLE'!$B$10:$L$468,'F HLE'!K$1,FALSE))</f>
        <v>66.06</v>
      </c>
      <c r="P21" s="15">
        <f>IF(VLOOKUP($F21,'F HLE'!$B$10:$L$468,'F HLE'!L$1,FALSE)=0,"",VLOOKUP($F21,'F HLE'!$B$10:$L$468,'F HLE'!L$1,FALSE))</f>
        <v>66.38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Gloucestershire to Rural as a Region</v>
      </c>
      <c r="G24" s="52"/>
      <c r="H24" s="53"/>
      <c r="I24" s="21">
        <f>100*((I21-I22))/I22</f>
        <v>0.98775790397009067</v>
      </c>
      <c r="J24" s="21">
        <f>100*((J21-J22))/J22</f>
        <v>1.8429007657014733</v>
      </c>
      <c r="K24" s="21">
        <f t="shared" ref="K24:P24" si="3">100*((K21-K22))/K22</f>
        <v>0.82740335532634546</v>
      </c>
      <c r="L24" s="21">
        <f t="shared" si="3"/>
        <v>0.13422409322472445</v>
      </c>
      <c r="M24" s="21">
        <f t="shared" si="3"/>
        <v>0.50335570469802748</v>
      </c>
      <c r="N24" s="21">
        <f t="shared" si="3"/>
        <v>2.8832097234659493</v>
      </c>
      <c r="O24" s="21">
        <f t="shared" si="3"/>
        <v>2.6445818701637682</v>
      </c>
      <c r="P24" s="21">
        <f t="shared" si="3"/>
        <v>1.5411679222914509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Gloucestershire to England</v>
      </c>
      <c r="G25" s="41"/>
      <c r="H25" s="42"/>
      <c r="I25" s="21">
        <f>100*(I21-I23)/I23</f>
        <v>3.6967418546365902</v>
      </c>
      <c r="J25" s="21">
        <f>100*(J21-J23)/J23</f>
        <v>3.9467501957713438</v>
      </c>
      <c r="K25" s="21">
        <f t="shared" ref="K25:P25" si="4">100*(K21-K23)/K23</f>
        <v>3.2937870746175451</v>
      </c>
      <c r="L25" s="21">
        <f t="shared" si="4"/>
        <v>2.8835605704435094</v>
      </c>
      <c r="M25" s="21">
        <f t="shared" si="4"/>
        <v>3.3244472322408614</v>
      </c>
      <c r="N25" s="21">
        <f t="shared" si="4"/>
        <v>5.1964313664110078</v>
      </c>
      <c r="O25" s="21">
        <f t="shared" si="4"/>
        <v>3.9987405541561696</v>
      </c>
      <c r="P25" s="21">
        <f t="shared" si="4"/>
        <v>3.9298575230937813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Stroud</v>
      </c>
      <c r="G30" s="12"/>
      <c r="H30" s="13"/>
      <c r="I30" s="14">
        <f>IF(VLOOKUP($F30,SMOKING!$B$10:$L$468,SMOKING!E$1,FALSE)=0,"",VLOOKUP($F30,SMOKING!$B$10:$L$468,SMOKING!E$1,FALSE))</f>
        <v>18.100000000000001</v>
      </c>
      <c r="J30" s="15">
        <f>IF(VLOOKUP($F30,SMOKING!$B$10:$L$468,SMOKING!F$1,FALSE)=0,"",VLOOKUP($F30,SMOKING!$B$10:$L$468,SMOKING!F$1,FALSE))</f>
        <v>11.7</v>
      </c>
      <c r="K30" s="15">
        <f>IF(VLOOKUP($F30,SMOKING!$B$10:$L$468,SMOKING!G$1,FALSE)=0,"",VLOOKUP($F30,SMOKING!$B$10:$L$468,SMOKING!G$1,FALSE))</f>
        <v>10</v>
      </c>
      <c r="L30" s="15">
        <f>IF(VLOOKUP($F30,SMOKING!$B$10:$L$468,SMOKING!H$1,FALSE)=0,"",VLOOKUP($F30,SMOKING!$B$10:$L$468,SMOKING!H$1,FALSE))</f>
        <v>10.4</v>
      </c>
      <c r="M30" s="15">
        <f>IF(VLOOKUP($F30,SMOKING!$B$10:$L$468,SMOKING!I$1,FALSE)=0,"",VLOOKUP($F30,SMOKING!$B$10:$L$468,SMOKING!I$1,FALSE))</f>
        <v>11.4</v>
      </c>
      <c r="N30" s="15">
        <f>IF(VLOOKUP($F30,SMOKING!$B$10:$L$468,SMOKING!J$1,FALSE)=0,"",VLOOKUP($F30,SMOKING!$B$10:$L$468,SMOKING!J$1,FALSE))</f>
        <v>12</v>
      </c>
      <c r="O30" s="15">
        <f>IF(VLOOKUP($F30,SMOKING!$B$10:$L$468,SMOKING!K$1,FALSE)=0,"",VLOOKUP($F30,SMOKING!$B$10:$L$468,SMOKING!K$1,FALSE))</f>
        <v>11.9</v>
      </c>
      <c r="P30" s="15">
        <f>IF(VLOOKUP($F30,SMOKING!$B$10:$L$468,SMOKING!L$1,FALSE)=0,"",VLOOKUP($F30,SMOKING!$B$10:$L$468,SMOKING!L$1,FALSE))</f>
        <v>9.6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Stroud to Rural as a Region</v>
      </c>
      <c r="G33" s="52"/>
      <c r="H33" s="53"/>
      <c r="I33" s="21">
        <f>((I30-I31))</f>
        <v>0.82758620689654805</v>
      </c>
      <c r="J33" s="21">
        <f>((J30-J31))</f>
        <v>-4.4091954022988453</v>
      </c>
      <c r="K33" s="21">
        <f t="shared" ref="K33:P33" si="6">((K30-K31))</f>
        <v>-5.5678160919540236</v>
      </c>
      <c r="L33" s="21">
        <f t="shared" si="6"/>
        <v>-4.4931034482758623</v>
      </c>
      <c r="M33" s="21">
        <f t="shared" si="6"/>
        <v>-1.9218390804597689</v>
      </c>
      <c r="N33" s="21">
        <f t="shared" si="6"/>
        <v>-0.83563218390804828</v>
      </c>
      <c r="O33" s="21">
        <f t="shared" si="6"/>
        <v>-0.71264367816091934</v>
      </c>
      <c r="P33" s="21">
        <f t="shared" si="6"/>
        <v>-3.1264367816091916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Stroud to England</v>
      </c>
      <c r="G34" s="41"/>
      <c r="H34" s="42"/>
      <c r="I34" s="21">
        <f>(I30-I32)</f>
        <v>-1.1999999999999993</v>
      </c>
      <c r="J34" s="21">
        <f>(J30-J32)</f>
        <v>-6.6999999999999993</v>
      </c>
      <c r="K34" s="21">
        <f t="shared" ref="K34:P34" si="7">(K30-K32)</f>
        <v>-7.8000000000000007</v>
      </c>
      <c r="L34" s="21">
        <f t="shared" si="7"/>
        <v>-6.4999999999999982</v>
      </c>
      <c r="M34" s="21">
        <f t="shared" si="7"/>
        <v>-4.0999999999999996</v>
      </c>
      <c r="N34" s="21">
        <f t="shared" si="7"/>
        <v>-2.9000000000000004</v>
      </c>
      <c r="O34" s="21">
        <f t="shared" si="7"/>
        <v>-2.5</v>
      </c>
      <c r="P34" s="21">
        <f t="shared" si="7"/>
        <v>-4.3000000000000007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Stroud</v>
      </c>
      <c r="G39" s="12"/>
      <c r="H39" s="13"/>
      <c r="I39" s="14">
        <f>IF(VLOOKUP($F39,'CHILD OBESITY'!$B$10:$L$468,'CHILD OBESITY'!E$1,FALSE)=0,"",VLOOKUP($F39,'CHILD OBESITY'!$B$10:$L$468,'CHILD OBESITY'!E$1,FALSE))</f>
        <v>14.8</v>
      </c>
      <c r="J39" s="15">
        <f>IF(VLOOKUP($F39,'CHILD OBESITY'!$B$10:$L$468,'CHILD OBESITY'!F$1,FALSE)=0,"",VLOOKUP($F39,'CHILD OBESITY'!$B$10:$L$468,'CHILD OBESITY'!F$1,FALSE))</f>
        <v>15.1</v>
      </c>
      <c r="K39" s="15">
        <f>IF(VLOOKUP($F39,'CHILD OBESITY'!$B$10:$L$468,'CHILD OBESITY'!G$1,FALSE)=0,"",VLOOKUP($F39,'CHILD OBESITY'!$B$10:$L$468,'CHILD OBESITY'!G$1,FALSE))</f>
        <v>15.7</v>
      </c>
      <c r="L39" s="15">
        <f>IF(VLOOKUP($F39,'CHILD OBESITY'!$B$10:$L$468,'CHILD OBESITY'!H$1,FALSE)=0,"",VLOOKUP($F39,'CHILD OBESITY'!$B$10:$L$468,'CHILD OBESITY'!H$1,FALSE))</f>
        <v>15.7</v>
      </c>
      <c r="M39" s="15">
        <f>IF(VLOOKUP($F39,'CHILD OBESITY'!$B$10:$L$468,'CHILD OBESITY'!I$1,FALSE)=0,"",VLOOKUP($F39,'CHILD OBESITY'!$B$10:$L$468,'CHILD OBESITY'!I$1,FALSE))</f>
        <v>15.2</v>
      </c>
      <c r="N39" s="15">
        <f>IF(VLOOKUP($F39,'CHILD OBESITY'!$B$10:$L$468,'CHILD OBESITY'!J$1,FALSE)=0,"",VLOOKUP($F39,'CHILD OBESITY'!$B$10:$L$468,'CHILD OBESITY'!J$1,FALSE))</f>
        <v>14.8</v>
      </c>
      <c r="O39" s="15">
        <f>IF(VLOOKUP($F39,'CHILD OBESITY'!$B$10:$L$468,'CHILD OBESITY'!K$1,FALSE)=0,"",VLOOKUP($F39,'CHILD OBESITY'!$B$10:$L$468,'CHILD OBESITY'!K$1,FALSE))</f>
        <v>15</v>
      </c>
      <c r="P39" s="15">
        <f>IF(VLOOKUP($F39,'CHILD OBESITY'!$B$10:$L$468,'CHILD OBESITY'!L$1,FALSE)=0,"",VLOOKUP($F39,'CHILD OBESITY'!$B$10:$L$468,'CHILD OBESITY'!L$1,FALSE))</f>
        <v>15.7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Stroud to Rural as a Region</v>
      </c>
      <c r="G42" s="52"/>
      <c r="H42" s="53"/>
      <c r="I42" s="21">
        <f>((I39-I40))</f>
        <v>-1.5088888888888938</v>
      </c>
      <c r="J42" s="21">
        <f>((J39-J40))</f>
        <v>-1.3655555555555505</v>
      </c>
      <c r="K42" s="21">
        <f t="shared" ref="K42:P42" si="9">((K39-K40))</f>
        <v>-0.87777777777777999</v>
      </c>
      <c r="L42" s="21">
        <f t="shared" si="9"/>
        <v>-0.69555555555555415</v>
      </c>
      <c r="M42" s="21">
        <f t="shared" si="9"/>
        <v>-1.114444444444441</v>
      </c>
      <c r="N42" s="21">
        <f t="shared" si="9"/>
        <v>-1.5433333333333294</v>
      </c>
      <c r="O42" s="21">
        <f t="shared" si="9"/>
        <v>-1.3477777777777682</v>
      </c>
      <c r="P42" s="21">
        <f t="shared" si="9"/>
        <v>-0.84333333333333727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Stroud to England</v>
      </c>
      <c r="G43" s="41"/>
      <c r="H43" s="42"/>
      <c r="I43" s="21">
        <f>(I39-I41)</f>
        <v>-3.8999999999999986</v>
      </c>
      <c r="J43" s="21">
        <f>(J39-J41)</f>
        <v>-3.9000000000000004</v>
      </c>
      <c r="K43" s="21">
        <f t="shared" ref="K43:P43" si="10">(K39-K41)</f>
        <v>-3.4000000000000021</v>
      </c>
      <c r="L43" s="21">
        <f t="shared" si="10"/>
        <v>-3.4000000000000021</v>
      </c>
      <c r="M43" s="21">
        <f t="shared" si="10"/>
        <v>-3.8000000000000007</v>
      </c>
      <c r="N43" s="21">
        <f t="shared" si="10"/>
        <v>-4.5</v>
      </c>
      <c r="O43" s="21">
        <f t="shared" si="10"/>
        <v>-4.6000000000000014</v>
      </c>
      <c r="P43" s="21">
        <f t="shared" si="10"/>
        <v>-4.3000000000000007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Stroud</v>
      </c>
      <c r="G48" s="12"/>
      <c r="H48" s="13"/>
      <c r="I48" s="14">
        <f>IF(VLOOKUP($F48,'ADULT OBESITY'!$B$10:$L$468,'ADULT OBESITY'!E$1,FALSE)=0,"",VLOOKUP($F48,'ADULT OBESITY'!$B$10:$L$468,'ADULT OBESITY'!E$1,FALSE))</f>
        <v>57.3313819004142</v>
      </c>
      <c r="J48" s="15">
        <f>IF(VLOOKUP($F48,'ADULT OBESITY'!$B$10:$L$468,'ADULT OBESITY'!F$1,FALSE)=0,"",VLOOKUP($F48,'ADULT OBESITY'!$B$10:$L$468,'ADULT OBESITY'!F$1,FALSE))</f>
        <v>57.180850663812599</v>
      </c>
      <c r="K48" s="15">
        <f>IF(VLOOKUP($F48,'ADULT OBESITY'!$B$10:$L$468,'ADULT OBESITY'!G$1,FALSE)=0,"",VLOOKUP($F48,'ADULT OBESITY'!$B$10:$L$468,'ADULT OBESITY'!G$1,FALSE))</f>
        <v>58.448924363706801</v>
      </c>
      <c r="L48" s="15">
        <f>IF(VLOOKUP($F48,'ADULT OBESITY'!$B$10:$L$468,'ADULT OBESITY'!H$1,FALSE)=0,"",VLOOKUP($F48,'ADULT OBESITY'!$B$10:$L$468,'ADULT OBESITY'!H$1,FALSE))</f>
        <v>58.061221444892197</v>
      </c>
      <c r="M48" s="15">
        <f>IF(VLOOKUP($F48,'ADULT OBESITY'!$B$10:$L$468,'ADULT OBESITY'!I$1,FALSE)=0,"",VLOOKUP($F48,'ADULT OBESITY'!$B$10:$L$468,'ADULT OBESITY'!I$1,FALSE))</f>
        <v>60.329015624575398</v>
      </c>
      <c r="N48" s="15">
        <f>IF(VLOOKUP($F48,'ADULT OBESITY'!$B$10:$L$468,'ADULT OBESITY'!J$1,FALSE)=0,"",VLOOKUP($F48,'ADULT OBESITY'!$B$10:$L$468,'ADULT OBESITY'!J$1,FALSE))</f>
        <v>62.218711438757403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Stroud to Rural as a Region</v>
      </c>
      <c r="G51" s="52"/>
      <c r="H51" s="53"/>
      <c r="I51" s="21">
        <f>((I48-I49))</f>
        <v>-4.2330339191473882</v>
      </c>
      <c r="J51" s="21">
        <f>((J48-J49))</f>
        <v>-4.249526466791103</v>
      </c>
      <c r="K51" s="21">
        <f t="shared" ref="K51:N51" si="12">((K48-K49))</f>
        <v>-3.817043512357877</v>
      </c>
      <c r="L51" s="21">
        <f t="shared" si="12"/>
        <v>-4.2933715569160427</v>
      </c>
      <c r="M51" s="21">
        <f t="shared" si="12"/>
        <v>-1.8521515556677528</v>
      </c>
      <c r="N51" s="21">
        <f t="shared" si="12"/>
        <v>-1.3520161637051302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Stroud to England</v>
      </c>
      <c r="G52" s="41"/>
      <c r="H52" s="42"/>
      <c r="I52" s="21">
        <f>(I48-I50)</f>
        <v>-4.0549961844292994</v>
      </c>
      <c r="J52" s="21">
        <f>(J48-J50)</f>
        <v>-4.2691820996167991</v>
      </c>
      <c r="K52" s="21">
        <f t="shared" ref="K52:N52" si="13">(K48-K50)</f>
        <v>-3.5675940717373962</v>
      </c>
      <c r="L52" s="21">
        <f t="shared" si="13"/>
        <v>-4.0661929673664048</v>
      </c>
      <c r="M52" s="21">
        <f t="shared" si="13"/>
        <v>-2.4275478466682046</v>
      </c>
      <c r="N52" s="21">
        <f t="shared" si="13"/>
        <v>-1.2333790000131941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Stroud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29.861170326649798</v>
      </c>
      <c r="J57" s="15">
        <f>IF(VLOOKUP($F57,'UNDER 75 MORTALITY'!$B$10:$L$468,'UNDER 75 MORTALITY'!F$1,FALSE)=0,"",VLOOKUP($F57,'UNDER 75 MORTALITY'!$B$10:$L$468,'UNDER 75 MORTALITY'!F$1,FALSE))</f>
        <v>27.340186104490499</v>
      </c>
      <c r="K57" s="15">
        <f>IF(VLOOKUP($F57,'UNDER 75 MORTALITY'!$B$10:$L$468,'UNDER 75 MORTALITY'!G$1,FALSE)=0,"",VLOOKUP($F57,'UNDER 75 MORTALITY'!$B$10:$L$468,'UNDER 75 MORTALITY'!G$1,FALSE))</f>
        <v>24.201889766465399</v>
      </c>
      <c r="L57" s="15">
        <f>IF(VLOOKUP($F57,'UNDER 75 MORTALITY'!$B$10:$L$468,'UNDER 75 MORTALITY'!H$1,FALSE)=0,"",VLOOKUP($F57,'UNDER 75 MORTALITY'!$B$10:$L$468,'UNDER 75 MORTALITY'!H$1,FALSE))</f>
        <v>25.040345599351401</v>
      </c>
      <c r="M57" s="15">
        <f>IF(VLOOKUP($F57,'UNDER 75 MORTALITY'!$B$10:$L$468,'UNDER 75 MORTALITY'!I$1,FALSE)=0,"",VLOOKUP($F57,'UNDER 75 MORTALITY'!$B$10:$L$468,'UNDER 75 MORTALITY'!I$1,FALSE))</f>
        <v>22.484855580186501</v>
      </c>
      <c r="N57" s="15">
        <f>IF(VLOOKUP($F57,'UNDER 75 MORTALITY'!$B$10:$L$468,'UNDER 75 MORTALITY'!J$1,FALSE)=0,"",VLOOKUP($F57,'UNDER 75 MORTALITY'!$B$10:$L$468,'UNDER 75 MORTALITY'!J$1,FALSE))</f>
        <v>22.414926539937301</v>
      </c>
      <c r="O57" s="15">
        <f>IF(VLOOKUP($F57,'UNDER 75 MORTALITY'!$B$10:$L$468,'UNDER 75 MORTALITY'!K$1,FALSE)=0,"",VLOOKUP($F57,'UNDER 75 MORTALITY'!$B$10:$L$468,'UNDER 75 MORTALITY'!K$1,FALSE))</f>
        <v>22.274453913680102</v>
      </c>
      <c r="P57" s="15">
        <f>IF(VLOOKUP($F57,'UNDER 75 MORTALITY'!$B$10:$L$468,'UNDER 75 MORTALITY'!L$1,FALSE)=0,"",VLOOKUP($F57,'UNDER 75 MORTALITY'!$B$10:$L$468,'UNDER 75 MORTALITY'!L$1,FALSE))</f>
        <v>21.146801943803101</v>
      </c>
      <c r="Q57" s="15">
        <f>IF(VLOOKUP($F57,'UNDER 75 MORTALITY'!$B$10:$N$468,'UNDER 75 MORTALITY'!M$1,FALSE)=0,"",VLOOKUP($F57,'UNDER 75 MORTALITY'!$B$10:$N$468,'UNDER 75 MORTALITY'!M$1,FALSE))</f>
        <v>21.546990785496199</v>
      </c>
      <c r="R57" s="15">
        <f>IF(VLOOKUP($F57,'UNDER 75 MORTALITY'!$B$10:$N$468,'UNDER 75 MORTALITY'!N$1,FALSE)=0,"",VLOOKUP($F57,'UNDER 75 MORTALITY'!$B$10:$N$468,'UNDER 75 MORTALITY'!N$1,FALSE))</f>
        <v>19.757126863479101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Stroud to Rural as a Region</v>
      </c>
      <c r="G60" s="52"/>
      <c r="H60" s="53"/>
      <c r="I60" s="21">
        <f>((I57-I58))</f>
        <v>-0.89660697116034527</v>
      </c>
      <c r="J60" s="21">
        <f>((J57-J58))</f>
        <v>-1.8472987569459924</v>
      </c>
      <c r="K60" s="21">
        <f t="shared" ref="K60:N60" si="15">((K57-K58))</f>
        <v>-3.7177733547384975</v>
      </c>
      <c r="L60" s="21">
        <f t="shared" si="15"/>
        <v>-1.4779035747074438</v>
      </c>
      <c r="M60" s="21">
        <f t="shared" si="15"/>
        <v>-2.7024136599283395</v>
      </c>
      <c r="N60" s="21">
        <f t="shared" si="15"/>
        <v>-2.2929826308858914</v>
      </c>
      <c r="O60" s="21">
        <f t="shared" ref="O60:R60" si="16">((O57-O58))</f>
        <v>-1.8292360406712262</v>
      </c>
      <c r="P60" s="21">
        <f t="shared" si="16"/>
        <v>-2.6968289995770895</v>
      </c>
      <c r="Q60" s="21">
        <f t="shared" si="16"/>
        <v>-1.9822937586095257</v>
      </c>
      <c r="R60" s="21">
        <f t="shared" si="16"/>
        <v>-3.3368880130222749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Stroud to England</v>
      </c>
      <c r="G61" s="41"/>
      <c r="H61" s="42"/>
      <c r="I61" s="21">
        <f>(I57-I59)</f>
        <v>-7.3107233628944996</v>
      </c>
      <c r="J61" s="21">
        <f>(J57-J59)</f>
        <v>-7.6141063277718004</v>
      </c>
      <c r="K61" s="21">
        <f t="shared" ref="K61:N61" si="17">(K57-K59)</f>
        <v>-9.1858207055704995</v>
      </c>
      <c r="L61" s="21">
        <f t="shared" si="17"/>
        <v>-6.921532896974</v>
      </c>
      <c r="M61" s="21">
        <f t="shared" si="17"/>
        <v>-8.4541473682950006</v>
      </c>
      <c r="N61" s="21">
        <f t="shared" si="17"/>
        <v>-7.8853619660784986</v>
      </c>
      <c r="O61" s="21">
        <f t="shared" ref="O61:R61" si="18">(O57-O59)</f>
        <v>-7.3585949347926984</v>
      </c>
      <c r="P61" s="21">
        <f t="shared" si="18"/>
        <v>-7.9225644728098992</v>
      </c>
      <c r="Q61" s="21">
        <f t="shared" si="18"/>
        <v>-7.1005140018270012</v>
      </c>
      <c r="R61" s="21">
        <f t="shared" si="18"/>
        <v>-8.2980481411479978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G+PVRG19Sy3SyNUYnClGoYg0oaM5IOFk+Z1h32KXqfJx+Z5QYRSndwhz+sdWutmW7ZdwCgeUJuLI6+zR/bD05g==" saltValue="jzlig4AGu93Wd/HxHKhbM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2022-11-24T15:16:31Z</dcterms:modified>
</cp:coreProperties>
</file>