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25CD5217-1D55-4DAD-96A0-E01AC701226E}" xr6:coauthVersionLast="47" xr6:coauthVersionMax="47" xr10:uidLastSave="{9EAD3BA3-BC5E-42A0-8817-7A93A89B65E7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28860" yWindow="1260" windowWidth="19200" windowHeight="19590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<sst xmlns="http://schemas.openxmlformats.org/spreadsheetml/2006/main" count="69488" uniqueCount="1474">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</sst>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Devon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66.040000000000006</c:v>
                </c:pt>
                <c:pt idx="1">
                  <c:v>65.290000000000006</c:v>
                </c:pt>
                <c:pt idx="2">
                  <c:v>65.31</c:v>
                </c:pt>
                <c:pt idx="3">
                  <c:v>66.67</c:v>
                </c:pt>
                <c:pt idx="4">
                  <c:v>66.67</c:v>
                </c:pt>
                <c:pt idx="5">
                  <c:v>66.599999999999994</c:v>
                </c:pt>
                <c:pt idx="6">
                  <c:v>67.790000000000006</c:v>
                </c:pt>
                <c:pt idx="7">
                  <c:v>66.61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Devon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67.28</c:v>
                </c:pt>
                <c:pt idx="1">
                  <c:v>66.17</c:v>
                </c:pt>
                <c:pt idx="2">
                  <c:v>66.489999999999995</c:v>
                </c:pt>
                <c:pt idx="3">
                  <c:v>65.84</c:v>
                </c:pt>
                <c:pt idx="4">
                  <c:v>66.3</c:v>
                </c:pt>
                <c:pt idx="5">
                  <c:v>66.84</c:v>
                </c:pt>
                <c:pt idx="6">
                  <c:v>67.8</c:v>
                </c:pt>
                <c:pt idx="7">
                  <c:v>68.66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West Devon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17.2</c:v>
                </c:pt>
                <c:pt idx="1">
                  <c:v>12.4</c:v>
                </c:pt>
                <c:pt idx="2">
                  <c:v>10</c:v>
                </c:pt>
                <c:pt idx="3">
                  <c:v>12.3</c:v>
                </c:pt>
                <c:pt idx="4">
                  <c:v>14</c:v>
                </c:pt>
                <c:pt idx="5">
                  <c:v>4.9000000000000004</c:v>
                </c:pt>
                <c:pt idx="6">
                  <c:v>14.3</c:v>
                </c:pt>
                <c:pt idx="7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West Devon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15</c:v>
                </c:pt>
                <c:pt idx="1">
                  <c:v>16.600000000000001</c:v>
                </c:pt>
                <c:pt idx="2">
                  <c:v>16.7</c:v>
                </c:pt>
                <c:pt idx="3">
                  <c:v>16.3</c:v>
                </c:pt>
                <c:pt idx="4">
                  <c:v>14.8</c:v>
                </c:pt>
                <c:pt idx="5">
                  <c:v>15.4</c:v>
                </c:pt>
                <c:pt idx="6">
                  <c:v>15.4</c:v>
                </c:pt>
                <c:pt idx="7">
                  <c:v>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West Devon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61.661609414061303</c:v>
                </c:pt>
                <c:pt idx="1">
                  <c:v>54.762444181685403</c:v>
                </c:pt>
                <c:pt idx="2">
                  <c:v>58.436012360193999</c:v>
                </c:pt>
                <c:pt idx="3">
                  <c:v>57.699921276834701</c:v>
                </c:pt>
                <c:pt idx="4">
                  <c:v>55.8369217555069</c:v>
                </c:pt>
                <c:pt idx="5">
                  <c:v>62.953031091887198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West Devon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27.9360354309723</c:v>
                </c:pt>
                <c:pt idx="1">
                  <c:v>24.8201272678576</c:v>
                </c:pt>
                <c:pt idx="2">
                  <c:v>25.125537237922799</c:v>
                </c:pt>
                <c:pt idx="3">
                  <c:v>25.576741640860199</c:v>
                </c:pt>
                <c:pt idx="4">
                  <c:v>23.048007391548701</c:v>
                </c:pt>
                <c:pt idx="5">
                  <c:v>21.9114850807706</c:v>
                </c:pt>
                <c:pt idx="6">
                  <c:v>21.360451472364701</c:v>
                </c:pt>
                <c:pt idx="7">
                  <c:v>24.851268665527702</c:v>
                </c:pt>
                <c:pt idx="8">
                  <c:v>24.077224033927301</c:v>
                </c:pt>
                <c:pt idx="9">
                  <c:v>25.174090490018799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Devon from 2011-13 to 2018-20 was consistently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Devon from 2011-13 to 2018-20 was consistently greater than the rural and England situations with the gaps to both increasing during the latter half of this period.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West Devon from 2012 to 2019 was generally below the England situation but fluctuated around the rural position with no clear trend.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West Devon was generally in line with the rural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West Devon from 2015/16 to 2020/21 was generally below the England and rural situations but bookended by two years where it was in line with the rural and England positions.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West Devon from 2008-10 to 2017-19 was consistently below the England situation but with a slower downward trend moving it from being below the rural position at the start of the period to being above by the end of the period.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299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Devon</v>
      </c>
      <c r="G12" s="12"/>
      <c r="H12" s="13"/>
      <c r="I12" s="14">
        <f>IF(VLOOKUP($F12,'M HLE'!$B$10:$L$468,'M HLE'!E$1,FALSE)=0,"",VLOOKUP($F12,'M HLE'!$B$10:$L$468,'M HLE'!E$1,FALSE))</f>
        <v>66.040000000000006</v>
      </c>
      <c r="J12" s="15">
        <f>IF(VLOOKUP($F12,'M HLE'!$B$10:$L$468,'M HLE'!F$1,FALSE)=0,"",VLOOKUP($F12,'M HLE'!$B$10:$L$468,'M HLE'!F$1,FALSE))</f>
        <v>65.290000000000006</v>
      </c>
      <c r="K12" s="15">
        <f>IF(VLOOKUP($F12,'M HLE'!$B$10:$L$468,'M HLE'!G$1,FALSE)=0,"",VLOOKUP($F12,'M HLE'!$B$10:$L$468,'M HLE'!G$1,FALSE))</f>
        <v>65.31</v>
      </c>
      <c r="L12" s="15">
        <f>IF(VLOOKUP($F12,'M HLE'!$B$10:$L$468,'M HLE'!H$1,FALSE)=0,"",VLOOKUP($F12,'M HLE'!$B$10:$L$468,'M HLE'!H$1,FALSE))</f>
        <v>66.67</v>
      </c>
      <c r="M12" s="15">
        <f>IF(VLOOKUP($F12,'M HLE'!$B$10:$L$468,'M HLE'!I$1,FALSE)=0,"",VLOOKUP($F12,'M HLE'!$B$10:$L$468,'M HLE'!I$1,FALSE))</f>
        <v>66.67</v>
      </c>
      <c r="N12" s="15">
        <f>IF(VLOOKUP($F12,'M HLE'!$B$10:$L$468,'M HLE'!J$1,FALSE)=0,"",VLOOKUP($F12,'M HLE'!$B$10:$L$468,'M HLE'!J$1,FALSE))</f>
        <v>66.599999999999994</v>
      </c>
      <c r="O12" s="15">
        <f>IF(VLOOKUP($F12,'M HLE'!$B$10:$L$468,'M HLE'!K$1,FALSE)=0,"",VLOOKUP($F12,'M HLE'!$B$10:$L$468,'M HLE'!K$1,FALSE))</f>
        <v>67.790000000000006</v>
      </c>
      <c r="P12" s="15">
        <f>IF(VLOOKUP($F12,'M HLE'!$B$10:$L$468,'M HLE'!L$1,FALSE)=0,"",VLOOKUP($F12,'M HLE'!$B$10:$L$468,'M HLE'!L$1,FALSE))</f>
        <v>66.61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Devon to Rural as a Region</v>
      </c>
      <c r="G15" s="41"/>
      <c r="H15" s="42"/>
      <c r="I15" s="21">
        <f>100*((I12-I13))/I13</f>
        <v>1.9977913864069785</v>
      </c>
      <c r="J15" s="21">
        <f>100*((J12-J13))/J13</f>
        <v>0.17030025008055386</v>
      </c>
      <c r="K15" s="21">
        <f t="shared" ref="K15:P15" si="0">100*((K12-K13))/K13</f>
        <v>0.37886065151735993</v>
      </c>
      <c r="L15" s="21">
        <f t="shared" si="0"/>
        <v>3.1364814170244086</v>
      </c>
      <c r="M15" s="21">
        <f t="shared" si="0"/>
        <v>3.2722766525965179</v>
      </c>
      <c r="N15" s="21">
        <f t="shared" si="0"/>
        <v>3.677758318739027</v>
      </c>
      <c r="O15" s="21">
        <f t="shared" si="0"/>
        <v>5.3073081314516282</v>
      </c>
      <c r="P15" s="21">
        <f t="shared" si="0"/>
        <v>2.9298142596656067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Devon to England</v>
      </c>
      <c r="G16" s="44"/>
      <c r="H16" s="45"/>
      <c r="I16" s="21">
        <f>100*(I12-I14)/I14</f>
        <v>4.5267489711934266</v>
      </c>
      <c r="J16" s="21">
        <f>100*(J12-J14)/J14</f>
        <v>3.0298248382515527</v>
      </c>
      <c r="K16" s="21">
        <f t="shared" ref="K16:P16" si="1">100*(K12-K14)/K14</f>
        <v>3.0451246449984217</v>
      </c>
      <c r="L16" s="21">
        <f t="shared" si="1"/>
        <v>5.3072184489022263</v>
      </c>
      <c r="M16" s="21">
        <f t="shared" si="1"/>
        <v>5.190911959608707</v>
      </c>
      <c r="N16" s="21">
        <f t="shared" si="1"/>
        <v>5.1136363636363553</v>
      </c>
      <c r="O16" s="21">
        <f t="shared" si="1"/>
        <v>7.2966128521684182</v>
      </c>
      <c r="P16" s="21">
        <f t="shared" si="1"/>
        <v>5.4957237884067132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Devon</v>
      </c>
      <c r="G21" s="12"/>
      <c r="H21" s="13"/>
      <c r="I21" s="14">
        <f>IF(VLOOKUP($F21,'F HLE'!$B$10:$L$468,'F HLE'!E$1,FALSE)=0,"",VLOOKUP($F21,'F HLE'!$B$10:$L$468,'F HLE'!E$1,FALSE))</f>
        <v>67.28</v>
      </c>
      <c r="J21" s="15">
        <f>IF(VLOOKUP($F21,'F HLE'!$B$10:$L$468,'F HLE'!F$1,FALSE)=0,"",VLOOKUP($F21,'F HLE'!$B$10:$L$468,'F HLE'!F$1,FALSE))</f>
        <v>66.17</v>
      </c>
      <c r="K21" s="15">
        <f>IF(VLOOKUP($F21,'F HLE'!$B$10:$L$468,'F HLE'!G$1,FALSE)=0,"",VLOOKUP($F21,'F HLE'!$B$10:$L$468,'F HLE'!G$1,FALSE))</f>
        <v>66.489999999999995</v>
      </c>
      <c r="L21" s="15">
        <f>IF(VLOOKUP($F21,'F HLE'!$B$10:$L$468,'F HLE'!H$1,FALSE)=0,"",VLOOKUP($F21,'F HLE'!$B$10:$L$468,'F HLE'!H$1,FALSE))</f>
        <v>65.84</v>
      </c>
      <c r="M21" s="15">
        <f>IF(VLOOKUP($F21,'F HLE'!$B$10:$L$468,'F HLE'!I$1,FALSE)=0,"",VLOOKUP($F21,'F HLE'!$B$10:$L$468,'F HLE'!I$1,FALSE))</f>
        <v>66.3</v>
      </c>
      <c r="N21" s="15">
        <f>IF(VLOOKUP($F21,'F HLE'!$B$10:$L$468,'F HLE'!J$1,FALSE)=0,"",VLOOKUP($F21,'F HLE'!$B$10:$L$468,'F HLE'!J$1,FALSE))</f>
        <v>66.84</v>
      </c>
      <c r="O21" s="15">
        <f>IF(VLOOKUP($F21,'F HLE'!$B$10:$L$468,'F HLE'!K$1,FALSE)=0,"",VLOOKUP($F21,'F HLE'!$B$10:$L$468,'F HLE'!K$1,FALSE))</f>
        <v>67.8</v>
      </c>
      <c r="P21" s="15">
        <f>IF(VLOOKUP($F21,'F HLE'!$B$10:$L$468,'F HLE'!L$1,FALSE)=0,"",VLOOKUP($F21,'F HLE'!$B$10:$L$468,'F HLE'!L$1,FALSE))</f>
        <v>68.66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Devon to Rural as a Region</v>
      </c>
      <c r="G24" s="41"/>
      <c r="H24" s="42"/>
      <c r="I24" s="21">
        <f>100*((I21-I22))/I22</f>
        <v>2.6352923229472434</v>
      </c>
      <c r="J24" s="21">
        <f>100*((J21-J22))/J22</f>
        <v>1.536006383403137</v>
      </c>
      <c r="K24" s="21">
        <f t="shared" ref="K24:P24" si="3">100*((K21-K22))/K22</f>
        <v>1.3150075426272936</v>
      </c>
      <c r="L24" s="21">
        <f t="shared" si="3"/>
        <v>0.42402611268721446</v>
      </c>
      <c r="M24" s="21">
        <f t="shared" si="3"/>
        <v>1.1287370347773393</v>
      </c>
      <c r="N24" s="21">
        <f t="shared" si="3"/>
        <v>2.3168239535257409</v>
      </c>
      <c r="O24" s="21">
        <f t="shared" si="3"/>
        <v>5.3482084589328336</v>
      </c>
      <c r="P24" s="21">
        <f t="shared" si="3"/>
        <v>5.0288729970553048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Devon to England</v>
      </c>
      <c r="G25" s="44"/>
      <c r="H25" s="45"/>
      <c r="I25" s="21">
        <f>100*(I21-I23)/I23</f>
        <v>5.388471177944858</v>
      </c>
      <c r="J25" s="21">
        <f>100*(J21-J23)/J23</f>
        <v>3.6335160532498048</v>
      </c>
      <c r="K25" s="21">
        <f t="shared" ref="K25:P25" si="4">100*(K21-K23)/K23</f>
        <v>3.793318763659058</v>
      </c>
      <c r="L25" s="21">
        <f t="shared" si="4"/>
        <v>3.1813195423914764</v>
      </c>
      <c r="M25" s="21">
        <f t="shared" si="4"/>
        <v>3.9673827818723444</v>
      </c>
      <c r="N25" s="21">
        <f t="shared" si="4"/>
        <v>4.617311003286904</v>
      </c>
      <c r="O25" s="21">
        <f t="shared" si="4"/>
        <v>6.7380352644836181</v>
      </c>
      <c r="P25" s="21">
        <f t="shared" si="4"/>
        <v>7.499608579927977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West Devon</v>
      </c>
      <c r="G30" s="12"/>
      <c r="H30" s="13"/>
      <c r="I30" s="14">
        <f>IF(VLOOKUP($F30,SMOKING!$B$10:$L$468,SMOKING!E$1,FALSE)=0,"",VLOOKUP($F30,SMOKING!$B$10:$L$468,SMOKING!E$1,FALSE))</f>
        <v>17.2</v>
      </c>
      <c r="J30" s="15">
        <f>IF(VLOOKUP($F30,SMOKING!$B$10:$L$468,SMOKING!F$1,FALSE)=0,"",VLOOKUP($F30,SMOKING!$B$10:$L$468,SMOKING!F$1,FALSE))</f>
        <v>12.4</v>
      </c>
      <c r="K30" s="15">
        <f>IF(VLOOKUP($F30,SMOKING!$B$10:$L$468,SMOKING!G$1,FALSE)=0,"",VLOOKUP($F30,SMOKING!$B$10:$L$468,SMOKING!G$1,FALSE))</f>
        <v>10</v>
      </c>
      <c r="L30" s="15">
        <f>IF(VLOOKUP($F30,SMOKING!$B$10:$L$468,SMOKING!H$1,FALSE)=0,"",VLOOKUP($F30,SMOKING!$B$10:$L$468,SMOKING!H$1,FALSE))</f>
        <v>12.3</v>
      </c>
      <c r="M30" s="15">
        <f>IF(VLOOKUP($F30,SMOKING!$B$10:$L$468,SMOKING!I$1,FALSE)=0,"",VLOOKUP($F30,SMOKING!$B$10:$L$468,SMOKING!I$1,FALSE))</f>
        <v>14</v>
      </c>
      <c r="N30" s="15">
        <f>IF(VLOOKUP($F30,SMOKING!$B$10:$L$468,SMOKING!J$1,FALSE)=0,"",VLOOKUP($F30,SMOKING!$B$10:$L$468,SMOKING!J$1,FALSE))</f>
        <v>4.9000000000000004</v>
      </c>
      <c r="O30" s="15">
        <f>IF(VLOOKUP($F30,SMOKING!$B$10:$L$468,SMOKING!K$1,FALSE)=0,"",VLOOKUP($F30,SMOKING!$B$10:$L$468,SMOKING!K$1,FALSE))</f>
        <v>14.3</v>
      </c>
      <c r="P30" s="15">
        <f>IF(VLOOKUP($F30,SMOKING!$B$10:$L$468,SMOKING!L$1,FALSE)=0,"",VLOOKUP($F30,SMOKING!$B$10:$L$468,SMOKING!L$1,FALSE))</f>
        <v>20.6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West Devon to Rural as a Region</v>
      </c>
      <c r="G33" s="41"/>
      <c r="H33" s="42"/>
      <c r="I33" s="21">
        <f>((I30-I31))</f>
        <v>-7.2413793103454083E-2</v>
      </c>
      <c r="J33" s="21">
        <f>((J30-J31))</f>
        <v>-3.7091954022988443</v>
      </c>
      <c r="K33" s="21">
        <f t="shared" ref="K33:P33" si="6">((K30-K31))</f>
        <v>-5.5678160919540236</v>
      </c>
      <c r="L33" s="21">
        <f t="shared" si="6"/>
        <v>-2.5931034482758619</v>
      </c>
      <c r="M33" s="21">
        <f t="shared" si="6"/>
        <v>0.67816091954023072</v>
      </c>
      <c r="N33" s="21">
        <f t="shared" si="6"/>
        <v>-7.9356321839080479</v>
      </c>
      <c r="O33" s="21">
        <f t="shared" si="6"/>
        <v>1.687356321839081</v>
      </c>
      <c r="P33" s="21">
        <f t="shared" si="6"/>
        <v>7.8735632183908102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West Devon to England</v>
      </c>
      <c r="G34" s="44"/>
      <c r="H34" s="45"/>
      <c r="I34" s="21">
        <f>(I30-I32)</f>
        <v>-2.1000000000000014</v>
      </c>
      <c r="J34" s="21">
        <f>(J30-J32)</f>
        <v>-5.9999999999999982</v>
      </c>
      <c r="K34" s="21">
        <f t="shared" ref="K34:P34" si="7">(K30-K32)</f>
        <v>-7.8000000000000007</v>
      </c>
      <c r="L34" s="21">
        <f t="shared" si="7"/>
        <v>-4.5999999999999979</v>
      </c>
      <c r="M34" s="21">
        <f t="shared" si="7"/>
        <v>-1.5</v>
      </c>
      <c r="N34" s="21">
        <f t="shared" si="7"/>
        <v>-10</v>
      </c>
      <c r="O34" s="21">
        <f t="shared" si="7"/>
        <v>-9.9999999999999645E-2</v>
      </c>
      <c r="P34" s="21">
        <f t="shared" si="7"/>
        <v>6.7000000000000011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West Devon</v>
      </c>
      <c r="G39" s="12"/>
      <c r="H39" s="13"/>
      <c r="I39" s="14">
        <f>IF(VLOOKUP($F39,'CHILD OBESITY'!$B$10:$L$468,'CHILD OBESITY'!E$1,FALSE)=0,"",VLOOKUP($F39,'CHILD OBESITY'!$B$10:$L$468,'CHILD OBESITY'!E$1,FALSE))</f>
        <v>15</v>
      </c>
      <c r="J39" s="15">
        <f>IF(VLOOKUP($F39,'CHILD OBESITY'!$B$10:$L$468,'CHILD OBESITY'!F$1,FALSE)=0,"",VLOOKUP($F39,'CHILD OBESITY'!$B$10:$L$468,'CHILD OBESITY'!F$1,FALSE))</f>
        <v>16.600000000000001</v>
      </c>
      <c r="K39" s="15">
        <f>IF(VLOOKUP($F39,'CHILD OBESITY'!$B$10:$L$468,'CHILD OBESITY'!G$1,FALSE)=0,"",VLOOKUP($F39,'CHILD OBESITY'!$B$10:$L$468,'CHILD OBESITY'!G$1,FALSE))</f>
        <v>16.7</v>
      </c>
      <c r="L39" s="15">
        <f>IF(VLOOKUP($F39,'CHILD OBESITY'!$B$10:$L$468,'CHILD OBESITY'!H$1,FALSE)=0,"",VLOOKUP($F39,'CHILD OBESITY'!$B$10:$L$468,'CHILD OBESITY'!H$1,FALSE))</f>
        <v>16.3</v>
      </c>
      <c r="M39" s="15">
        <f>IF(VLOOKUP($F39,'CHILD OBESITY'!$B$10:$L$468,'CHILD OBESITY'!I$1,FALSE)=0,"",VLOOKUP($F39,'CHILD OBESITY'!$B$10:$L$468,'CHILD OBESITY'!I$1,FALSE))</f>
        <v>14.8</v>
      </c>
      <c r="N39" s="15">
        <f>IF(VLOOKUP($F39,'CHILD OBESITY'!$B$10:$L$468,'CHILD OBESITY'!J$1,FALSE)=0,"",VLOOKUP($F39,'CHILD OBESITY'!$B$10:$L$468,'CHILD OBESITY'!J$1,FALSE))</f>
        <v>15.4</v>
      </c>
      <c r="O39" s="15">
        <f>IF(VLOOKUP($F39,'CHILD OBESITY'!$B$10:$L$468,'CHILD OBESITY'!K$1,FALSE)=0,"",VLOOKUP($F39,'CHILD OBESITY'!$B$10:$L$468,'CHILD OBESITY'!K$1,FALSE))</f>
        <v>15.4</v>
      </c>
      <c r="P39" s="15">
        <f>IF(VLOOKUP($F39,'CHILD OBESITY'!$B$10:$L$468,'CHILD OBESITY'!L$1,FALSE)=0,"",VLOOKUP($F39,'CHILD OBESITY'!$B$10:$L$468,'CHILD OBESITY'!L$1,FALSE))</f>
        <v>15.4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West Devon to Rural as a Region</v>
      </c>
      <c r="G42" s="41"/>
      <c r="H42" s="42"/>
      <c r="I42" s="21">
        <f>((I39-I40))</f>
        <v>-1.3088888888888945</v>
      </c>
      <c r="J42" s="21">
        <f>((J39-J40))</f>
        <v>0.13444444444445125</v>
      </c>
      <c r="K42" s="21">
        <f t="shared" ref="K42:P42" si="9">((K39-K40))</f>
        <v>0.12222222222222001</v>
      </c>
      <c r="L42" s="21">
        <f t="shared" si="9"/>
        <v>-9.5555555555552729E-2</v>
      </c>
      <c r="M42" s="21">
        <f t="shared" si="9"/>
        <v>-1.5144444444444396</v>
      </c>
      <c r="N42" s="21">
        <f t="shared" si="9"/>
        <v>-0.9433333333333298</v>
      </c>
      <c r="O42" s="21">
        <f t="shared" si="9"/>
        <v>-0.94777777777776784</v>
      </c>
      <c r="P42" s="21">
        <f t="shared" si="9"/>
        <v>-1.1433333333333362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West Devon to England</v>
      </c>
      <c r="G43" s="44"/>
      <c r="H43" s="45"/>
      <c r="I43" s="21">
        <f>(I39-I41)</f>
        <v>-3.6999999999999993</v>
      </c>
      <c r="J43" s="21">
        <f>(J39-J41)</f>
        <v>-2.3999999999999986</v>
      </c>
      <c r="K43" s="21">
        <f t="shared" ref="K43:P43" si="10">(K39-K41)</f>
        <v>-2.4000000000000021</v>
      </c>
      <c r="L43" s="21">
        <f t="shared" si="10"/>
        <v>-2.8000000000000007</v>
      </c>
      <c r="M43" s="21">
        <f t="shared" si="10"/>
        <v>-4.1999999999999993</v>
      </c>
      <c r="N43" s="21">
        <f t="shared" si="10"/>
        <v>-3.9000000000000004</v>
      </c>
      <c r="O43" s="21">
        <f t="shared" si="10"/>
        <v>-4.2000000000000011</v>
      </c>
      <c r="P43" s="21">
        <f t="shared" si="10"/>
        <v>-4.5999999999999996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West Devon</v>
      </c>
      <c r="G48" s="12"/>
      <c r="H48" s="13"/>
      <c r="I48" s="14">
        <f>IF(VLOOKUP($F48,'ADULT OBESITY'!$B$10:$L$468,'ADULT OBESITY'!E$1,FALSE)=0,"",VLOOKUP($F48,'ADULT OBESITY'!$B$10:$L$468,'ADULT OBESITY'!E$1,FALSE))</f>
        <v>61.661609414061303</v>
      </c>
      <c r="J48" s="15">
        <f>IF(VLOOKUP($F48,'ADULT OBESITY'!$B$10:$L$468,'ADULT OBESITY'!F$1,FALSE)=0,"",VLOOKUP($F48,'ADULT OBESITY'!$B$10:$L$468,'ADULT OBESITY'!F$1,FALSE))</f>
        <v>54.762444181685403</v>
      </c>
      <c r="K48" s="15">
        <f>IF(VLOOKUP($F48,'ADULT OBESITY'!$B$10:$L$468,'ADULT OBESITY'!G$1,FALSE)=0,"",VLOOKUP($F48,'ADULT OBESITY'!$B$10:$L$468,'ADULT OBESITY'!G$1,FALSE))</f>
        <v>58.436012360193999</v>
      </c>
      <c r="L48" s="15">
        <f>IF(VLOOKUP($F48,'ADULT OBESITY'!$B$10:$L$468,'ADULT OBESITY'!H$1,FALSE)=0,"",VLOOKUP($F48,'ADULT OBESITY'!$B$10:$L$468,'ADULT OBESITY'!H$1,FALSE))</f>
        <v>57.699921276834701</v>
      </c>
      <c r="M48" s="15">
        <f>IF(VLOOKUP($F48,'ADULT OBESITY'!$B$10:$L$468,'ADULT OBESITY'!I$1,FALSE)=0,"",VLOOKUP($F48,'ADULT OBESITY'!$B$10:$L$468,'ADULT OBESITY'!I$1,FALSE))</f>
        <v>55.8369217555069</v>
      </c>
      <c r="N48" s="15">
        <f>IF(VLOOKUP($F48,'ADULT OBESITY'!$B$10:$L$468,'ADULT OBESITY'!J$1,FALSE)=0,"",VLOOKUP($F48,'ADULT OBESITY'!$B$10:$L$468,'ADULT OBESITY'!J$1,FALSE))</f>
        <v>62.953031091887198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West Devon to Rural as a Region</v>
      </c>
      <c r="G51" s="41"/>
      <c r="H51" s="42"/>
      <c r="I51" s="21">
        <f>((I48-I49))</f>
        <v>9.7193594499714209E-2</v>
      </c>
      <c r="J51" s="21">
        <f>((J48-J49))</f>
        <v>-6.667932948918299</v>
      </c>
      <c r="K51" s="21">
        <f t="shared" ref="K51:N51" si="12">((K48-K49))</f>
        <v>-3.8299555158706795</v>
      </c>
      <c r="L51" s="21">
        <f t="shared" si="12"/>
        <v>-4.6546717249735394</v>
      </c>
      <c r="M51" s="21">
        <f t="shared" si="12"/>
        <v>-6.3442454247362505</v>
      </c>
      <c r="N51" s="21">
        <f t="shared" si="12"/>
        <v>-0.61769651057533537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West Devon to England</v>
      </c>
      <c r="G52" s="44"/>
      <c r="H52" s="45"/>
      <c r="I52" s="21">
        <f>(I48-I50)</f>
        <v>0.27523132921780302</v>
      </c>
      <c r="J52" s="21">
        <f>(J48-J50)</f>
        <v>-6.6875885817439951</v>
      </c>
      <c r="K52" s="21">
        <f t="shared" ref="K52:N52" si="13">(K48-K50)</f>
        <v>-3.5805060752501987</v>
      </c>
      <c r="L52" s="21">
        <f t="shared" si="13"/>
        <v>-4.4274931354239015</v>
      </c>
      <c r="M52" s="21">
        <f t="shared" si="13"/>
        <v>-6.9196417157367023</v>
      </c>
      <c r="N52" s="21">
        <f t="shared" si="13"/>
        <v>-0.49905934688339926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West Devon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27.9360354309723</v>
      </c>
      <c r="J57" s="15">
        <f>IF(VLOOKUP($F57,'UNDER 75 MORTALITY'!$B$10:$L$468,'UNDER 75 MORTALITY'!F$1,FALSE)=0,"",VLOOKUP($F57,'UNDER 75 MORTALITY'!$B$10:$L$468,'UNDER 75 MORTALITY'!F$1,FALSE))</f>
        <v>24.8201272678576</v>
      </c>
      <c r="K57" s="15">
        <f>IF(VLOOKUP($F57,'UNDER 75 MORTALITY'!$B$10:$L$468,'UNDER 75 MORTALITY'!G$1,FALSE)=0,"",VLOOKUP($F57,'UNDER 75 MORTALITY'!$B$10:$L$468,'UNDER 75 MORTALITY'!G$1,FALSE))</f>
        <v>25.125537237922799</v>
      </c>
      <c r="L57" s="15">
        <f>IF(VLOOKUP($F57,'UNDER 75 MORTALITY'!$B$10:$L$468,'UNDER 75 MORTALITY'!H$1,FALSE)=0,"",VLOOKUP($F57,'UNDER 75 MORTALITY'!$B$10:$L$468,'UNDER 75 MORTALITY'!H$1,FALSE))</f>
        <v>25.576741640860199</v>
      </c>
      <c r="M57" s="15">
        <f>IF(VLOOKUP($F57,'UNDER 75 MORTALITY'!$B$10:$L$468,'UNDER 75 MORTALITY'!I$1,FALSE)=0,"",VLOOKUP($F57,'UNDER 75 MORTALITY'!$B$10:$L$468,'UNDER 75 MORTALITY'!I$1,FALSE))</f>
        <v>23.048007391548701</v>
      </c>
      <c r="N57" s="15">
        <f>IF(VLOOKUP($F57,'UNDER 75 MORTALITY'!$B$10:$L$468,'UNDER 75 MORTALITY'!J$1,FALSE)=0,"",VLOOKUP($F57,'UNDER 75 MORTALITY'!$B$10:$L$468,'UNDER 75 MORTALITY'!J$1,FALSE))</f>
        <v>21.9114850807706</v>
      </c>
      <c r="O57" s="15">
        <f>IF(VLOOKUP($F57,'UNDER 75 MORTALITY'!$B$10:$L$468,'UNDER 75 MORTALITY'!K$1,FALSE)=0,"",VLOOKUP($F57,'UNDER 75 MORTALITY'!$B$10:$L$468,'UNDER 75 MORTALITY'!K$1,FALSE))</f>
        <v>21.360451472364701</v>
      </c>
      <c r="P57" s="15">
        <f>IF(VLOOKUP($F57,'UNDER 75 MORTALITY'!$B$10:$L$468,'UNDER 75 MORTALITY'!L$1,FALSE)=0,"",VLOOKUP($F57,'UNDER 75 MORTALITY'!$B$10:$L$468,'UNDER 75 MORTALITY'!L$1,FALSE))</f>
        <v>24.851268665527702</v>
      </c>
      <c r="Q57" s="15">
        <f>IF(VLOOKUP($F57,'UNDER 75 MORTALITY'!$B$10:$N$468,'UNDER 75 MORTALITY'!M$1,FALSE)=0,"",VLOOKUP($F57,'UNDER 75 MORTALITY'!$B$10:$N$468,'UNDER 75 MORTALITY'!M$1,FALSE))</f>
        <v>24.077224033927301</v>
      </c>
      <c r="R57" s="15">
        <f>IF(VLOOKUP($F57,'UNDER 75 MORTALITY'!$B$10:$N$468,'UNDER 75 MORTALITY'!N$1,FALSE)=0,"",VLOOKUP($F57,'UNDER 75 MORTALITY'!$B$10:$N$468,'UNDER 75 MORTALITY'!N$1,FALSE))</f>
        <v>25.174090490018799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West Devon to Rural as a Region</v>
      </c>
      <c r="G60" s="41"/>
      <c r="H60" s="42"/>
      <c r="I60" s="21">
        <f>((I57-I58))</f>
        <v>-2.8217418668378436</v>
      </c>
      <c r="J60" s="21">
        <f>((J57-J58))</f>
        <v>-4.3673575935788911</v>
      </c>
      <c r="K60" s="21">
        <f t="shared" ref="K60:N60" si="15">((K57-K58))</f>
        <v>-2.7941258832810973</v>
      </c>
      <c r="L60" s="21">
        <f t="shared" si="15"/>
        <v>-0.94150753319864577</v>
      </c>
      <c r="M60" s="21">
        <f t="shared" si="15"/>
        <v>-2.1392618485661394</v>
      </c>
      <c r="N60" s="21">
        <f t="shared" si="15"/>
        <v>-2.796424090052593</v>
      </c>
      <c r="O60" s="21">
        <f t="shared" ref="O60:R60" si="16">((O57-O58))</f>
        <v>-2.7432384819866265</v>
      </c>
      <c r="P60" s="21">
        <f t="shared" si="16"/>
        <v>1.0076377221475106</v>
      </c>
      <c r="Q60" s="21">
        <f t="shared" si="16"/>
        <v>0.54793948982157659</v>
      </c>
      <c r="R60" s="21">
        <f t="shared" si="16"/>
        <v>2.0800756135174225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West Devon to England</v>
      </c>
      <c r="G61" s="44"/>
      <c r="H61" s="45"/>
      <c r="I61" s="21">
        <f>(I57-I59)</f>
        <v>-9.2358582585719979</v>
      </c>
      <c r="J61" s="21">
        <f>(J57-J59)</f>
        <v>-10.134165164404699</v>
      </c>
      <c r="K61" s="21">
        <f t="shared" ref="K61:N61" si="17">(K57-K59)</f>
        <v>-8.2621732341130993</v>
      </c>
      <c r="L61" s="21">
        <f t="shared" si="17"/>
        <v>-6.3851368554652019</v>
      </c>
      <c r="M61" s="21">
        <f t="shared" si="17"/>
        <v>-7.8909955569328005</v>
      </c>
      <c r="N61" s="21">
        <f t="shared" si="17"/>
        <v>-8.3888034252452002</v>
      </c>
      <c r="O61" s="21">
        <f t="shared" ref="O61:R61" si="18">(O57-O59)</f>
        <v>-8.2725973761080986</v>
      </c>
      <c r="P61" s="21">
        <f t="shared" si="18"/>
        <v>-4.2180977510852991</v>
      </c>
      <c r="Q61" s="21">
        <f t="shared" si="18"/>
        <v>-4.5702807533958989</v>
      </c>
      <c r="R61" s="21">
        <f t="shared" si="18"/>
        <v>-2.8810845146083004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EDRq5r7DYEp6Ab0LAKa1/PA3Pztf3yaivxwEN2S1lEPV1jSdss4MwDwVD1E6l1az4Lyr1sUpqWSD1hWwZBGrNw==" saltValue="CMvaeM5aG9vto4oZL4yFwQ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2022-11-24T11:52:25Z</cp:lastPrinted>
  <dcterms:created xsi:type="dcterms:W3CDTF">2022-08-17T09:40:46Z</dcterms:created>
  <dcterms:modified xsi:type="dcterms:W3CDTF">2022-11-25T11:26:48Z</dcterms:modified>
</cp:coreProperties>
</file>