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ECCE5FC4-0842-434C-835D-BC3296B20ADE}" xr6:coauthVersionLast="47" xr6:coauthVersionMax="47" xr10:uidLastSave="{57A77D38-03F4-43D5-BCB8-A4F69F632871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29010" yWindow="1005" windowWidth="19200" windowHeight="19590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L53" i="1"/>
  <c r="M26" i="1"/>
  <c r="P35" i="1"/>
  <c r="I39" i="1"/>
  <c r="I35" i="1"/>
  <c r="L39" i="1"/>
  <c r="I44" i="1"/>
  <c r="I53" i="1"/>
  <c r="M39" i="1"/>
  <c r="P39" i="1"/>
  <c r="J44" i="1"/>
  <c r="N44" i="1"/>
  <c r="L26" i="1"/>
  <c r="F43" i="1"/>
  <c r="L44" i="1"/>
  <c r="F52" i="1"/>
  <c r="O35" i="1"/>
  <c r="N35" i="1"/>
  <c r="P26" i="1"/>
  <c r="M35" i="1"/>
  <c r="J35" i="1"/>
  <c r="J39" i="1"/>
  <c r="M44" i="1"/>
  <c r="F51" i="1"/>
  <c r="L35" i="1"/>
  <c r="K44" i="1"/>
  <c r="F42" i="1"/>
  <c r="I30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R61" i="1"/>
  <c r="K61" i="1"/>
  <c r="P60" i="1"/>
  <c r="J52" i="1"/>
  <c r="J60" i="1"/>
  <c r="J61" i="1"/>
  <c r="N60" i="1"/>
  <c r="N61" i="1"/>
  <c r="I60" i="1"/>
  <c r="I61" i="1"/>
  <c r="M60" i="1"/>
  <c r="M61" i="1"/>
  <c r="L60" i="1"/>
  <c r="L61" i="1"/>
  <c r="L51" i="1"/>
  <c r="M51" i="1"/>
  <c r="K51" i="1"/>
  <c r="I51" i="1"/>
  <c r="I52" i="1"/>
  <c r="J24" i="1"/>
  <c r="N52" i="1"/>
  <c r="N51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<sst xmlns="http://schemas.openxmlformats.org/spreadsheetml/2006/main" count="69488" uniqueCount="1474">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</sst>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Oxfordshire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66.64</c:v>
                </c:pt>
                <c:pt idx="1">
                  <c:v>68.7</c:v>
                </c:pt>
                <c:pt idx="2">
                  <c:v>68.7</c:v>
                </c:pt>
                <c:pt idx="3">
                  <c:v>67.069999999999993</c:v>
                </c:pt>
                <c:pt idx="4">
                  <c:v>68.650000000000006</c:v>
                </c:pt>
                <c:pt idx="5">
                  <c:v>68.319999999999993</c:v>
                </c:pt>
                <c:pt idx="6">
                  <c:v>67.5</c:v>
                </c:pt>
                <c:pt idx="7">
                  <c:v>67.97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Oxfordshire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65.48</c:v>
                </c:pt>
                <c:pt idx="1">
                  <c:v>67.69</c:v>
                </c:pt>
                <c:pt idx="2">
                  <c:v>70.33</c:v>
                </c:pt>
                <c:pt idx="3">
                  <c:v>68.45</c:v>
                </c:pt>
                <c:pt idx="4">
                  <c:v>69.989999999999995</c:v>
                </c:pt>
                <c:pt idx="5">
                  <c:v>71.680000000000007</c:v>
                </c:pt>
                <c:pt idx="6">
                  <c:v>69.42</c:v>
                </c:pt>
                <c:pt idx="7">
                  <c:v>69.39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West Oxfordshire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13.4</c:v>
                </c:pt>
                <c:pt idx="1">
                  <c:v>15.7</c:v>
                </c:pt>
                <c:pt idx="2">
                  <c:v>12.2</c:v>
                </c:pt>
                <c:pt idx="3">
                  <c:v>16.5</c:v>
                </c:pt>
                <c:pt idx="4">
                  <c:v>14.8</c:v>
                </c:pt>
                <c:pt idx="5">
                  <c:v>13.7</c:v>
                </c:pt>
                <c:pt idx="6">
                  <c:v>10.7</c:v>
                </c:pt>
                <c:pt idx="7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West Oxfordshire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14.3</c:v>
                </c:pt>
                <c:pt idx="1">
                  <c:v>13.1</c:v>
                </c:pt>
                <c:pt idx="2">
                  <c:v>13.3</c:v>
                </c:pt>
                <c:pt idx="3">
                  <c:v>13.8</c:v>
                </c:pt>
                <c:pt idx="4">
                  <c:v>14.8</c:v>
                </c:pt>
                <c:pt idx="5">
                  <c:v>15.4</c:v>
                </c:pt>
                <c:pt idx="6">
                  <c:v>15</c:v>
                </c:pt>
                <c:pt idx="7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West Oxfordshire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48.4648682416694</c:v>
                </c:pt>
                <c:pt idx="1">
                  <c:v>54.4122124877318</c:v>
                </c:pt>
                <c:pt idx="2">
                  <c:v>60.412661988708301</c:v>
                </c:pt>
                <c:pt idx="3">
                  <c:v>63.198996707406302</c:v>
                </c:pt>
                <c:pt idx="4">
                  <c:v>63.2866442087766</c:v>
                </c:pt>
                <c:pt idx="5">
                  <c:v>61.011159415796499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West Oxfordshire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24.1535980339963</c:v>
                </c:pt>
                <c:pt idx="1">
                  <c:v>22.5089229739554</c:v>
                </c:pt>
                <c:pt idx="2">
                  <c:v>21.201429134162598</c:v>
                </c:pt>
                <c:pt idx="3">
                  <c:v>21.554558213036898</c:v>
                </c:pt>
                <c:pt idx="4">
                  <c:v>20.810687120364001</c:v>
                </c:pt>
                <c:pt idx="5">
                  <c:v>20.373310709557799</c:v>
                </c:pt>
                <c:pt idx="6">
                  <c:v>18.748479162163999</c:v>
                </c:pt>
                <c:pt idx="7">
                  <c:v>17.419938004899102</c:v>
                </c:pt>
                <c:pt idx="8">
                  <c:v>19.191599623459901</c:v>
                </c:pt>
                <c:pt idx="9">
                  <c:v>18.4825925122746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Oxfordshire from 2011-13 to 2018-20 was markedly greater than that of either 'Rural as a Region' or England.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Oxfordshire between 2011-13 and 2018-20 experienced an increase that took it markedly higher than either that of 'Rural as a Region' or England.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West Oxfordshire from 2012 to 2019 was broadly in line with that of 'Rural as a Region'.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West Oxfordshire was consistenty below both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West Oxfordshire from 2015/16 to 2020/21 rose from being below the rural and England situations to move in line with them.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West Oxfordshire from 2008-10 to 2017-19 was consistently below both the rural and England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303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Oxfordshire</v>
      </c>
      <c r="G12" s="12"/>
      <c r="H12" s="13"/>
      <c r="I12" s="14">
        <f>IF(VLOOKUP($F12,'M HLE'!$B$10:$L$468,'M HLE'!E$1,FALSE)=0,"",VLOOKUP($F12,'M HLE'!$B$10:$L$468,'M HLE'!E$1,FALSE))</f>
        <v>66.64</v>
      </c>
      <c r="J12" s="15">
        <f>IF(VLOOKUP($F12,'M HLE'!$B$10:$L$468,'M HLE'!F$1,FALSE)=0,"",VLOOKUP($F12,'M HLE'!$B$10:$L$468,'M HLE'!F$1,FALSE))</f>
        <v>68.7</v>
      </c>
      <c r="K12" s="15">
        <f>IF(VLOOKUP($F12,'M HLE'!$B$10:$L$468,'M HLE'!G$1,FALSE)=0,"",VLOOKUP($F12,'M HLE'!$B$10:$L$468,'M HLE'!G$1,FALSE))</f>
        <v>68.7</v>
      </c>
      <c r="L12" s="15">
        <f>IF(VLOOKUP($F12,'M HLE'!$B$10:$L$468,'M HLE'!H$1,FALSE)=0,"",VLOOKUP($F12,'M HLE'!$B$10:$L$468,'M HLE'!H$1,FALSE))</f>
        <v>67.069999999999993</v>
      </c>
      <c r="M12" s="15">
        <f>IF(VLOOKUP($F12,'M HLE'!$B$10:$L$468,'M HLE'!I$1,FALSE)=0,"",VLOOKUP($F12,'M HLE'!$B$10:$L$468,'M HLE'!I$1,FALSE))</f>
        <v>68.650000000000006</v>
      </c>
      <c r="N12" s="15">
        <f>IF(VLOOKUP($F12,'M HLE'!$B$10:$L$468,'M HLE'!J$1,FALSE)=0,"",VLOOKUP($F12,'M HLE'!$B$10:$L$468,'M HLE'!J$1,FALSE))</f>
        <v>68.319999999999993</v>
      </c>
      <c r="O12" s="15">
        <f>IF(VLOOKUP($F12,'M HLE'!$B$10:$L$468,'M HLE'!K$1,FALSE)=0,"",VLOOKUP($F12,'M HLE'!$B$10:$L$468,'M HLE'!K$1,FALSE))</f>
        <v>67.5</v>
      </c>
      <c r="P12" s="15">
        <f>IF(VLOOKUP($F12,'M HLE'!$B$10:$L$468,'M HLE'!L$1,FALSE)=0,"",VLOOKUP($F12,'M HLE'!$B$10:$L$468,'M HLE'!L$1,FALSE))</f>
        <v>67.97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Oxfordshire to Rural as a Region</v>
      </c>
      <c r="G15" s="52"/>
      <c r="H15" s="53"/>
      <c r="I15" s="21">
        <f>100*((I12-I13))/I13</f>
        <v>2.924482404454277</v>
      </c>
      <c r="J15" s="21">
        <f>100*((J12-J13))/J13</f>
        <v>5.4020466714739417</v>
      </c>
      <c r="K15" s="21">
        <f t="shared" ref="K15:P15" si="0">100*((K12-K13))/K13</f>
        <v>5.5891552099103148</v>
      </c>
      <c r="L15" s="21">
        <f t="shared" si="0"/>
        <v>3.7552693661290868</v>
      </c>
      <c r="M15" s="21">
        <f t="shared" si="0"/>
        <v>6.3393099175153944</v>
      </c>
      <c r="N15" s="21">
        <f t="shared" si="0"/>
        <v>6.3553220470908443</v>
      </c>
      <c r="O15" s="21">
        <f t="shared" si="0"/>
        <v>4.8568121975657803</v>
      </c>
      <c r="P15" s="21">
        <f t="shared" si="0"/>
        <v>5.0313687919151961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Oxfordshire to England</v>
      </c>
      <c r="G16" s="41"/>
      <c r="H16" s="42"/>
      <c r="I16" s="21">
        <f>100*(I12-I14)/I14</f>
        <v>5.4764165875277007</v>
      </c>
      <c r="J16" s="21">
        <f>100*(J12-J14)/J14</f>
        <v>8.4109199936878749</v>
      </c>
      <c r="K16" s="21">
        <f t="shared" ref="K16:P16" si="1">100*(K12-K14)/K14</f>
        <v>8.3938150836225933</v>
      </c>
      <c r="L16" s="21">
        <f t="shared" si="1"/>
        <v>5.9390301690096203</v>
      </c>
      <c r="M16" s="21">
        <f t="shared" si="1"/>
        <v>8.3149258441148675</v>
      </c>
      <c r="N16" s="21">
        <f t="shared" si="1"/>
        <v>7.8282828282828181</v>
      </c>
      <c r="O16" s="21">
        <f t="shared" si="1"/>
        <v>6.8376068376068373</v>
      </c>
      <c r="P16" s="21">
        <f t="shared" si="1"/>
        <v>7.6496674057649638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Oxfordshire</v>
      </c>
      <c r="G21" s="12"/>
      <c r="H21" s="13"/>
      <c r="I21" s="14">
        <f>IF(VLOOKUP($F21,'F HLE'!$B$10:$L$468,'F HLE'!E$1,FALSE)=0,"",VLOOKUP($F21,'F HLE'!$B$10:$L$468,'F HLE'!E$1,FALSE))</f>
        <v>65.48</v>
      </c>
      <c r="J21" s="15">
        <f>IF(VLOOKUP($F21,'F HLE'!$B$10:$L$468,'F HLE'!F$1,FALSE)=0,"",VLOOKUP($F21,'F HLE'!$B$10:$L$468,'F HLE'!F$1,FALSE))</f>
        <v>67.69</v>
      </c>
      <c r="K21" s="15">
        <f>IF(VLOOKUP($F21,'F HLE'!$B$10:$L$468,'F HLE'!G$1,FALSE)=0,"",VLOOKUP($F21,'F HLE'!$B$10:$L$468,'F HLE'!G$1,FALSE))</f>
        <v>70.33</v>
      </c>
      <c r="L21" s="15">
        <f>IF(VLOOKUP($F21,'F HLE'!$B$10:$L$468,'F HLE'!H$1,FALSE)=0,"",VLOOKUP($F21,'F HLE'!$B$10:$L$468,'F HLE'!H$1,FALSE))</f>
        <v>68.45</v>
      </c>
      <c r="M21" s="15">
        <f>IF(VLOOKUP($F21,'F HLE'!$B$10:$L$468,'F HLE'!I$1,FALSE)=0,"",VLOOKUP($F21,'F HLE'!$B$10:$L$468,'F HLE'!I$1,FALSE))</f>
        <v>69.989999999999995</v>
      </c>
      <c r="N21" s="15">
        <f>IF(VLOOKUP($F21,'F HLE'!$B$10:$L$468,'F HLE'!J$1,FALSE)=0,"",VLOOKUP($F21,'F HLE'!$B$10:$L$468,'F HLE'!J$1,FALSE))</f>
        <v>71.680000000000007</v>
      </c>
      <c r="O21" s="15">
        <f>IF(VLOOKUP($F21,'F HLE'!$B$10:$L$468,'F HLE'!K$1,FALSE)=0,"",VLOOKUP($F21,'F HLE'!$B$10:$L$468,'F HLE'!K$1,FALSE))</f>
        <v>69.42</v>
      </c>
      <c r="P21" s="15">
        <f>IF(VLOOKUP($F21,'F HLE'!$B$10:$L$468,'F HLE'!L$1,FALSE)=0,"",VLOOKUP($F21,'F HLE'!$B$10:$L$468,'F HLE'!L$1,FALSE))</f>
        <v>69.39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Oxfordshire to Rural as a Region</v>
      </c>
      <c r="G24" s="52"/>
      <c r="H24" s="53"/>
      <c r="I24" s="21">
        <f>100*((I21-I22))/I22</f>
        <v>-0.1105983753480113</v>
      </c>
      <c r="J24" s="21">
        <f>100*((J21-J22))/J22</f>
        <v>3.8684036888704538</v>
      </c>
      <c r="K24" s="21">
        <f t="shared" ref="K24:P24" si="3">100*((K21-K22))/K22</f>
        <v>7.1662577902388023</v>
      </c>
      <c r="L24" s="21">
        <f t="shared" si="3"/>
        <v>4.4049906958298868</v>
      </c>
      <c r="M24" s="21">
        <f t="shared" si="3"/>
        <v>6.7571690054911882</v>
      </c>
      <c r="N24" s="21">
        <f t="shared" si="3"/>
        <v>9.7257621332843431</v>
      </c>
      <c r="O24" s="21">
        <f t="shared" si="3"/>
        <v>7.8653780415799082</v>
      </c>
      <c r="P24" s="21">
        <f t="shared" si="3"/>
        <v>6.1455504990630354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Oxfordshire to England</v>
      </c>
      <c r="G25" s="41"/>
      <c r="H25" s="42"/>
      <c r="I25" s="21">
        <f>100*(I21-I23)/I23</f>
        <v>2.5689223057644117</v>
      </c>
      <c r="J25" s="21">
        <f>100*(J21-J23)/J23</f>
        <v>6.0140955364134632</v>
      </c>
      <c r="K25" s="21">
        <f t="shared" ref="K25:P25" si="4">100*(K21-K23)/K23</f>
        <v>9.7876990321573452</v>
      </c>
      <c r="L25" s="21">
        <f t="shared" si="4"/>
        <v>7.2715875254662281</v>
      </c>
      <c r="M25" s="21">
        <f t="shared" si="4"/>
        <v>9.7538027285557334</v>
      </c>
      <c r="N25" s="21">
        <f t="shared" si="4"/>
        <v>12.192831429018636</v>
      </c>
      <c r="O25" s="21">
        <f t="shared" si="4"/>
        <v>9.2884130982367736</v>
      </c>
      <c r="P25" s="21">
        <f t="shared" si="4"/>
        <v>8.6425551902301603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West Oxfordshire</v>
      </c>
      <c r="G30" s="12"/>
      <c r="H30" s="13"/>
      <c r="I30" s="14">
        <f>IF(VLOOKUP($F30,SMOKING!$B$10:$L$468,SMOKING!E$1,FALSE)=0,"",VLOOKUP($F30,SMOKING!$B$10:$L$468,SMOKING!E$1,FALSE))</f>
        <v>13.4</v>
      </c>
      <c r="J30" s="15">
        <f>IF(VLOOKUP($F30,SMOKING!$B$10:$L$468,SMOKING!F$1,FALSE)=0,"",VLOOKUP($F30,SMOKING!$B$10:$L$468,SMOKING!F$1,FALSE))</f>
        <v>15.7</v>
      </c>
      <c r="K30" s="15">
        <f>IF(VLOOKUP($F30,SMOKING!$B$10:$L$468,SMOKING!G$1,FALSE)=0,"",VLOOKUP($F30,SMOKING!$B$10:$L$468,SMOKING!G$1,FALSE))</f>
        <v>12.2</v>
      </c>
      <c r="L30" s="15">
        <f>IF(VLOOKUP($F30,SMOKING!$B$10:$L$468,SMOKING!H$1,FALSE)=0,"",VLOOKUP($F30,SMOKING!$B$10:$L$468,SMOKING!H$1,FALSE))</f>
        <v>16.5</v>
      </c>
      <c r="M30" s="15">
        <f>IF(VLOOKUP($F30,SMOKING!$B$10:$L$468,SMOKING!I$1,FALSE)=0,"",VLOOKUP($F30,SMOKING!$B$10:$L$468,SMOKING!I$1,FALSE))</f>
        <v>14.8</v>
      </c>
      <c r="N30" s="15">
        <f>IF(VLOOKUP($F30,SMOKING!$B$10:$L$468,SMOKING!J$1,FALSE)=0,"",VLOOKUP($F30,SMOKING!$B$10:$L$468,SMOKING!J$1,FALSE))</f>
        <v>13.7</v>
      </c>
      <c r="O30" s="15">
        <f>IF(VLOOKUP($F30,SMOKING!$B$10:$L$468,SMOKING!K$1,FALSE)=0,"",VLOOKUP($F30,SMOKING!$B$10:$L$468,SMOKING!K$1,FALSE))</f>
        <v>10.7</v>
      </c>
      <c r="P30" s="15">
        <f>IF(VLOOKUP($F30,SMOKING!$B$10:$L$468,SMOKING!L$1,FALSE)=0,"",VLOOKUP($F30,SMOKING!$B$10:$L$468,SMOKING!L$1,FALSE))</f>
        <v>10.3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West Oxfordshire to Rural as a Region</v>
      </c>
      <c r="G33" s="52"/>
      <c r="H33" s="53"/>
      <c r="I33" s="21"/>
      <c r="J33" s="21"/>
      <c r="K33" s="21"/>
      <c r="L33" s="21"/>
      <c r="M33" s="21"/>
      <c r="N33" s="21"/>
      <c r="O33" s="21"/>
      <c r="P33" s="21"/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West Oxfordshire to England</v>
      </c>
      <c r="G34" s="41"/>
      <c r="H34" s="42"/>
      <c r="I34" s="21"/>
      <c r="J34" s="21"/>
      <c r="K34" s="21"/>
      <c r="L34" s="21"/>
      <c r="M34" s="21"/>
      <c r="N34" s="21"/>
      <c r="O34" s="21"/>
      <c r="P34" s="21"/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6">(K31-K32)</f>
        <v>-2.2321839080459771</v>
      </c>
      <c r="L35" s="23">
        <f t="shared" si="6"/>
        <v>-2.0068965517241359</v>
      </c>
      <c r="M35" s="23">
        <f t="shared" si="6"/>
        <v>-2.1781609195402307</v>
      </c>
      <c r="N35" s="23">
        <f t="shared" si="6"/>
        <v>-2.0643678160919521</v>
      </c>
      <c r="O35" s="23">
        <f t="shared" si="6"/>
        <v>-1.7873563218390807</v>
      </c>
      <c r="P35" s="23">
        <f t="shared" si="6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West Oxfordshire</v>
      </c>
      <c r="G39" s="12"/>
      <c r="H39" s="13"/>
      <c r="I39" s="14">
        <f>IF(VLOOKUP($F39,'CHILD OBESITY'!$B$10:$L$468,'CHILD OBESITY'!E$1,FALSE)=0,"",VLOOKUP($F39,'CHILD OBESITY'!$B$10:$L$468,'CHILD OBESITY'!E$1,FALSE))</f>
        <v>14.3</v>
      </c>
      <c r="J39" s="15">
        <f>IF(VLOOKUP($F39,'CHILD OBESITY'!$B$10:$L$468,'CHILD OBESITY'!F$1,FALSE)=0,"",VLOOKUP($F39,'CHILD OBESITY'!$B$10:$L$468,'CHILD OBESITY'!F$1,FALSE))</f>
        <v>13.1</v>
      </c>
      <c r="K39" s="15">
        <f>IF(VLOOKUP($F39,'CHILD OBESITY'!$B$10:$L$468,'CHILD OBESITY'!G$1,FALSE)=0,"",VLOOKUP($F39,'CHILD OBESITY'!$B$10:$L$468,'CHILD OBESITY'!G$1,FALSE))</f>
        <v>13.3</v>
      </c>
      <c r="L39" s="15">
        <f>IF(VLOOKUP($F39,'CHILD OBESITY'!$B$10:$L$468,'CHILD OBESITY'!H$1,FALSE)=0,"",VLOOKUP($F39,'CHILD OBESITY'!$B$10:$L$468,'CHILD OBESITY'!H$1,FALSE))</f>
        <v>13.8</v>
      </c>
      <c r="M39" s="15">
        <f>IF(VLOOKUP($F39,'CHILD OBESITY'!$B$10:$L$468,'CHILD OBESITY'!I$1,FALSE)=0,"",VLOOKUP($F39,'CHILD OBESITY'!$B$10:$L$468,'CHILD OBESITY'!I$1,FALSE))</f>
        <v>14.8</v>
      </c>
      <c r="N39" s="15">
        <f>IF(VLOOKUP($F39,'CHILD OBESITY'!$B$10:$L$468,'CHILD OBESITY'!J$1,FALSE)=0,"",VLOOKUP($F39,'CHILD OBESITY'!$B$10:$L$468,'CHILD OBESITY'!J$1,FALSE))</f>
        <v>15.4</v>
      </c>
      <c r="O39" s="15">
        <f>IF(VLOOKUP($F39,'CHILD OBESITY'!$B$10:$L$468,'CHILD OBESITY'!K$1,FALSE)=0,"",VLOOKUP($F39,'CHILD OBESITY'!$B$10:$L$468,'CHILD OBESITY'!K$1,FALSE))</f>
        <v>15</v>
      </c>
      <c r="P39" s="15">
        <f>IF(VLOOKUP($F39,'CHILD OBESITY'!$B$10:$L$468,'CHILD OBESITY'!L$1,FALSE)=0,"",VLOOKUP($F39,'CHILD OBESITY'!$B$10:$L$468,'CHILD OBESITY'!L$1,FALSE))</f>
        <v>14.9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West Oxfordshire to Rural as a Region</v>
      </c>
      <c r="G42" s="52"/>
      <c r="H42" s="53"/>
      <c r="I42" s="21"/>
      <c r="J42" s="21"/>
      <c r="K42" s="21"/>
      <c r="L42" s="21"/>
      <c r="M42" s="21"/>
      <c r="N42" s="21"/>
      <c r="O42" s="21"/>
      <c r="P42" s="21"/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West Oxfordshire to England</v>
      </c>
      <c r="G43" s="41"/>
      <c r="H43" s="42"/>
      <c r="I43" s="21"/>
      <c r="J43" s="21"/>
      <c r="K43" s="21"/>
      <c r="L43" s="21"/>
      <c r="M43" s="21"/>
      <c r="N43" s="21"/>
      <c r="O43" s="21"/>
      <c r="P43" s="21"/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7">(K40-K41)</f>
        <v>-2.5222222222222221</v>
      </c>
      <c r="L44" s="23">
        <f t="shared" si="7"/>
        <v>-2.704444444444448</v>
      </c>
      <c r="M44" s="23">
        <f t="shared" si="7"/>
        <v>-2.6855555555555597</v>
      </c>
      <c r="N44" s="23">
        <f t="shared" si="7"/>
        <v>-2.9566666666666706</v>
      </c>
      <c r="O44" s="23">
        <f t="shared" si="7"/>
        <v>-3.2522222222222332</v>
      </c>
      <c r="P44" s="23">
        <f t="shared" si="7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West Oxfordshire</v>
      </c>
      <c r="G48" s="12"/>
      <c r="H48" s="13"/>
      <c r="I48" s="14">
        <f>IF(VLOOKUP($F48,'ADULT OBESITY'!$B$10:$L$468,'ADULT OBESITY'!E$1,FALSE)=0,"",VLOOKUP($F48,'ADULT OBESITY'!$B$10:$L$468,'ADULT OBESITY'!E$1,FALSE))</f>
        <v>48.4648682416694</v>
      </c>
      <c r="J48" s="15">
        <f>IF(VLOOKUP($F48,'ADULT OBESITY'!$B$10:$L$468,'ADULT OBESITY'!F$1,FALSE)=0,"",VLOOKUP($F48,'ADULT OBESITY'!$B$10:$L$468,'ADULT OBESITY'!F$1,FALSE))</f>
        <v>54.4122124877318</v>
      </c>
      <c r="K48" s="15">
        <f>IF(VLOOKUP($F48,'ADULT OBESITY'!$B$10:$L$468,'ADULT OBESITY'!G$1,FALSE)=0,"",VLOOKUP($F48,'ADULT OBESITY'!$B$10:$L$468,'ADULT OBESITY'!G$1,FALSE))</f>
        <v>60.412661988708301</v>
      </c>
      <c r="L48" s="15">
        <f>IF(VLOOKUP($F48,'ADULT OBESITY'!$B$10:$L$468,'ADULT OBESITY'!H$1,FALSE)=0,"",VLOOKUP($F48,'ADULT OBESITY'!$B$10:$L$468,'ADULT OBESITY'!H$1,FALSE))</f>
        <v>63.198996707406302</v>
      </c>
      <c r="M48" s="15">
        <f>IF(VLOOKUP($F48,'ADULT OBESITY'!$B$10:$L$468,'ADULT OBESITY'!I$1,FALSE)=0,"",VLOOKUP($F48,'ADULT OBESITY'!$B$10:$L$468,'ADULT OBESITY'!I$1,FALSE))</f>
        <v>63.2866442087766</v>
      </c>
      <c r="N48" s="15">
        <f>IF(VLOOKUP($F48,'ADULT OBESITY'!$B$10:$L$468,'ADULT OBESITY'!J$1,FALSE)=0,"",VLOOKUP($F48,'ADULT OBESITY'!$B$10:$L$468,'ADULT OBESITY'!J$1,FALSE))</f>
        <v>61.011159415796499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West Oxfordshire to Rural as a Region</v>
      </c>
      <c r="G51" s="52"/>
      <c r="H51" s="53"/>
      <c r="I51" s="21">
        <f>((I48-I49))</f>
        <v>-13.099547577892189</v>
      </c>
      <c r="J51" s="21">
        <f>((J48-J49))</f>
        <v>-7.018164642871902</v>
      </c>
      <c r="K51" s="21">
        <f t="shared" ref="K51:N51" si="8">((K48-K49))</f>
        <v>-1.8533058873563775</v>
      </c>
      <c r="L51" s="21">
        <f t="shared" si="8"/>
        <v>0.84440370559806155</v>
      </c>
      <c r="M51" s="21">
        <f t="shared" si="8"/>
        <v>1.1054770285334499</v>
      </c>
      <c r="N51" s="21">
        <f t="shared" si="8"/>
        <v>-2.5595681866660343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West Oxfordshire to England</v>
      </c>
      <c r="G52" s="41"/>
      <c r="H52" s="42"/>
      <c r="I52" s="21">
        <f>(I48-I50)</f>
        <v>-12.9215098431741</v>
      </c>
      <c r="J52" s="21">
        <f>(J48-J50)</f>
        <v>-7.037820275697598</v>
      </c>
      <c r="K52" s="21">
        <f t="shared" ref="K52:N52" si="9">(K48-K50)</f>
        <v>-1.6038564467358967</v>
      </c>
      <c r="L52" s="21">
        <f t="shared" si="9"/>
        <v>1.0715822951476994</v>
      </c>
      <c r="M52" s="21">
        <f t="shared" si="9"/>
        <v>0.53008073753299811</v>
      </c>
      <c r="N52" s="21">
        <f t="shared" si="9"/>
        <v>-2.4409310229740981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0">(K49-K50)</f>
        <v>0.2494494406204808</v>
      </c>
      <c r="L53" s="23">
        <f t="shared" si="10"/>
        <v>0.22717858954963788</v>
      </c>
      <c r="M53" s="23">
        <f t="shared" si="10"/>
        <v>-0.57539629100045175</v>
      </c>
      <c r="N53" s="23">
        <f t="shared" si="10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West Oxfordshire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24.1535980339963</v>
      </c>
      <c r="J57" s="15">
        <f>IF(VLOOKUP($F57,'UNDER 75 MORTALITY'!$B$10:$L$468,'UNDER 75 MORTALITY'!F$1,FALSE)=0,"",VLOOKUP($F57,'UNDER 75 MORTALITY'!$B$10:$L$468,'UNDER 75 MORTALITY'!F$1,FALSE))</f>
        <v>22.5089229739554</v>
      </c>
      <c r="K57" s="15">
        <f>IF(VLOOKUP($F57,'UNDER 75 MORTALITY'!$B$10:$L$468,'UNDER 75 MORTALITY'!G$1,FALSE)=0,"",VLOOKUP($F57,'UNDER 75 MORTALITY'!$B$10:$L$468,'UNDER 75 MORTALITY'!G$1,FALSE))</f>
        <v>21.201429134162598</v>
      </c>
      <c r="L57" s="15">
        <f>IF(VLOOKUP($F57,'UNDER 75 MORTALITY'!$B$10:$L$468,'UNDER 75 MORTALITY'!H$1,FALSE)=0,"",VLOOKUP($F57,'UNDER 75 MORTALITY'!$B$10:$L$468,'UNDER 75 MORTALITY'!H$1,FALSE))</f>
        <v>21.554558213036898</v>
      </c>
      <c r="M57" s="15">
        <f>IF(VLOOKUP($F57,'UNDER 75 MORTALITY'!$B$10:$L$468,'UNDER 75 MORTALITY'!I$1,FALSE)=0,"",VLOOKUP($F57,'UNDER 75 MORTALITY'!$B$10:$L$468,'UNDER 75 MORTALITY'!I$1,FALSE))</f>
        <v>20.810687120364001</v>
      </c>
      <c r="N57" s="15">
        <f>IF(VLOOKUP($F57,'UNDER 75 MORTALITY'!$B$10:$L$468,'UNDER 75 MORTALITY'!J$1,FALSE)=0,"",VLOOKUP($F57,'UNDER 75 MORTALITY'!$B$10:$L$468,'UNDER 75 MORTALITY'!J$1,FALSE))</f>
        <v>20.373310709557799</v>
      </c>
      <c r="O57" s="15">
        <f>IF(VLOOKUP($F57,'UNDER 75 MORTALITY'!$B$10:$L$468,'UNDER 75 MORTALITY'!K$1,FALSE)=0,"",VLOOKUP($F57,'UNDER 75 MORTALITY'!$B$10:$L$468,'UNDER 75 MORTALITY'!K$1,FALSE))</f>
        <v>18.748479162163999</v>
      </c>
      <c r="P57" s="15">
        <f>IF(VLOOKUP($F57,'UNDER 75 MORTALITY'!$B$10:$L$468,'UNDER 75 MORTALITY'!L$1,FALSE)=0,"",VLOOKUP($F57,'UNDER 75 MORTALITY'!$B$10:$L$468,'UNDER 75 MORTALITY'!L$1,FALSE))</f>
        <v>17.419938004899102</v>
      </c>
      <c r="Q57" s="15">
        <f>IF(VLOOKUP($F57,'UNDER 75 MORTALITY'!$B$10:$N$468,'UNDER 75 MORTALITY'!M$1,FALSE)=0,"",VLOOKUP($F57,'UNDER 75 MORTALITY'!$B$10:$N$468,'UNDER 75 MORTALITY'!M$1,FALSE))</f>
        <v>19.191599623459901</v>
      </c>
      <c r="R57" s="15">
        <f>IF(VLOOKUP($F57,'UNDER 75 MORTALITY'!$B$10:$N$468,'UNDER 75 MORTALITY'!N$1,FALSE)=0,"",VLOOKUP($F57,'UNDER 75 MORTALITY'!$B$10:$N$468,'UNDER 75 MORTALITY'!N$1,FALSE))</f>
        <v>18.4825925122746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West Oxfordshire to Rural as a Region</v>
      </c>
      <c r="G60" s="52"/>
      <c r="H60" s="53"/>
      <c r="I60" s="21">
        <f>((I57-I58))</f>
        <v>-6.6041792638138439</v>
      </c>
      <c r="J60" s="21">
        <f>((J57-J58))</f>
        <v>-6.6785618874810915</v>
      </c>
      <c r="K60" s="21">
        <f t="shared" ref="K60:N60" si="11">((K57-K58))</f>
        <v>-6.7182339870412981</v>
      </c>
      <c r="L60" s="21">
        <f t="shared" si="11"/>
        <v>-4.9636909610219462</v>
      </c>
      <c r="M60" s="21">
        <f t="shared" si="11"/>
        <v>-4.3765821197508394</v>
      </c>
      <c r="N60" s="21">
        <f t="shared" si="11"/>
        <v>-4.3345984612653936</v>
      </c>
      <c r="O60" s="21">
        <f t="shared" ref="O60:R60" si="12">((O57-O58))</f>
        <v>-5.3552107921873287</v>
      </c>
      <c r="P60" s="21">
        <f t="shared" si="12"/>
        <v>-6.4236929384810892</v>
      </c>
      <c r="Q60" s="21">
        <f t="shared" si="12"/>
        <v>-4.3376849206458239</v>
      </c>
      <c r="R60" s="21">
        <f t="shared" si="12"/>
        <v>-4.611422364226776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West Oxfordshire to England</v>
      </c>
      <c r="G61" s="41"/>
      <c r="H61" s="42"/>
      <c r="I61" s="21">
        <f>(I57-I59)</f>
        <v>-13.018295655547998</v>
      </c>
      <c r="J61" s="21">
        <f>(J57-J59)</f>
        <v>-12.445369458306899</v>
      </c>
      <c r="K61" s="21">
        <f t="shared" ref="K61:N61" si="13">(K57-K59)</f>
        <v>-12.1862813378733</v>
      </c>
      <c r="L61" s="21">
        <f t="shared" si="13"/>
        <v>-10.407320283288502</v>
      </c>
      <c r="M61" s="21">
        <f t="shared" si="13"/>
        <v>-10.128315828117501</v>
      </c>
      <c r="N61" s="21">
        <f t="shared" si="13"/>
        <v>-9.9269777964580008</v>
      </c>
      <c r="O61" s="21">
        <f t="shared" ref="O61:R61" si="14">(O57-O59)</f>
        <v>-10.884569686308801</v>
      </c>
      <c r="P61" s="21">
        <f t="shared" si="14"/>
        <v>-11.649428411713899</v>
      </c>
      <c r="Q61" s="21">
        <f t="shared" si="14"/>
        <v>-9.4559051638632994</v>
      </c>
      <c r="R61" s="21">
        <f t="shared" si="14"/>
        <v>-9.5725824923524989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5">(K58-K59)</f>
        <v>-5.468047350832002</v>
      </c>
      <c r="L62" s="23">
        <f t="shared" si="15"/>
        <v>-5.4436293222665562</v>
      </c>
      <c r="M62" s="23">
        <f t="shared" si="15"/>
        <v>-5.7517337083666611</v>
      </c>
      <c r="N62" s="23">
        <f t="shared" si="15"/>
        <v>-5.5923793351926072</v>
      </c>
      <c r="O62" s="23">
        <f t="shared" ref="O62:R62" si="16">(O58-O59)</f>
        <v>-5.5293588941214722</v>
      </c>
      <c r="P62" s="23">
        <f t="shared" si="16"/>
        <v>-5.2257354732328096</v>
      </c>
      <c r="Q62" s="23">
        <f t="shared" si="16"/>
        <v>-5.1182202432174755</v>
      </c>
      <c r="R62" s="23">
        <f t="shared" si="16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HWimx1i+rEMjlJ06blIZ3QnXqDCkStSWwbrEAvs3zt741/2Y9IFPIegahQXlJRSfmC4F5TeXXmMrdGaR1LnRAQ==" saltValue="89HBCwFDbaQuVxTD87iHCQ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2022-11-25T12:14:17Z</dcterms:modified>
</cp:coreProperties>
</file>