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B6B2051D-7FBA-49B9-BE50-543EDFBA1301}" xr6:coauthVersionLast="47" xr6:coauthVersionMax="47" xr10:uidLastSave="{4D65593B-04DE-45FE-9A30-B6023D74B28A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29010" yWindow="1005" windowWidth="19200" windowHeight="19590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L53" i="1"/>
  <c r="M26" i="1"/>
  <c r="P35" i="1"/>
  <c r="I39" i="1"/>
  <c r="I35" i="1"/>
  <c r="L39" i="1"/>
  <c r="I44" i="1"/>
  <c r="I53" i="1"/>
  <c r="M39" i="1"/>
  <c r="P39" i="1"/>
  <c r="J44" i="1"/>
  <c r="N44" i="1"/>
  <c r="L26" i="1"/>
  <c r="F43" i="1"/>
  <c r="L44" i="1"/>
  <c r="F52" i="1"/>
  <c r="O35" i="1"/>
  <c r="N35" i="1"/>
  <c r="P26" i="1"/>
  <c r="M35" i="1"/>
  <c r="J35" i="1"/>
  <c r="J39" i="1"/>
  <c r="M44" i="1"/>
  <c r="F51" i="1"/>
  <c r="L35" i="1"/>
  <c r="K44" i="1"/>
  <c r="F42" i="1"/>
  <c r="I30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R61" i="1"/>
  <c r="K61" i="1"/>
  <c r="P60" i="1"/>
  <c r="J52" i="1"/>
  <c r="J60" i="1"/>
  <c r="J61" i="1"/>
  <c r="N60" i="1"/>
  <c r="N61" i="1"/>
  <c r="I60" i="1"/>
  <c r="I61" i="1"/>
  <c r="M60" i="1"/>
  <c r="M61" i="1"/>
  <c r="L60" i="1"/>
  <c r="L61" i="1"/>
  <c r="L51" i="1"/>
  <c r="M51" i="1"/>
  <c r="K51" i="1"/>
  <c r="I51" i="1"/>
  <c r="I52" i="1"/>
  <c r="J24" i="1"/>
  <c r="N52" i="1"/>
  <c r="N51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<sst xmlns="http://schemas.openxmlformats.org/spreadsheetml/2006/main" count="69488" uniqueCount="1474">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</sst>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64.45</c:v>
                </c:pt>
                <c:pt idx="1">
                  <c:v>65.64</c:v>
                </c:pt>
                <c:pt idx="2">
                  <c:v>65.06</c:v>
                </c:pt>
                <c:pt idx="3">
                  <c:v>63.45</c:v>
                </c:pt>
                <c:pt idx="4">
                  <c:v>63.19</c:v>
                </c:pt>
                <c:pt idx="5">
                  <c:v>63.91</c:v>
                </c:pt>
                <c:pt idx="6">
                  <c:v>65.05</c:v>
                </c:pt>
                <c:pt idx="7">
                  <c:v>66.989999999999995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66.17</c:v>
                </c:pt>
                <c:pt idx="1">
                  <c:v>66.05</c:v>
                </c:pt>
                <c:pt idx="2">
                  <c:v>66.72</c:v>
                </c:pt>
                <c:pt idx="3">
                  <c:v>65.400000000000006</c:v>
                </c:pt>
                <c:pt idx="4">
                  <c:v>65.06</c:v>
                </c:pt>
                <c:pt idx="5">
                  <c:v>65.27</c:v>
                </c:pt>
                <c:pt idx="6">
                  <c:v>62.93</c:v>
                </c:pt>
                <c:pt idx="7">
                  <c:v>64.37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West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20.7</c:v>
                </c:pt>
                <c:pt idx="1">
                  <c:v>15.7</c:v>
                </c:pt>
                <c:pt idx="2">
                  <c:v>21.3</c:v>
                </c:pt>
                <c:pt idx="3">
                  <c:v>16.899999999999999</c:v>
                </c:pt>
                <c:pt idx="4">
                  <c:v>14.1</c:v>
                </c:pt>
                <c:pt idx="5">
                  <c:v>16.3</c:v>
                </c:pt>
                <c:pt idx="6">
                  <c:v>11.7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West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West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63.946597165154003</c:v>
                </c:pt>
                <c:pt idx="1">
                  <c:v>58.107531705676301</c:v>
                </c:pt>
                <c:pt idx="2">
                  <c:v>61.249786298648303</c:v>
                </c:pt>
                <c:pt idx="3">
                  <c:v>68.308928671613501</c:v>
                </c:pt>
                <c:pt idx="4">
                  <c:v>58.8938800625113</c:v>
                </c:pt>
                <c:pt idx="5">
                  <c:v>60.666224042406697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West Suffolk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31.241662122918299</c:v>
                </c:pt>
                <c:pt idx="1">
                  <c:v>26.964504482635</c:v>
                </c:pt>
                <c:pt idx="2">
                  <c:v>27.099659627077202</c:v>
                </c:pt>
                <c:pt idx="3">
                  <c:v>25.321310777786799</c:v>
                </c:pt>
                <c:pt idx="4">
                  <c:v>26.413714329267801</c:v>
                </c:pt>
                <c:pt idx="5">
                  <c:v>25.205906971581001</c:v>
                </c:pt>
                <c:pt idx="6">
                  <c:v>24.824269581593001</c:v>
                </c:pt>
                <c:pt idx="7">
                  <c:v>24.884650884573698</c:v>
                </c:pt>
                <c:pt idx="8">
                  <c:v>24.408025500562101</c:v>
                </c:pt>
                <c:pt idx="9">
                  <c:v>23.867055063972199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Suffolk from 2011-13 to 2018-20 dropped to a low in 2015-17 where it was below both the rural and England situations, before increasing steadily to a position where it was markedly greater than both the rural and England positions in 2018-20.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Suffolk has reduced from 2011-13 to 2018-20 taking it from above both the rural and England situations to below the rural position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West Suffolk from 2012 to 2019 fluctuated taking it both above and below the England and rural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Data was not available in this dataset for the West Suffolk Council authority area.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West Suffolk from 2015/16 to 2020/21 saw no consistent trend during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West Suffolk from 2008-10 to 2017-19 was generally in line with the rural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304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Suffolk</v>
      </c>
      <c r="G12" s="12"/>
      <c r="H12" s="13"/>
      <c r="I12" s="14">
        <f>IF(VLOOKUP($F12,'M HLE'!$B$10:$L$468,'M HLE'!E$1,FALSE)=0,"",VLOOKUP($F12,'M HLE'!$B$10:$L$468,'M HLE'!E$1,FALSE))</f>
        <v>64.45</v>
      </c>
      <c r="J12" s="15">
        <f>IF(VLOOKUP($F12,'M HLE'!$B$10:$L$468,'M HLE'!F$1,FALSE)=0,"",VLOOKUP($F12,'M HLE'!$B$10:$L$468,'M HLE'!F$1,FALSE))</f>
        <v>65.64</v>
      </c>
      <c r="K12" s="15">
        <f>IF(VLOOKUP($F12,'M HLE'!$B$10:$L$468,'M HLE'!G$1,FALSE)=0,"",VLOOKUP($F12,'M HLE'!$B$10:$L$468,'M HLE'!G$1,FALSE))</f>
        <v>65.06</v>
      </c>
      <c r="L12" s="15">
        <f>IF(VLOOKUP($F12,'M HLE'!$B$10:$L$468,'M HLE'!H$1,FALSE)=0,"",VLOOKUP($F12,'M HLE'!$B$10:$L$468,'M HLE'!H$1,FALSE))</f>
        <v>63.45</v>
      </c>
      <c r="M12" s="15">
        <f>IF(VLOOKUP($F12,'M HLE'!$B$10:$L$468,'M HLE'!I$1,FALSE)=0,"",VLOOKUP($F12,'M HLE'!$B$10:$L$468,'M HLE'!I$1,FALSE))</f>
        <v>63.19</v>
      </c>
      <c r="N12" s="15">
        <f>IF(VLOOKUP($F12,'M HLE'!$B$10:$L$468,'M HLE'!J$1,FALSE)=0,"",VLOOKUP($F12,'M HLE'!$B$10:$L$468,'M HLE'!J$1,FALSE))</f>
        <v>63.91</v>
      </c>
      <c r="O12" s="15">
        <f>IF(VLOOKUP($F12,'M HLE'!$B$10:$L$468,'M HLE'!K$1,FALSE)=0,"",VLOOKUP($F12,'M HLE'!$B$10:$L$468,'M HLE'!K$1,FALSE))</f>
        <v>65.05</v>
      </c>
      <c r="P12" s="15">
        <f>IF(VLOOKUP($F12,'M HLE'!$B$10:$L$468,'M HLE'!L$1,FALSE)=0,"",VLOOKUP($F12,'M HLE'!$B$10:$L$468,'M HLE'!L$1,FALSE))</f>
        <v>66.989999999999995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Suffolk to Rural as a Region</v>
      </c>
      <c r="G15" s="52"/>
      <c r="H15" s="53"/>
      <c r="I15" s="21">
        <f>100*((I12-I13))/I13</f>
        <v>-0.45793981141839146</v>
      </c>
      <c r="J15" s="21">
        <f>100*((J12-J13))/J13</f>
        <v>0.70728302060479376</v>
      </c>
      <c r="K15" s="21">
        <f t="shared" ref="K15:P15" si="0">100*((K12-K13))/K13</f>
        <v>-5.3793601635363925E-3</v>
      </c>
      <c r="L15" s="21">
        <f t="shared" si="0"/>
        <v>-1.8447615732683535</v>
      </c>
      <c r="M15" s="21">
        <f t="shared" si="0"/>
        <v>-2.1182666615033212</v>
      </c>
      <c r="N15" s="21">
        <f t="shared" si="0"/>
        <v>-0.50982681455538392</v>
      </c>
      <c r="O15" s="21">
        <f t="shared" si="0"/>
        <v>1.0508982733578327</v>
      </c>
      <c r="P15" s="21">
        <f t="shared" si="0"/>
        <v>3.517013320147103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Suffolk to England</v>
      </c>
      <c r="G16" s="41"/>
      <c r="H16" s="42"/>
      <c r="I16" s="21">
        <f>100*(I12-I14)/I14</f>
        <v>2.0101297879075708</v>
      </c>
      <c r="J16" s="21">
        <f>100*(J12-J14)/J14</f>
        <v>3.5821366577244804</v>
      </c>
      <c r="K16" s="21">
        <f t="shared" ref="K16:P16" si="1">100*(K12-K14)/K14</f>
        <v>2.6506784474597658</v>
      </c>
      <c r="L16" s="21">
        <f t="shared" si="1"/>
        <v>0.22113410203759368</v>
      </c>
      <c r="M16" s="21">
        <f t="shared" si="1"/>
        <v>-0.29977911012938596</v>
      </c>
      <c r="N16" s="21">
        <f t="shared" si="1"/>
        <v>0.86805555555555103</v>
      </c>
      <c r="O16" s="21">
        <f t="shared" si="1"/>
        <v>2.9597974042418445</v>
      </c>
      <c r="P16" s="21">
        <f t="shared" si="1"/>
        <v>6.0975609756097473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Suffolk</v>
      </c>
      <c r="G21" s="12"/>
      <c r="H21" s="13"/>
      <c r="I21" s="14">
        <f>IF(VLOOKUP($F21,'F HLE'!$B$10:$L$468,'F HLE'!E$1,FALSE)=0,"",VLOOKUP($F21,'F HLE'!$B$10:$L$468,'F HLE'!E$1,FALSE))</f>
        <v>66.17</v>
      </c>
      <c r="J21" s="15">
        <f>IF(VLOOKUP($F21,'F HLE'!$B$10:$L$468,'F HLE'!F$1,FALSE)=0,"",VLOOKUP($F21,'F HLE'!$B$10:$L$468,'F HLE'!F$1,FALSE))</f>
        <v>66.05</v>
      </c>
      <c r="K21" s="15">
        <f>IF(VLOOKUP($F21,'F HLE'!$B$10:$L$468,'F HLE'!G$1,FALSE)=0,"",VLOOKUP($F21,'F HLE'!$B$10:$L$468,'F HLE'!G$1,FALSE))</f>
        <v>66.72</v>
      </c>
      <c r="L21" s="15">
        <f>IF(VLOOKUP($F21,'F HLE'!$B$10:$L$468,'F HLE'!H$1,FALSE)=0,"",VLOOKUP($F21,'F HLE'!$B$10:$L$468,'F HLE'!H$1,FALSE))</f>
        <v>65.400000000000006</v>
      </c>
      <c r="M21" s="15">
        <f>IF(VLOOKUP($F21,'F HLE'!$B$10:$L$468,'F HLE'!I$1,FALSE)=0,"",VLOOKUP($F21,'F HLE'!$B$10:$L$468,'F HLE'!I$1,FALSE))</f>
        <v>65.06</v>
      </c>
      <c r="N21" s="15">
        <f>IF(VLOOKUP($F21,'F HLE'!$B$10:$L$468,'F HLE'!J$1,FALSE)=0,"",VLOOKUP($F21,'F HLE'!$B$10:$L$468,'F HLE'!J$1,FALSE))</f>
        <v>65.27</v>
      </c>
      <c r="O21" s="15">
        <f>IF(VLOOKUP($F21,'F HLE'!$B$10:$L$468,'F HLE'!K$1,FALSE)=0,"",VLOOKUP($F21,'F HLE'!$B$10:$L$468,'F HLE'!K$1,FALSE))</f>
        <v>62.93</v>
      </c>
      <c r="P21" s="15">
        <f>IF(VLOOKUP($F21,'F HLE'!$B$10:$L$468,'F HLE'!L$1,FALSE)=0,"",VLOOKUP($F21,'F HLE'!$B$10:$L$468,'F HLE'!L$1,FALSE))</f>
        <v>64.37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Suffolk to Rural as a Region</v>
      </c>
      <c r="G24" s="52"/>
      <c r="H24" s="53"/>
      <c r="I24" s="21">
        <f>100*((I21-I22))/I22</f>
        <v>0.94199305899850128</v>
      </c>
      <c r="J24" s="21">
        <f>100*((J21-J22))/J22</f>
        <v>1.3518697540241309</v>
      </c>
      <c r="K24" s="21">
        <f t="shared" ref="K24:P24" si="3">100*((K21-K22))/K22</f>
        <v>1.6654730522498638</v>
      </c>
      <c r="L24" s="21">
        <f t="shared" si="3"/>
        <v>-0.24709435343645117</v>
      </c>
      <c r="M24" s="21">
        <f t="shared" si="3"/>
        <v>-0.76266015863326997</v>
      </c>
      <c r="N24" s="21">
        <f t="shared" si="3"/>
        <v>-8.6488637842244684E-2</v>
      </c>
      <c r="O24" s="21">
        <f t="shared" si="3"/>
        <v>-2.2188383728518666</v>
      </c>
      <c r="P24" s="21">
        <f t="shared" si="3"/>
        <v>-1.5335194462503525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Suffolk to England</v>
      </c>
      <c r="G25" s="41"/>
      <c r="H25" s="42"/>
      <c r="I25" s="21">
        <f>100*(I21-I23)/I23</f>
        <v>3.6497493734335813</v>
      </c>
      <c r="J25" s="21">
        <f>100*(J21-J23)/J23</f>
        <v>3.4455755677368765</v>
      </c>
      <c r="K25" s="21">
        <f t="shared" ref="K25:P25" si="4">100*(K21-K23)/K23</f>
        <v>4.1523571651576594</v>
      </c>
      <c r="L25" s="21">
        <f t="shared" si="4"/>
        <v>2.4917724494593378</v>
      </c>
      <c r="M25" s="21">
        <f t="shared" si="4"/>
        <v>2.0228947781088271</v>
      </c>
      <c r="N25" s="21">
        <f t="shared" si="4"/>
        <v>2.1599624354358982</v>
      </c>
      <c r="O25" s="21">
        <f t="shared" si="4"/>
        <v>-0.92884130982368296</v>
      </c>
      <c r="P25" s="21">
        <f t="shared" si="4"/>
        <v>0.78284014404259761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West Suffolk</v>
      </c>
      <c r="G30" s="12"/>
      <c r="H30" s="13"/>
      <c r="I30" s="14">
        <f>IF(VLOOKUP($F30,SMOKING!$B$10:$L$468,SMOKING!E$1,FALSE)=0,"",VLOOKUP($F30,SMOKING!$B$10:$L$468,SMOKING!E$1,FALSE))</f>
        <v>20.7</v>
      </c>
      <c r="J30" s="15">
        <f>IF(VLOOKUP($F30,SMOKING!$B$10:$L$468,SMOKING!F$1,FALSE)=0,"",VLOOKUP($F30,SMOKING!$B$10:$L$468,SMOKING!F$1,FALSE))</f>
        <v>15.7</v>
      </c>
      <c r="K30" s="15">
        <f>IF(VLOOKUP($F30,SMOKING!$B$10:$L$468,SMOKING!G$1,FALSE)=0,"",VLOOKUP($F30,SMOKING!$B$10:$L$468,SMOKING!G$1,FALSE))</f>
        <v>21.3</v>
      </c>
      <c r="L30" s="15">
        <f>IF(VLOOKUP($F30,SMOKING!$B$10:$L$468,SMOKING!H$1,FALSE)=0,"",VLOOKUP($F30,SMOKING!$B$10:$L$468,SMOKING!H$1,FALSE))</f>
        <v>16.899999999999999</v>
      </c>
      <c r="M30" s="15">
        <f>IF(VLOOKUP($F30,SMOKING!$B$10:$L$468,SMOKING!I$1,FALSE)=0,"",VLOOKUP($F30,SMOKING!$B$10:$L$468,SMOKING!I$1,FALSE))</f>
        <v>14.1</v>
      </c>
      <c r="N30" s="15">
        <f>IF(VLOOKUP($F30,SMOKING!$B$10:$L$468,SMOKING!J$1,FALSE)=0,"",VLOOKUP($F30,SMOKING!$B$10:$L$468,SMOKING!J$1,FALSE))</f>
        <v>16.3</v>
      </c>
      <c r="O30" s="15">
        <f>IF(VLOOKUP($F30,SMOKING!$B$10:$L$468,SMOKING!K$1,FALSE)=0,"",VLOOKUP($F30,SMOKING!$B$10:$L$468,SMOKING!K$1,FALSE))</f>
        <v>11.7</v>
      </c>
      <c r="P30" s="15">
        <f>IF(VLOOKUP($F30,SMOKING!$B$10:$L$468,SMOKING!L$1,FALSE)=0,"",VLOOKUP($F30,SMOKING!$B$10:$L$468,SMOKING!L$1,FALSE))</f>
        <v>16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West Suffolk to Rural as a Region</v>
      </c>
      <c r="G33" s="52"/>
      <c r="H33" s="53"/>
      <c r="I33" s="21"/>
      <c r="J33" s="21"/>
      <c r="K33" s="21"/>
      <c r="L33" s="21"/>
      <c r="M33" s="21"/>
      <c r="N33" s="21"/>
      <c r="O33" s="21"/>
      <c r="P33" s="21"/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West Suffolk to England</v>
      </c>
      <c r="G34" s="41"/>
      <c r="H34" s="42"/>
      <c r="I34" s="21"/>
      <c r="J34" s="21"/>
      <c r="K34" s="21"/>
      <c r="L34" s="21"/>
      <c r="M34" s="21"/>
      <c r="N34" s="21"/>
      <c r="O34" s="21"/>
      <c r="P34" s="21"/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6">(K31-K32)</f>
        <v>-2.2321839080459771</v>
      </c>
      <c r="L35" s="23">
        <f t="shared" si="6"/>
        <v>-2.0068965517241359</v>
      </c>
      <c r="M35" s="23">
        <f t="shared" si="6"/>
        <v>-2.1781609195402307</v>
      </c>
      <c r="N35" s="23">
        <f t="shared" si="6"/>
        <v>-2.0643678160919521</v>
      </c>
      <c r="O35" s="23">
        <f t="shared" si="6"/>
        <v>-1.7873563218390807</v>
      </c>
      <c r="P35" s="23">
        <f t="shared" si="6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West Suffolk</v>
      </c>
      <c r="G39" s="12"/>
      <c r="H39" s="13"/>
      <c r="I39" s="14" t="str">
        <f>IF(VLOOKUP($F39,'CHILD OBESITY'!$B$10:$L$468,'CHILD OBESITY'!E$1,FALSE)=0,"",VLOOKUP($F39,'CHILD OBESITY'!$B$10:$L$468,'CHILD OBESITY'!E$1,FALSE))</f>
        <v/>
      </c>
      <c r="J39" s="15" t="str">
        <f>IF(VLOOKUP($F39,'CHILD OBESITY'!$B$10:$L$468,'CHILD OBESITY'!F$1,FALSE)=0,"",VLOOKUP($F39,'CHILD OBESITY'!$B$10:$L$468,'CHILD OBESITY'!F$1,FALSE))</f>
        <v/>
      </c>
      <c r="K39" s="15" t="str">
        <f>IF(VLOOKUP($F39,'CHILD OBESITY'!$B$10:$L$468,'CHILD OBESITY'!G$1,FALSE)=0,"",VLOOKUP($F39,'CHILD OBESITY'!$B$10:$L$468,'CHILD OBESITY'!G$1,FALSE))</f>
        <v/>
      </c>
      <c r="L39" s="15" t="str">
        <f>IF(VLOOKUP($F39,'CHILD OBESITY'!$B$10:$L$468,'CHILD OBESITY'!H$1,FALSE)=0,"",VLOOKUP($F39,'CHILD OBESITY'!$B$10:$L$468,'CHILD OBESITY'!H$1,FALSE))</f>
        <v/>
      </c>
      <c r="M39" s="15" t="str">
        <f>IF(VLOOKUP($F39,'CHILD OBESITY'!$B$10:$L$468,'CHILD OBESITY'!I$1,FALSE)=0,"",VLOOKUP($F39,'CHILD OBESITY'!$B$10:$L$468,'CHILD OBESITY'!I$1,FALSE))</f>
        <v/>
      </c>
      <c r="N39" s="15" t="str">
        <f>IF(VLOOKUP($F39,'CHILD OBESITY'!$B$10:$L$468,'CHILD OBESITY'!J$1,FALSE)=0,"",VLOOKUP($F39,'CHILD OBESITY'!$B$10:$L$468,'CHILD OBESITY'!J$1,FALSE))</f>
        <v/>
      </c>
      <c r="O39" s="15" t="str">
        <f>IF(VLOOKUP($F39,'CHILD OBESITY'!$B$10:$L$468,'CHILD OBESITY'!K$1,FALSE)=0,"",VLOOKUP($F39,'CHILD OBESITY'!$B$10:$L$468,'CHILD OBESITY'!K$1,FALSE))</f>
        <v/>
      </c>
      <c r="P39" s="15" t="str">
        <f>IF(VLOOKUP($F39,'CHILD OBESITY'!$B$10:$L$468,'CHILD OBESITY'!L$1,FALSE)=0,"",VLOOKUP($F39,'CHILD OBESITY'!$B$10:$L$468,'CHILD OBESITY'!L$1,FALSE))</f>
        <v/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West Suffolk to Rural as a Region</v>
      </c>
      <c r="G42" s="52"/>
      <c r="H42" s="53"/>
      <c r="I42" s="21"/>
      <c r="J42" s="21"/>
      <c r="K42" s="21"/>
      <c r="L42" s="21"/>
      <c r="M42" s="21"/>
      <c r="N42" s="21"/>
      <c r="O42" s="21"/>
      <c r="P42" s="21"/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West Suffolk to England</v>
      </c>
      <c r="G43" s="41"/>
      <c r="H43" s="42"/>
      <c r="I43" s="21"/>
      <c r="J43" s="21"/>
      <c r="K43" s="21"/>
      <c r="L43" s="21"/>
      <c r="M43" s="21"/>
      <c r="N43" s="21"/>
      <c r="O43" s="21"/>
      <c r="P43" s="21"/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7">(K40-K41)</f>
        <v>-2.5222222222222221</v>
      </c>
      <c r="L44" s="23">
        <f t="shared" si="7"/>
        <v>-2.704444444444448</v>
      </c>
      <c r="M44" s="23">
        <f t="shared" si="7"/>
        <v>-2.6855555555555597</v>
      </c>
      <c r="N44" s="23">
        <f t="shared" si="7"/>
        <v>-2.9566666666666706</v>
      </c>
      <c r="O44" s="23">
        <f t="shared" si="7"/>
        <v>-3.2522222222222332</v>
      </c>
      <c r="P44" s="23">
        <f t="shared" si="7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West Suffolk</v>
      </c>
      <c r="G48" s="12"/>
      <c r="H48" s="13"/>
      <c r="I48" s="14">
        <f>IF(VLOOKUP($F48,'ADULT OBESITY'!$B$10:$L$468,'ADULT OBESITY'!E$1,FALSE)=0,"",VLOOKUP($F48,'ADULT OBESITY'!$B$10:$L$468,'ADULT OBESITY'!E$1,FALSE))</f>
        <v>63.946597165154003</v>
      </c>
      <c r="J48" s="15">
        <f>IF(VLOOKUP($F48,'ADULT OBESITY'!$B$10:$L$468,'ADULT OBESITY'!F$1,FALSE)=0,"",VLOOKUP($F48,'ADULT OBESITY'!$B$10:$L$468,'ADULT OBESITY'!F$1,FALSE))</f>
        <v>58.107531705676301</v>
      </c>
      <c r="K48" s="15">
        <f>IF(VLOOKUP($F48,'ADULT OBESITY'!$B$10:$L$468,'ADULT OBESITY'!G$1,FALSE)=0,"",VLOOKUP($F48,'ADULT OBESITY'!$B$10:$L$468,'ADULT OBESITY'!G$1,FALSE))</f>
        <v>61.249786298648303</v>
      </c>
      <c r="L48" s="15">
        <f>IF(VLOOKUP($F48,'ADULT OBESITY'!$B$10:$L$468,'ADULT OBESITY'!H$1,FALSE)=0,"",VLOOKUP($F48,'ADULT OBESITY'!$B$10:$L$468,'ADULT OBESITY'!H$1,FALSE))</f>
        <v>68.308928671613501</v>
      </c>
      <c r="M48" s="15">
        <f>IF(VLOOKUP($F48,'ADULT OBESITY'!$B$10:$L$468,'ADULT OBESITY'!I$1,FALSE)=0,"",VLOOKUP($F48,'ADULT OBESITY'!$B$10:$L$468,'ADULT OBESITY'!I$1,FALSE))</f>
        <v>58.8938800625113</v>
      </c>
      <c r="N48" s="15">
        <f>IF(VLOOKUP($F48,'ADULT OBESITY'!$B$10:$L$468,'ADULT OBESITY'!J$1,FALSE)=0,"",VLOOKUP($F48,'ADULT OBESITY'!$B$10:$L$468,'ADULT OBESITY'!J$1,FALSE))</f>
        <v>60.666224042406697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West Suffolk to Rural as a Region</v>
      </c>
      <c r="G51" s="52"/>
      <c r="H51" s="53"/>
      <c r="I51" s="21">
        <f>((I48-I49))</f>
        <v>2.3821813455924143</v>
      </c>
      <c r="J51" s="21">
        <f>((J48-J49))</f>
        <v>-3.3228454249274009</v>
      </c>
      <c r="K51" s="21">
        <f t="shared" ref="K51:N51" si="8">((K48-K49))</f>
        <v>-1.0161815774163756</v>
      </c>
      <c r="L51" s="21">
        <f t="shared" si="8"/>
        <v>5.9543356698052605</v>
      </c>
      <c r="M51" s="21">
        <f t="shared" si="8"/>
        <v>-3.2872871177318501</v>
      </c>
      <c r="N51" s="21">
        <f t="shared" si="8"/>
        <v>-2.9045035600558364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West Suffolk to England</v>
      </c>
      <c r="G52" s="41"/>
      <c r="H52" s="42"/>
      <c r="I52" s="21">
        <f>(I48-I50)</f>
        <v>2.5602190803105032</v>
      </c>
      <c r="J52" s="21">
        <f>(J48-J50)</f>
        <v>-3.3425010577530969</v>
      </c>
      <c r="K52" s="21">
        <f t="shared" ref="K52:N52" si="9">(K48-K50)</f>
        <v>-0.7667321367958948</v>
      </c>
      <c r="L52" s="21">
        <f t="shared" si="9"/>
        <v>6.1815142593548984</v>
      </c>
      <c r="M52" s="21">
        <f t="shared" si="9"/>
        <v>-3.8626834087323019</v>
      </c>
      <c r="N52" s="21">
        <f t="shared" si="9"/>
        <v>-2.7858663963639003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0">(K49-K50)</f>
        <v>0.2494494406204808</v>
      </c>
      <c r="L53" s="23">
        <f t="shared" si="10"/>
        <v>0.22717858954963788</v>
      </c>
      <c r="M53" s="23">
        <f t="shared" si="10"/>
        <v>-0.57539629100045175</v>
      </c>
      <c r="N53" s="23">
        <f t="shared" si="10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West Suffolk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31.241662122918299</v>
      </c>
      <c r="J57" s="15">
        <f>IF(VLOOKUP($F57,'UNDER 75 MORTALITY'!$B$10:$L$468,'UNDER 75 MORTALITY'!F$1,FALSE)=0,"",VLOOKUP($F57,'UNDER 75 MORTALITY'!$B$10:$L$468,'UNDER 75 MORTALITY'!F$1,FALSE))</f>
        <v>26.964504482635</v>
      </c>
      <c r="K57" s="15">
        <f>IF(VLOOKUP($F57,'UNDER 75 MORTALITY'!$B$10:$L$468,'UNDER 75 MORTALITY'!G$1,FALSE)=0,"",VLOOKUP($F57,'UNDER 75 MORTALITY'!$B$10:$L$468,'UNDER 75 MORTALITY'!G$1,FALSE))</f>
        <v>27.099659627077202</v>
      </c>
      <c r="L57" s="15">
        <f>IF(VLOOKUP($F57,'UNDER 75 MORTALITY'!$B$10:$L$468,'UNDER 75 MORTALITY'!H$1,FALSE)=0,"",VLOOKUP($F57,'UNDER 75 MORTALITY'!$B$10:$L$468,'UNDER 75 MORTALITY'!H$1,FALSE))</f>
        <v>25.321310777786799</v>
      </c>
      <c r="M57" s="15">
        <f>IF(VLOOKUP($F57,'UNDER 75 MORTALITY'!$B$10:$L$468,'UNDER 75 MORTALITY'!I$1,FALSE)=0,"",VLOOKUP($F57,'UNDER 75 MORTALITY'!$B$10:$L$468,'UNDER 75 MORTALITY'!I$1,FALSE))</f>
        <v>26.413714329267801</v>
      </c>
      <c r="N57" s="15">
        <f>IF(VLOOKUP($F57,'UNDER 75 MORTALITY'!$B$10:$L$468,'UNDER 75 MORTALITY'!J$1,FALSE)=0,"",VLOOKUP($F57,'UNDER 75 MORTALITY'!$B$10:$L$468,'UNDER 75 MORTALITY'!J$1,FALSE))</f>
        <v>25.205906971581001</v>
      </c>
      <c r="O57" s="15">
        <f>IF(VLOOKUP($F57,'UNDER 75 MORTALITY'!$B$10:$L$468,'UNDER 75 MORTALITY'!K$1,FALSE)=0,"",VLOOKUP($F57,'UNDER 75 MORTALITY'!$B$10:$L$468,'UNDER 75 MORTALITY'!K$1,FALSE))</f>
        <v>24.824269581593001</v>
      </c>
      <c r="P57" s="15">
        <f>IF(VLOOKUP($F57,'UNDER 75 MORTALITY'!$B$10:$L$468,'UNDER 75 MORTALITY'!L$1,FALSE)=0,"",VLOOKUP($F57,'UNDER 75 MORTALITY'!$B$10:$L$468,'UNDER 75 MORTALITY'!L$1,FALSE))</f>
        <v>24.884650884573698</v>
      </c>
      <c r="Q57" s="15">
        <f>IF(VLOOKUP($F57,'UNDER 75 MORTALITY'!$B$10:$N$468,'UNDER 75 MORTALITY'!M$1,FALSE)=0,"",VLOOKUP($F57,'UNDER 75 MORTALITY'!$B$10:$N$468,'UNDER 75 MORTALITY'!M$1,FALSE))</f>
        <v>24.408025500562101</v>
      </c>
      <c r="R57" s="15">
        <f>IF(VLOOKUP($F57,'UNDER 75 MORTALITY'!$B$10:$N$468,'UNDER 75 MORTALITY'!N$1,FALSE)=0,"",VLOOKUP($F57,'UNDER 75 MORTALITY'!$B$10:$N$468,'UNDER 75 MORTALITY'!N$1,FALSE))</f>
        <v>23.867055063972199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West Suffolk to Rural as a Region</v>
      </c>
      <c r="G60" s="52"/>
      <c r="H60" s="53"/>
      <c r="I60" s="21">
        <f>((I57-I58))</f>
        <v>0.48388482510815578</v>
      </c>
      <c r="J60" s="21">
        <f>((J57-J58))</f>
        <v>-2.2229803788014912</v>
      </c>
      <c r="K60" s="21">
        <f t="shared" ref="K60:N60" si="11">((K57-K58))</f>
        <v>-0.82000349412669493</v>
      </c>
      <c r="L60" s="21">
        <f t="shared" si="11"/>
        <v>-1.1969383962720457</v>
      </c>
      <c r="M60" s="21">
        <f t="shared" si="11"/>
        <v>1.2264450891529606</v>
      </c>
      <c r="N60" s="21">
        <f t="shared" si="11"/>
        <v>0.49799780075780831</v>
      </c>
      <c r="O60" s="21">
        <f t="shared" ref="O60:R60" si="12">((O57-O58))</f>
        <v>0.72057962724167268</v>
      </c>
      <c r="P60" s="21">
        <f t="shared" si="12"/>
        <v>1.0410199411935075</v>
      </c>
      <c r="Q60" s="21">
        <f t="shared" si="12"/>
        <v>0.87874095645637595</v>
      </c>
      <c r="R60" s="21">
        <f t="shared" si="12"/>
        <v>0.77304018747082281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West Suffolk to England</v>
      </c>
      <c r="G61" s="41"/>
      <c r="H61" s="42"/>
      <c r="I61" s="21">
        <f>(I57-I59)</f>
        <v>-5.9302315666259986</v>
      </c>
      <c r="J61" s="21">
        <f>(J57-J59)</f>
        <v>-7.9897879496272992</v>
      </c>
      <c r="K61" s="21">
        <f t="shared" ref="K61:N61" si="13">(K57-K59)</f>
        <v>-6.2880508449586969</v>
      </c>
      <c r="L61" s="21">
        <f t="shared" si="13"/>
        <v>-6.6405677185386018</v>
      </c>
      <c r="M61" s="21">
        <f t="shared" si="13"/>
        <v>-4.5252886192137005</v>
      </c>
      <c r="N61" s="21">
        <f t="shared" si="13"/>
        <v>-5.0943815344347989</v>
      </c>
      <c r="O61" s="21">
        <f t="shared" ref="O61:R61" si="14">(O57-O59)</f>
        <v>-4.8087792668797995</v>
      </c>
      <c r="P61" s="21">
        <f t="shared" si="14"/>
        <v>-4.1847155320393021</v>
      </c>
      <c r="Q61" s="21">
        <f t="shared" si="14"/>
        <v>-4.2394792867610995</v>
      </c>
      <c r="R61" s="21">
        <f t="shared" si="14"/>
        <v>-4.1881199406549001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5">(K58-K59)</f>
        <v>-5.468047350832002</v>
      </c>
      <c r="L62" s="23">
        <f t="shared" si="15"/>
        <v>-5.4436293222665562</v>
      </c>
      <c r="M62" s="23">
        <f t="shared" si="15"/>
        <v>-5.7517337083666611</v>
      </c>
      <c r="N62" s="23">
        <f t="shared" si="15"/>
        <v>-5.5923793351926072</v>
      </c>
      <c r="O62" s="23">
        <f t="shared" ref="O62:R62" si="16">(O58-O59)</f>
        <v>-5.5293588941214722</v>
      </c>
      <c r="P62" s="23">
        <f t="shared" si="16"/>
        <v>-5.2257354732328096</v>
      </c>
      <c r="Q62" s="23">
        <f t="shared" si="16"/>
        <v>-5.1182202432174755</v>
      </c>
      <c r="R62" s="23">
        <f t="shared" si="16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kI8bIe5mXt9mDsWKslajGopJsU2D45Z1WP4WWm3eEuQlL88FBl27LFnWvOPOUVCPh+qzBsJFX92JRM/ag0LXSw==" saltValue="XTsf0X1mX5OjB/g2uzoxZw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2022-11-25T12:21:48Z</dcterms:modified>
</cp:coreProperties>
</file>