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20" documentId="8_{7FC91F67-DDEC-48CB-992B-793F359663F1}" xr6:coauthVersionLast="47" xr6:coauthVersionMax="47" xr10:uidLastSave="{94890657-A0B4-4A4D-A843-00B667E769D8}"/>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21" i="1"/>
  <c r="Q25" i="1" s="1"/>
  <c r="R12" i="1"/>
  <c r="R15" i="1" s="1"/>
  <c r="Q12" i="1"/>
  <c r="Q15" i="1" s="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21" i="1" l="1"/>
  <c r="R25" i="1" s="1"/>
  <c r="S25" i="1"/>
  <c r="S24" i="1"/>
  <c r="Q24" i="1"/>
  <c r="R16" i="1"/>
  <c r="S16" i="1"/>
  <c r="Q16" i="1"/>
  <c r="E476" i="15"/>
  <c r="R24" i="1" l="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K32" i="1"/>
  <c r="L32" i="1"/>
  <c r="M32" i="1"/>
  <c r="N32" i="1"/>
  <c r="O32" i="1"/>
  <c r="P32" i="1"/>
  <c r="J32" i="1"/>
  <c r="I32" i="1"/>
  <c r="K23" i="1"/>
  <c r="L23" i="1"/>
  <c r="M23" i="1"/>
  <c r="N23" i="1"/>
  <c r="O23" i="1"/>
  <c r="P23" i="1"/>
  <c r="J23" i="1"/>
  <c r="I23" i="1"/>
  <c r="F30" i="1"/>
  <c r="K14" i="1"/>
  <c r="L14" i="1"/>
  <c r="M14" i="1"/>
  <c r="N14" i="1"/>
  <c r="O14" i="1"/>
  <c r="P14" i="1"/>
  <c r="J14" i="1"/>
  <c r="I14" i="1"/>
  <c r="P21" i="1"/>
  <c r="S39" i="1" l="1"/>
  <c r="R39" i="1"/>
  <c r="Q39" i="1"/>
  <c r="F34" i="1"/>
  <c r="S30" i="1"/>
  <c r="R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R33" i="1"/>
  <c r="R34" i="1"/>
  <c r="S33" i="1"/>
  <c r="S34" i="1"/>
  <c r="O34" i="1"/>
  <c r="O33" i="1"/>
  <c r="Q42" i="1"/>
  <c r="Q43" i="1"/>
  <c r="N33" i="1"/>
  <c r="N34" i="1"/>
  <c r="R42" i="1"/>
  <c r="R43"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<sst xmlns="http://schemas.openxmlformats.org/spreadsheetml/2006/main" count="12312" uniqueCount="1423">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</sst>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7.88</c:v>
                </c:pt>
                <c:pt idx="1">
                  <c:v>7.68</c:v>
                </c:pt>
                <c:pt idx="2">
                  <c:v>7.81</c:v>
                </c:pt>
                <c:pt idx="3">
                  <c:v>8.14</c:v>
                </c:pt>
                <c:pt idx="4">
                  <c:v>7.82</c:v>
                </c:pt>
                <c:pt idx="5">
                  <c:v>7.74</c:v>
                </c:pt>
                <c:pt idx="6">
                  <c:v>7.9</c:v>
                </c:pt>
                <c:pt idx="7">
                  <c:v>7.9</c:v>
                </c:pt>
                <c:pt idx="8">
                  <c:v>8.1</c:v>
                </c:pt>
                <c:pt idx="9">
                  <c:v>7.48</c:v>
                </c:pt>
                <c:pt idx="10">
                  <c:v>7.47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7.95</c:v>
                </c:pt>
                <c:pt idx="1">
                  <c:v>7.76</c:v>
                </c:pt>
                <c:pt idx="2">
                  <c:v>8.14</c:v>
                </c:pt>
                <c:pt idx="3">
                  <c:v>8.33</c:v>
                </c:pt>
                <c:pt idx="4">
                  <c:v>7.94</c:v>
                </c:pt>
                <c:pt idx="5">
                  <c:v>7.92</c:v>
                </c:pt>
                <c:pt idx="6">
                  <c:v>7.92</c:v>
                </c:pt>
                <c:pt idx="7">
                  <c:v>8.1199999999999992</c:v>
                </c:pt>
                <c:pt idx="8">
                  <c:v>7.93</c:v>
                </c:pt>
                <c:pt idx="9">
                  <c:v>8.0500000000000007</c:v>
                </c:pt>
                <c:pt idx="10">
                  <c:v>7.66</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7.76</c:v>
                </c:pt>
                <c:pt idx="1">
                  <c:v>7.59</c:v>
                </c:pt>
                <c:pt idx="2">
                  <c:v>7.71</c:v>
                </c:pt>
                <c:pt idx="3">
                  <c:v>8.07</c:v>
                </c:pt>
                <c:pt idx="4">
                  <c:v>7.7</c:v>
                </c:pt>
                <c:pt idx="5">
                  <c:v>7.62</c:v>
                </c:pt>
                <c:pt idx="6">
                  <c:v>7.5</c:v>
                </c:pt>
                <c:pt idx="7">
                  <c:v>7.78</c:v>
                </c:pt>
                <c:pt idx="8">
                  <c:v>7.56</c:v>
                </c:pt>
                <c:pt idx="9">
                  <c:v>7.45</c:v>
                </c:pt>
                <c:pt idx="10">
                  <c:v>7.37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2.5499999999999998</c:v>
                </c:pt>
                <c:pt idx="1">
                  <c:v>2.74</c:v>
                </c:pt>
                <c:pt idx="2">
                  <c:v>2.59</c:v>
                </c:pt>
                <c:pt idx="3">
                  <c:v>2.39</c:v>
                </c:pt>
                <c:pt idx="4">
                  <c:v>2.58</c:v>
                </c:pt>
                <c:pt idx="5">
                  <c:v>2.5499999999999998</c:v>
                </c:pt>
                <c:pt idx="6">
                  <c:v>2.67</c:v>
                </c:pt>
                <c:pt idx="7">
                  <c:v>2.83</c:v>
                </c:pt>
                <c:pt idx="8">
                  <c:v>3.26</c:v>
                </c:pt>
                <c:pt idx="9">
                  <c:v>2.98</c:v>
                </c:pt>
                <c:pt idx="10">
                  <c:v>3.07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In the period April 2011 to March 2022 Allerdale generally had scores for 'life satisfaction' that were above both the rural and England situations, with scores in some years surpassing 8, however its scores for the final two years of the period dropped markedly below the rural position and in the final year dropped below England as well.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Allerdale in the period April 2011 to March 2022 were generally either between the rural and England positions or above both, however in the final year of the period under consideration Allerdale's score dropped below both 'Rural as a Region' and England.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Allerdale in the period April 2011 to March 2022 were initially greater than both the rural and England situations.  Mid period however the scores for Allerdale dropped to being generally below that of 'Rural as a Region'.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Allerdale started the period, April 2011 to March 2022, below both the rural and England situations, however from April 2017 the scores were much more closely aligned with 'Rural as a Region' and greater in some years.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Allerdale</v>
      </c>
      <c r="G12" s="10"/>
      <c r="H12" s="11"/>
      <c r="I12" s="46">
        <f>IF(VLOOKUP($F12,'life satisfaction'!$B$10:$L$468,'life satisfaction'!E$1,FALSE)=0,"",VLOOKUP($F12,'life satisfaction'!$B$10:$L$468,'life satisfaction'!E$1,FALSE))</f>
        <v>7.88</v>
      </c>
      <c r="J12" s="47">
        <f>IF(VLOOKUP($F12,'life satisfaction'!$B$10:$L$468,'life satisfaction'!F$1,FALSE)=0,"",VLOOKUP($F12,'life satisfaction'!$B$10:$L$468,'life satisfaction'!F$1,FALSE))</f>
        <v>7.68</v>
      </c>
      <c r="K12" s="47">
        <f>IF(VLOOKUP($F12,'life satisfaction'!$B$10:$L$468,'life satisfaction'!G$1,FALSE)=0,"",VLOOKUP($F12,'life satisfaction'!$B$10:$L$468,'life satisfaction'!G$1,FALSE))</f>
        <v>7.81</v>
      </c>
      <c r="L12" s="47">
        <f>IF(VLOOKUP($F12,'life satisfaction'!$B$10:$L$468,'life satisfaction'!H$1,FALSE)=0,"",VLOOKUP($F12,'life satisfaction'!$B$10:$L$468,'life satisfaction'!H$1,FALSE))</f>
        <v>8.14</v>
      </c>
      <c r="M12" s="47">
        <f>IF(VLOOKUP($F12,'life satisfaction'!$B$10:$L$468,'life satisfaction'!I$1,FALSE)=0,"",VLOOKUP($F12,'life satisfaction'!$B$10:$L$468,'life satisfaction'!I$1,FALSE))</f>
        <v>7.82</v>
      </c>
      <c r="N12" s="47">
        <f>IF(VLOOKUP($F12,'life satisfaction'!$B$10:$L$468,'life satisfaction'!J$1,FALSE)=0,"",VLOOKUP($F12,'life satisfaction'!$B$10:$L$468,'life satisfaction'!J$1,FALSE))</f>
        <v>7.74</v>
      </c>
      <c r="O12" s="47">
        <f>IF(VLOOKUP($F12,'life satisfaction'!$B$10:$L$468,'life satisfaction'!K$1,FALSE)=0,"",VLOOKUP($F12,'life satisfaction'!$B$10:$L$468,'life satisfaction'!K$1,FALSE))</f>
        <v>7.9</v>
      </c>
      <c r="P12" s="47">
        <f>IF(VLOOKUP($F12,'life satisfaction'!$B$10:$L$468,'life satisfaction'!L$1,FALSE)=0,"",VLOOKUP($F12,'life satisfaction'!$B$10:$L$468,'life satisfaction'!L$1,FALSE))</f>
        <v>7.9</v>
      </c>
      <c r="Q12" s="47">
        <f>IF(VLOOKUP($F12,'life satisfaction'!$B$10:$O$468,'life satisfaction'!M$1,FALSE)=0,"",VLOOKUP($F12,'life satisfaction'!$B$10:$O$468,'life satisfaction'!M$1,FALSE))</f>
        <v>8.1</v>
      </c>
      <c r="R12" s="47">
        <f>IF(VLOOKUP($F12,'life satisfaction'!$B$10:$O$468,'life satisfaction'!N$1,FALSE)=0,"",VLOOKUP($F12,'life satisfaction'!$B$10:$O$468,'life satisfaction'!N$1,FALSE))</f>
        <v>7.48</v>
      </c>
      <c r="S12" s="47">
        <f>IF(VLOOKUP($F12,'life satisfaction'!$B$10:$O$468,'life satisfaction'!O$1,FALSE)=0,"",VLOOKUP($F12,'life satisfaction'!$B$10:$O$468,'life satisfaction'!O$1,FALSE))</f>
        <v>7.47</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Allerdale to Rural as a Region</v>
      </c>
      <c r="G15" s="44"/>
      <c r="H15" s="45"/>
      <c r="I15" s="13">
        <f>100*((I12-I13))/I13</f>
        <v>3.9065851139883954</v>
      </c>
      <c r="J15" s="13">
        <f>100*((J12-J13))/J13</f>
        <v>1.2355874598990553</v>
      </c>
      <c r="K15" s="13">
        <f t="shared" ref="K15:P15" si="0">100*((K12-K13))/K13</f>
        <v>1.7294141648749919</v>
      </c>
      <c r="L15" s="13">
        <f t="shared" si="0"/>
        <v>4.4057424549149413</v>
      </c>
      <c r="M15" s="13">
        <f t="shared" si="0"/>
        <v>8.3266514525399654E-2</v>
      </c>
      <c r="N15" s="13">
        <f t="shared" si="0"/>
        <v>-1.3346439157745793</v>
      </c>
      <c r="O15" s="13">
        <f t="shared" si="0"/>
        <v>2.4627308810200872</v>
      </c>
      <c r="P15" s="13">
        <f t="shared" si="0"/>
        <v>0.61377934632495834</v>
      </c>
      <c r="Q15" s="13">
        <f t="shared" ref="Q15:S15" si="1">100*((Q12-Q13))/Q13</f>
        <v>3.7724199672768015</v>
      </c>
      <c r="R15" s="13">
        <f t="shared" si="1"/>
        <v>-0.87495210116232924</v>
      </c>
      <c r="S15" s="13">
        <f t="shared" si="1"/>
        <v>-2.6946859600112805</v>
      </c>
      <c r="T15" s="24"/>
    </row>
    <row r="16" spans="1:20" ht="51" customHeight="1" x14ac:dyDescent="0.3">
      <c r="B16" s="12"/>
      <c r="C16" s="12"/>
      <c r="D16" s="12"/>
      <c r="F16" s="30" t="str">
        <f>"% Gap - "&amp;F12&amp;" to England"</f>
        <v>% Gap - Allerdale to England</v>
      </c>
      <c r="G16" s="31"/>
      <c r="H16" s="32"/>
      <c r="I16" s="13">
        <f>100*(I12-I14)/I14</f>
        <v>6.3427800269905497</v>
      </c>
      <c r="J16" s="13">
        <f>100*(J12-J14)/J14</f>
        <v>3.2258064516128941</v>
      </c>
      <c r="K16" s="13">
        <f t="shared" ref="K16:P16" si="2">100*(K12-K14)/K14</f>
        <v>4.1333333333333284</v>
      </c>
      <c r="L16" s="13">
        <f t="shared" si="2"/>
        <v>7.1052631578947496</v>
      </c>
      <c r="M16" s="13">
        <f t="shared" si="2"/>
        <v>2.3560209424083851</v>
      </c>
      <c r="N16" s="13">
        <f t="shared" si="2"/>
        <v>0.91264667535854349</v>
      </c>
      <c r="O16" s="13">
        <f t="shared" si="2"/>
        <v>2.8645833333333419</v>
      </c>
      <c r="P16" s="13">
        <f t="shared" si="2"/>
        <v>2.4643320363164771</v>
      </c>
      <c r="Q16" s="13">
        <f t="shared" ref="Q16:S16" si="3">100*(Q12-Q14)/Q14</f>
        <v>5.8823529411764612</v>
      </c>
      <c r="R16" s="13">
        <f t="shared" si="3"/>
        <v>1.3550135501355085</v>
      </c>
      <c r="S16" s="13">
        <f t="shared" si="3"/>
        <v>-1.0596026490066235</v>
      </c>
      <c r="T16" s="24"/>
    </row>
    <row r="17" spans="1:20" ht="51" customHeight="1" x14ac:dyDescent="0.3">
      <c r="B17" s="12"/>
      <c r="C17" s="12"/>
      <c r="D17" s="12"/>
      <c r="F17" s="30" t="s">
        <v>4</v>
      </c>
      <c r="G17" s="31"/>
      <c r="H17" s="32"/>
      <c r="I17" s="14">
        <f>100*(I13-I14)/I14</f>
        <v>2.344601076370262</v>
      </c>
      <c r="J17" s="15">
        <f>100*(J13-J14)/J14</f>
        <v>1.9659282290451414</v>
      </c>
      <c r="K17" s="15">
        <f t="shared" ref="K17:P17" si="4">100*(K13-K14)/K14</f>
        <v>2.3630522088353465</v>
      </c>
      <c r="L17" s="15">
        <f t="shared" si="4"/>
        <v>2.5856055802156006</v>
      </c>
      <c r="M17" s="15">
        <f t="shared" si="4"/>
        <v>2.2708635589478221</v>
      </c>
      <c r="N17" s="15">
        <f t="shared" si="4"/>
        <v>2.2776896372975424</v>
      </c>
      <c r="O17" s="15">
        <f t="shared" si="4"/>
        <v>0.39219377510041808</v>
      </c>
      <c r="P17" s="15">
        <f t="shared" si="4"/>
        <v>1.8392636694638911</v>
      </c>
      <c r="Q17" s="15">
        <f t="shared" ref="Q17:S17" si="5">100*(Q13-Q14)/Q14</f>
        <v>2.0332309630680268</v>
      </c>
      <c r="R17" s="15">
        <f t="shared" si="5"/>
        <v>2.2496490025141123</v>
      </c>
      <c r="S17" s="15">
        <f t="shared" si="5"/>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Allerdale</v>
      </c>
      <c r="G21" s="10"/>
      <c r="H21" s="11"/>
      <c r="I21" s="46">
        <f>IF(VLOOKUP($F21,worthwhile!$B$10:$L$468,worthwhile!E$1,FALSE)=0,"",VLOOKUP($F21,worthwhile!$B$10:$L$468,worthwhile!E$1,FALSE))</f>
        <v>7.95</v>
      </c>
      <c r="J21" s="47">
        <f>IF(VLOOKUP($F21,worthwhile!$B$10:$L$468,worthwhile!F$1,FALSE)=0,"",VLOOKUP($F21,worthwhile!$B$10:$L$468,worthwhile!F$1,FALSE))</f>
        <v>7.76</v>
      </c>
      <c r="K21" s="47">
        <f>IF(VLOOKUP($F21,worthwhile!$B$10:$L$468,worthwhile!G$1,FALSE)=0,"",VLOOKUP($F21,worthwhile!$B$10:$L$468,worthwhile!G$1,FALSE))</f>
        <v>8.14</v>
      </c>
      <c r="L21" s="47">
        <f>IF(VLOOKUP($F21,worthwhile!$B$10:$L$468,worthwhile!H$1,FALSE)=0,"",VLOOKUP($F21,worthwhile!$B$10:$L$468,worthwhile!H$1,FALSE))</f>
        <v>8.33</v>
      </c>
      <c r="M21" s="47">
        <f>IF(VLOOKUP($F21,worthwhile!$B$10:$L$468,worthwhile!I$1,FALSE)=0,"",VLOOKUP($F21,worthwhile!$B$10:$L$468,worthwhile!I$1,FALSE))</f>
        <v>7.94</v>
      </c>
      <c r="N21" s="47">
        <f>IF(VLOOKUP($F21,worthwhile!$B$10:$L$468,worthwhile!J$1,FALSE)=0,"",VLOOKUP($F21,worthwhile!$B$10:$L$468,worthwhile!J$1,FALSE))</f>
        <v>7.92</v>
      </c>
      <c r="O21" s="47">
        <f>IF(VLOOKUP($F21,worthwhile!$B$10:$L$468,worthwhile!K$1,FALSE)=0,"",VLOOKUP($F21,worthwhile!$B$10:$L$468,worthwhile!K$1,FALSE))</f>
        <v>7.92</v>
      </c>
      <c r="P21" s="47">
        <f>IF(VLOOKUP($F21,worthwhile!$B$10:$L$468,worthwhile!L$1,FALSE)=0,"",VLOOKUP($F21,worthwhile!$B$10:$L$468,worthwhile!L$1,FALSE))</f>
        <v>8.1199999999999992</v>
      </c>
      <c r="Q21" s="47">
        <f>IF(VLOOKUP($F21,worthwhile!$B$10:$O$468,worthwhile!M$1,FALSE)=0,"",VLOOKUP($F21,worthwhile!$B$10:$O$468,worthwhile!M$1,FALSE))</f>
        <v>7.93</v>
      </c>
      <c r="R21" s="47">
        <f>IF(VLOOKUP($F21,worthwhile!$B$10:$O$468,worthwhile!N$1,FALSE)=0,"",VLOOKUP($F21,worthwhile!$B$10:$O$468,worthwhile!N$1,FALSE))</f>
        <v>8.0500000000000007</v>
      </c>
      <c r="S21" s="47">
        <f>IF(VLOOKUP($F21,worthwhile!$B$10:$O$468,worthwhile!O$1,FALSE)=0,"",VLOOKUP($F21,worthwhile!$B$10:$O$468,worthwhile!O$1,FALSE))</f>
        <v>7.66</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Allerdale to Rural as a Region</v>
      </c>
      <c r="G24" s="44"/>
      <c r="H24" s="45"/>
      <c r="I24" s="13">
        <f>100*((I21-I22))/I22</f>
        <v>1.7486237683304537</v>
      </c>
      <c r="J24" s="13">
        <f>100*((J21-J22))/J22</f>
        <v>-0.65553036262396358</v>
      </c>
      <c r="K24" s="13">
        <f t="shared" ref="K24:P24" si="6">100*((K21-K22))/K22</f>
        <v>3.4212500191344803</v>
      </c>
      <c r="L24" s="13">
        <f t="shared" si="6"/>
        <v>4.5548716863006122</v>
      </c>
      <c r="M24" s="13">
        <f t="shared" si="6"/>
        <v>-0.44263161870239109</v>
      </c>
      <c r="N24" s="13">
        <f t="shared" si="6"/>
        <v>-1.0283202095785491</v>
      </c>
      <c r="O24" s="13">
        <f t="shared" si="6"/>
        <v>0.25010675288231921</v>
      </c>
      <c r="P24" s="13">
        <f t="shared" si="6"/>
        <v>1.5474091819976141</v>
      </c>
      <c r="Q24" s="13">
        <f t="shared" ref="Q24:S24" si="7">100*((Q21-Q22))/Q22</f>
        <v>-0.72399282040457524</v>
      </c>
      <c r="R24" s="13">
        <f t="shared" si="7"/>
        <v>2.7907262965185966</v>
      </c>
      <c r="S24" s="13">
        <f t="shared" si="7"/>
        <v>-2.7517322605809698</v>
      </c>
      <c r="T24" s="24"/>
    </row>
    <row r="25" spans="1:20" ht="51" customHeight="1" x14ac:dyDescent="0.3">
      <c r="B25" s="12"/>
      <c r="C25" s="12"/>
      <c r="D25" s="12"/>
      <c r="F25" s="30" t="str">
        <f>"% Gap - "&amp;F21&amp;" to England"</f>
        <v>% Gap - Allerdale to England</v>
      </c>
      <c r="G25" s="31"/>
      <c r="H25" s="32"/>
      <c r="I25" s="13">
        <f>100*(I21-I23)/I23</f>
        <v>3.7859007832898177</v>
      </c>
      <c r="J25" s="13">
        <f>100*(J21-J23)/J23</f>
        <v>0.91027308192456946</v>
      </c>
      <c r="K25" s="13">
        <f t="shared" ref="K25:P25" si="8">100*(K21-K23)/K23</f>
        <v>5.1679586563307538</v>
      </c>
      <c r="L25" s="13">
        <f t="shared" si="8"/>
        <v>6.5217391304347796</v>
      </c>
      <c r="M25" s="13">
        <f t="shared" si="8"/>
        <v>1.4048531289910642</v>
      </c>
      <c r="N25" s="13">
        <f t="shared" si="8"/>
        <v>0.76335877862594914</v>
      </c>
      <c r="O25" s="13">
        <f t="shared" si="8"/>
        <v>0.50761421319796995</v>
      </c>
      <c r="P25" s="13">
        <f t="shared" si="8"/>
        <v>3.0456852791878086</v>
      </c>
      <c r="Q25" s="13">
        <f t="shared" ref="Q25:S25" si="9">100*(Q21-Q23)/Q23</f>
        <v>0.8905852417302722</v>
      </c>
      <c r="R25" s="13">
        <f t="shared" si="9"/>
        <v>4.4098573281452751</v>
      </c>
      <c r="S25" s="13">
        <f t="shared" si="9"/>
        <v>-1.5424164524421606</v>
      </c>
      <c r="T25" s="24"/>
    </row>
    <row r="26" spans="1:20" ht="51" customHeight="1" x14ac:dyDescent="0.3">
      <c r="B26" s="12"/>
      <c r="C26" s="12"/>
      <c r="D26" s="12"/>
      <c r="F26" s="30" t="s">
        <v>4</v>
      </c>
      <c r="G26" s="31"/>
      <c r="H26" s="32"/>
      <c r="I26" s="14">
        <f>100*(I22-I23)/I23</f>
        <v>2.0022649344113019</v>
      </c>
      <c r="J26" s="15">
        <f>100*(J22-J23)/J23</f>
        <v>1.5761354912497676</v>
      </c>
      <c r="K26" s="15">
        <f t="shared" ref="K26:P26" si="10">100*(K22-K23)/K23</f>
        <v>1.6889262476261948</v>
      </c>
      <c r="L26" s="15">
        <f t="shared" si="10"/>
        <v>1.8811820170708295</v>
      </c>
      <c r="M26" s="15">
        <f t="shared" si="10"/>
        <v>1.8556986566958265</v>
      </c>
      <c r="N26" s="15">
        <f t="shared" si="10"/>
        <v>1.8102946135687374</v>
      </c>
      <c r="O26" s="15">
        <f t="shared" si="10"/>
        <v>0.25686502354596957</v>
      </c>
      <c r="P26" s="15">
        <f t="shared" si="10"/>
        <v>1.4754449269157819</v>
      </c>
      <c r="Q26" s="15">
        <f t="shared" ref="Q26:S26" si="11">100*(Q22-Q23)/Q23</f>
        <v>1.6263527392011168</v>
      </c>
      <c r="R26" s="15">
        <f t="shared" si="11"/>
        <v>1.5751722844685425</v>
      </c>
      <c r="S26" s="15">
        <f t="shared" si="11"/>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Allerdale</v>
      </c>
      <c r="G30" s="10"/>
      <c r="H30" s="11"/>
      <c r="I30" s="46">
        <f>IF(VLOOKUP($F30,happy!$B$10:$L$468,happy!E$1,FALSE)=0,"",VLOOKUP($F30,happy!$B$10:$L$468,happy!E$1,FALSE))</f>
        <v>7.76</v>
      </c>
      <c r="J30" s="47">
        <f>IF(VLOOKUP($F30,happy!$B$10:$L$468,happy!F$1,FALSE)=0,"",VLOOKUP($F30,happy!$B$10:$L$468,happy!F$1,FALSE))</f>
        <v>7.59</v>
      </c>
      <c r="K30" s="47">
        <f>IF(VLOOKUP($F30,happy!$B$10:$L$468,happy!G$1,FALSE)=0,"",VLOOKUP($F30,happy!$B$10:$L$468,happy!G$1,FALSE))</f>
        <v>7.71</v>
      </c>
      <c r="L30" s="47">
        <f>IF(VLOOKUP($F30,happy!$B$10:$L$468,happy!H$1,FALSE)=0,"",VLOOKUP($F30,happy!$B$10:$L$468,happy!H$1,FALSE))</f>
        <v>8.07</v>
      </c>
      <c r="M30" s="47">
        <f>IF(VLOOKUP($F30,happy!$B$10:$L$468,happy!I$1,FALSE)=0,"",VLOOKUP($F30,happy!$B$10:$L$468,happy!I$1,FALSE))</f>
        <v>7.7</v>
      </c>
      <c r="N30" s="47">
        <f>IF(VLOOKUP($F30,happy!$B$10:$L$468,happy!J$1,FALSE)=0,"",VLOOKUP($F30,happy!$B$10:$L$468,happy!J$1,FALSE))</f>
        <v>7.62</v>
      </c>
      <c r="O30" s="47">
        <f>IF(VLOOKUP($F30,happy!$B$10:$L$468,happy!K$1,FALSE)=0,"",VLOOKUP($F30,happy!$B$10:$L$468,happy!K$1,FALSE))</f>
        <v>7.5</v>
      </c>
      <c r="P30" s="47">
        <f>IF(VLOOKUP($F30,happy!$B$10:$L$468,happy!L$1,FALSE)=0,"",VLOOKUP($F30,happy!$B$10:$L$468,happy!L$1,FALSE))</f>
        <v>7.78</v>
      </c>
      <c r="Q30" s="47">
        <f>IF(VLOOKUP($F30,happy!$B$10:$O$468,happy!M$1,FALSE)=0,"",VLOOKUP($F30,happy!$B$10:$O$468,happy!M$1,FALSE))</f>
        <v>7.56</v>
      </c>
      <c r="R30" s="47">
        <f>IF(VLOOKUP($F30,happy!$B$10:$O$468,happy!N$1,FALSE)=0,"",VLOOKUP($F30,happy!$B$10:$O$468,happy!N$1,FALSE))</f>
        <v>7.45</v>
      </c>
      <c r="S30" s="47">
        <f>IF(VLOOKUP($F30,happy!$B$10:$O$468,happy!O$1,FALSE)=0,"",VLOOKUP($F30,happy!$B$10:$O$468,happy!O$1,FALSE))</f>
        <v>7.37</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Allerdale to Rural as a Region</v>
      </c>
      <c r="G33" s="44"/>
      <c r="H33" s="45"/>
      <c r="I33" s="13">
        <f>100*((I30-I31))/I31</f>
        <v>4.102149668660064</v>
      </c>
      <c r="J33" s="13">
        <f>100*((J30-J31))/J31</f>
        <v>2.490807926333281</v>
      </c>
      <c r="K33" s="13">
        <f t="shared" ref="K33:S33" si="12">100*((K30-K31))/K31</f>
        <v>2.2742528368228023</v>
      </c>
      <c r="L33" s="13">
        <f t="shared" si="12"/>
        <v>5.7717209361084505</v>
      </c>
      <c r="M33" s="13">
        <f t="shared" si="12"/>
        <v>0.98919158081030001</v>
      </c>
      <c r="N33" s="13">
        <f t="shared" si="12"/>
        <v>-0.53314460957776555</v>
      </c>
      <c r="O33" s="13">
        <f t="shared" si="12"/>
        <v>-0.16999166078647582</v>
      </c>
      <c r="P33" s="13">
        <f t="shared" si="12"/>
        <v>1.2544297048954276</v>
      </c>
      <c r="Q33" s="13">
        <f t="shared" si="12"/>
        <v>-0.29554771665553636</v>
      </c>
      <c r="R33" s="13">
        <f t="shared" si="12"/>
        <v>-0.32079182383848326</v>
      </c>
      <c r="S33" s="13">
        <f t="shared" si="12"/>
        <v>-2.7379835593786042</v>
      </c>
      <c r="T33" s="24"/>
    </row>
    <row r="34" spans="1:20" ht="51" customHeight="1" x14ac:dyDescent="0.3">
      <c r="B34" s="12"/>
      <c r="C34" s="12"/>
      <c r="D34" s="12"/>
      <c r="F34" s="30" t="str">
        <f>"% Gap - "&amp;F30&amp;" to England"</f>
        <v>% Gap - Allerdale to England</v>
      </c>
      <c r="G34" s="31"/>
      <c r="H34" s="32"/>
      <c r="I34" s="13">
        <f>100*(I30-I32)/I32</f>
        <v>6.4471879286694058</v>
      </c>
      <c r="J34" s="13">
        <f>100*(J30-J32)/J32</f>
        <v>4.1152263374485569</v>
      </c>
      <c r="K34" s="13">
        <f t="shared" ref="K34:S34" si="13">100*(K30-K32)/K32</f>
        <v>4.4715447154471555</v>
      </c>
      <c r="L34" s="13">
        <f t="shared" si="13"/>
        <v>8.1769436997319076</v>
      </c>
      <c r="M34" s="13">
        <f t="shared" si="13"/>
        <v>3.0789825970548921</v>
      </c>
      <c r="N34" s="13">
        <f t="shared" si="13"/>
        <v>1.4647137150466087</v>
      </c>
      <c r="O34" s="13">
        <f t="shared" si="13"/>
        <v>-0.26595744680850497</v>
      </c>
      <c r="P34" s="13">
        <f t="shared" si="13"/>
        <v>2.9100529100529187</v>
      </c>
      <c r="Q34" s="13">
        <f t="shared" si="13"/>
        <v>1.2048192771084318</v>
      </c>
      <c r="R34" s="13">
        <f t="shared" si="13"/>
        <v>1.9151846785225797</v>
      </c>
      <c r="S34" s="13">
        <f t="shared" si="13"/>
        <v>-1.0738255033557056</v>
      </c>
      <c r="T34" s="24"/>
    </row>
    <row r="35" spans="1:20" ht="51" customHeight="1" x14ac:dyDescent="0.3">
      <c r="B35" s="12"/>
      <c r="C35" s="12"/>
      <c r="D35" s="12"/>
      <c r="F35" s="30" t="s">
        <v>4</v>
      </c>
      <c r="G35" s="31"/>
      <c r="H35" s="32"/>
      <c r="I35" s="14">
        <f>100*(I31-I32)/I32</f>
        <v>2.2526319268845185</v>
      </c>
      <c r="J35" s="15">
        <f>100*(J31-J32)/J32</f>
        <v>1.5849405853867888</v>
      </c>
      <c r="K35" s="15">
        <f t="shared" ref="K35:S35" si="14">100*(K31-K32)/K32</f>
        <v>2.1484311228654032</v>
      </c>
      <c r="L35" s="15">
        <f t="shared" si="14"/>
        <v>2.273975257598706</v>
      </c>
      <c r="M35" s="15">
        <f t="shared" si="14"/>
        <v>2.0693214625570766</v>
      </c>
      <c r="N35" s="15">
        <f t="shared" si="14"/>
        <v>2.0085668907320762</v>
      </c>
      <c r="O35" s="15">
        <f t="shared" si="14"/>
        <v>-9.6129197641600841E-2</v>
      </c>
      <c r="P35" s="15">
        <f t="shared" si="14"/>
        <v>1.6351118760757242</v>
      </c>
      <c r="Q35" s="15">
        <f t="shared" si="14"/>
        <v>1.5048144384767892</v>
      </c>
      <c r="R35" s="15">
        <f t="shared" si="14"/>
        <v>2.2431724160664039</v>
      </c>
      <c r="S35" s="15">
        <f t="shared" si="14"/>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Allerdale</v>
      </c>
      <c r="G39" s="10"/>
      <c r="H39" s="11"/>
      <c r="I39" s="46">
        <f>IF(VLOOKUP($F39,anxiety!$B$10:$L$468,anxiety!E$1,FALSE)=0,"",VLOOKUP($F39,anxiety!$B$10:$L$468,anxiety!E$1,FALSE))</f>
        <v>2.5499999999999998</v>
      </c>
      <c r="J39" s="47">
        <f>IF(VLOOKUP($F39,anxiety!$B$10:$L$468,anxiety!F$1,FALSE)=0,"",VLOOKUP($F39,anxiety!$B$10:$L$468,anxiety!F$1,FALSE))</f>
        <v>2.74</v>
      </c>
      <c r="K39" s="47">
        <f>IF(VLOOKUP($F39,anxiety!$B$10:$L$468,anxiety!G$1,FALSE)=0,"",VLOOKUP($F39,anxiety!$B$10:$L$468,anxiety!G$1,FALSE))</f>
        <v>2.59</v>
      </c>
      <c r="L39" s="47">
        <f>IF(VLOOKUP($F39,anxiety!$B$10:$L$468,anxiety!H$1,FALSE)=0,"",VLOOKUP($F39,anxiety!$B$10:$L$468,anxiety!H$1,FALSE))</f>
        <v>2.39</v>
      </c>
      <c r="M39" s="47">
        <f>IF(VLOOKUP($F39,anxiety!$B$10:$L$468,anxiety!I$1,FALSE)=0,"",VLOOKUP($F39,anxiety!$B$10:$L$468,anxiety!I$1,FALSE))</f>
        <v>2.58</v>
      </c>
      <c r="N39" s="47">
        <f>IF(VLOOKUP($F39,anxiety!$B$10:$L$468,anxiety!J$1,FALSE)=0,"",VLOOKUP($F39,anxiety!$B$10:$L$468,anxiety!J$1,FALSE))</f>
        <v>2.5499999999999998</v>
      </c>
      <c r="O39" s="47">
        <f>IF(VLOOKUP($F39,anxiety!$B$10:$L$468,anxiety!K$1,FALSE)=0,"",VLOOKUP($F39,anxiety!$B$10:$L$468,anxiety!K$1,FALSE))</f>
        <v>2.67</v>
      </c>
      <c r="P39" s="47">
        <f>IF(VLOOKUP($F39,anxiety!$B$10:$L$468,anxiety!L$1,FALSE)=0,"",VLOOKUP($F39,anxiety!$B$10:$L$468,anxiety!L$1,FALSE))</f>
        <v>2.83</v>
      </c>
      <c r="Q39" s="47">
        <f>IF(VLOOKUP($F39,anxiety!$B$10:$O$468,anxiety!M$1,FALSE)=0,"",VLOOKUP($F39,anxiety!$B$10:$O$468,anxiety!M$1,FALSE))</f>
        <v>3.26</v>
      </c>
      <c r="R39" s="47">
        <f>IF(VLOOKUP($F39,anxiety!$B$10:$O$468,anxiety!N$1,FALSE)=0,"",VLOOKUP($F39,anxiety!$B$10:$O$468,anxiety!N$1,FALSE))</f>
        <v>2.98</v>
      </c>
      <c r="S39" s="47">
        <f>IF(VLOOKUP($F39,anxiety!$B$10:$O$468,anxiety!O$1,FALSE)=0,"",VLOOKUP($F39,anxiety!$B$10:$O$468,anxiety!O$1,FALSE))</f>
        <v>3.07</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Allerdale to Rural as a Region</v>
      </c>
      <c r="G42" s="44"/>
      <c r="H42" s="45"/>
      <c r="I42" s="13">
        <f>100*((I39-I40))/I40</f>
        <v>-14.054251603995775</v>
      </c>
      <c r="J42" s="13">
        <f>100*((J39-J40))/J40</f>
        <v>-5.6505144374377263</v>
      </c>
      <c r="K42" s="13">
        <f t="shared" ref="K42:S42" si="15">100*((K39-K40))/K40</f>
        <v>-5.2828692280578347</v>
      </c>
      <c r="L42" s="13">
        <f t="shared" si="15"/>
        <v>-11.188216332378211</v>
      </c>
      <c r="M42" s="13">
        <f t="shared" si="15"/>
        <v>-4.8182060627611678</v>
      </c>
      <c r="N42" s="13">
        <f t="shared" si="15"/>
        <v>-6.5439131010729898</v>
      </c>
      <c r="O42" s="13">
        <f t="shared" si="15"/>
        <v>-2.4045448540097567</v>
      </c>
      <c r="P42" s="13">
        <f t="shared" si="15"/>
        <v>1.7809168905450992</v>
      </c>
      <c r="Q42" s="13">
        <f t="shared" si="15"/>
        <v>12.111042055106731</v>
      </c>
      <c r="R42" s="13">
        <f t="shared" si="15"/>
        <v>-1.8453113218778345</v>
      </c>
      <c r="S42" s="13">
        <f t="shared" si="15"/>
        <v>3.8430189909528583</v>
      </c>
      <c r="T42" s="24"/>
    </row>
    <row r="43" spans="1:20" ht="51" customHeight="1" x14ac:dyDescent="0.3">
      <c r="B43" s="12"/>
      <c r="C43" s="12"/>
      <c r="D43" s="12"/>
      <c r="F43" s="30" t="str">
        <f>"% Gap - "&amp;F39&amp;" to England"</f>
        <v>% Gap - Allerdale to England</v>
      </c>
      <c r="G43" s="31"/>
      <c r="H43" s="32"/>
      <c r="I43" s="13">
        <f>100*(I39-I41)/I41</f>
        <v>-18.789808917197462</v>
      </c>
      <c r="J43" s="13">
        <f>100*(J39-J41)/J41</f>
        <v>-9.8684210526315734</v>
      </c>
      <c r="K43" s="13">
        <f t="shared" ref="K43:S43" si="16">100*(K39-K41)/K41</f>
        <v>-11.604095563139941</v>
      </c>
      <c r="L43" s="13">
        <f t="shared" si="16"/>
        <v>-16.433566433566423</v>
      </c>
      <c r="M43" s="13">
        <f t="shared" si="16"/>
        <v>-10.10452961672474</v>
      </c>
      <c r="N43" s="13">
        <f t="shared" si="16"/>
        <v>-12.371134020618566</v>
      </c>
      <c r="O43" s="13">
        <f t="shared" si="16"/>
        <v>-7.931034482758621</v>
      </c>
      <c r="P43" s="13">
        <f t="shared" si="16"/>
        <v>-1.3937282229965169</v>
      </c>
      <c r="Q43" s="13">
        <f t="shared" si="16"/>
        <v>7.2368421052631495</v>
      </c>
      <c r="R43" s="13">
        <f t="shared" si="16"/>
        <v>-9.9697885196374649</v>
      </c>
      <c r="S43" s="13">
        <f t="shared" si="16"/>
        <v>-1.9169329073482446</v>
      </c>
      <c r="T43" s="24"/>
    </row>
    <row r="44" spans="1:20" ht="51" customHeight="1" x14ac:dyDescent="0.3">
      <c r="B44" s="12"/>
      <c r="C44" s="12"/>
      <c r="D44" s="12"/>
      <c r="F44" s="30" t="s">
        <v>4</v>
      </c>
      <c r="G44" s="31"/>
      <c r="H44" s="32"/>
      <c r="I44" s="14">
        <f>100*(I40-I41)/I41</f>
        <v>-5.5099378405341239</v>
      </c>
      <c r="J44" s="15">
        <f>100*(J40-J41)/J41</f>
        <v>-4.4705136334813318</v>
      </c>
      <c r="K44" s="15">
        <f t="shared" ref="K44:S44" si="17">100*(K40-K41)/K41</f>
        <v>-6.6737941527200793</v>
      </c>
      <c r="L44" s="15">
        <f t="shared" si="17"/>
        <v>-5.9061420507203692</v>
      </c>
      <c r="M44" s="15">
        <f t="shared" si="17"/>
        <v>-5.5539230091095764</v>
      </c>
      <c r="N44" s="15">
        <f t="shared" si="17"/>
        <v>-6.2352502794684002</v>
      </c>
      <c r="O44" s="15">
        <f t="shared" si="17"/>
        <v>-5.6626506024096583</v>
      </c>
      <c r="P44" s="15">
        <f t="shared" si="17"/>
        <v>-3.1190965954409902</v>
      </c>
      <c r="Q44" s="15">
        <f t="shared" si="17"/>
        <v>-4.3476537729867255</v>
      </c>
      <c r="R44" s="15">
        <f t="shared" si="17"/>
        <v>-8.2772176318567503</v>
      </c>
      <c r="S44" s="15">
        <f t="shared" si="17"/>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xkAQaJ5x6wU6qC0UYlRTlUOzWVnxacA5JGM1l6nYa1jQwCpEEmh4+swA1p8jIhaKCU/QHVeUsoAJzVdJPocybw==" saltValue="0FtTDFg++F6MkcErOscVc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2022-11-28T13:39:58Z</dcterms:modified>
</cp:coreProperties>
</file>