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7" documentId="8_{871B4A9C-014F-4386-8AE0-8F7520D002BE}" xr6:coauthVersionLast="47" xr6:coauthVersionMax="47" xr10:uidLastSave="{EB19348C-3138-4CDD-9DF7-B7C8E7A4F235}"/>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<sst xmlns="http://schemas.openxmlformats.org/spreadsheetml/2006/main" count="12312" uniqueCount="1423">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</sst>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7.52</c:v>
                </c:pt>
                <c:pt idx="1">
                  <c:v>7.3</c:v>
                </c:pt>
                <c:pt idx="2">
                  <c:v>7.49</c:v>
                </c:pt>
                <c:pt idx="3">
                  <c:v>7.69</c:v>
                </c:pt>
                <c:pt idx="4">
                  <c:v>7.62</c:v>
                </c:pt>
                <c:pt idx="5">
                  <c:v>7.65</c:v>
                </c:pt>
                <c:pt idx="6">
                  <c:v>7.8</c:v>
                </c:pt>
                <c:pt idx="7">
                  <c:v>7.83</c:v>
                </c:pt>
                <c:pt idx="8">
                  <c:v>7.57</c:v>
                </c:pt>
                <c:pt idx="9">
                  <c:v>7.43</c:v>
                </c:pt>
                <c:pt idx="10">
                  <c:v>7.54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7.68</c:v>
                </c:pt>
                <c:pt idx="1">
                  <c:v>7.65</c:v>
                </c:pt>
                <c:pt idx="2">
                  <c:v>7.74</c:v>
                </c:pt>
                <c:pt idx="3">
                  <c:v>7.76</c:v>
                </c:pt>
                <c:pt idx="4">
                  <c:v>7.8</c:v>
                </c:pt>
                <c:pt idx="5">
                  <c:v>7.88</c:v>
                </c:pt>
                <c:pt idx="6">
                  <c:v>8.01</c:v>
                </c:pt>
                <c:pt idx="7">
                  <c:v>8.07</c:v>
                </c:pt>
                <c:pt idx="8">
                  <c:v>7.8</c:v>
                </c:pt>
                <c:pt idx="9">
                  <c:v>7.78</c:v>
                </c:pt>
                <c:pt idx="10">
                  <c:v>7.68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7.12</c:v>
                </c:pt>
                <c:pt idx="1">
                  <c:v>7.06</c:v>
                </c:pt>
                <c:pt idx="2">
                  <c:v>7.17</c:v>
                </c:pt>
                <c:pt idx="3">
                  <c:v>7.41</c:v>
                </c:pt>
                <c:pt idx="4">
                  <c:v>7.29</c:v>
                </c:pt>
                <c:pt idx="5">
                  <c:v>7.53</c:v>
                </c:pt>
                <c:pt idx="6">
                  <c:v>7.57</c:v>
                </c:pt>
                <c:pt idx="7">
                  <c:v>7.53</c:v>
                </c:pt>
                <c:pt idx="8">
                  <c:v>7.34</c:v>
                </c:pt>
                <c:pt idx="9">
                  <c:v>7.4</c:v>
                </c:pt>
                <c:pt idx="10">
                  <c:v>7.39</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3.23</c:v>
                </c:pt>
                <c:pt idx="1">
                  <c:v>3.19</c:v>
                </c:pt>
                <c:pt idx="2">
                  <c:v>2.99</c:v>
                </c:pt>
                <c:pt idx="3">
                  <c:v>2.99</c:v>
                </c:pt>
                <c:pt idx="4">
                  <c:v>3.18</c:v>
                </c:pt>
                <c:pt idx="5">
                  <c:v>2.62</c:v>
                </c:pt>
                <c:pt idx="6">
                  <c:v>2.8</c:v>
                </c:pt>
                <c:pt idx="7">
                  <c:v>2.82</c:v>
                </c:pt>
                <c:pt idx="8">
                  <c:v>3.23</c:v>
                </c:pt>
                <c:pt idx="9">
                  <c:v>3.05</c:v>
                </c:pt>
                <c:pt idx="10">
                  <c:v>2.9</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County Durham in the period April 2011 to March 2022 had scores for 'life satisfaction' that moved above and below the England situation but were generally below the rural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County Durham in the period April 2011 to March 2022 moved from being generally in line with the England situation to being above both the rural and England situations mid period, before then dropping to below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County Durham in the period April 2011 to March 2022 moved above and below the England situation but were generally below the rural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County Durham in the period April 2011 to March 2022 moved from being generally greater than the England situation to being generally below the England position but greater than 'Rural as a Region'.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74</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County Durham</v>
      </c>
      <c r="G12" s="10"/>
      <c r="H12" s="11"/>
      <c r="I12" s="30">
        <f>IF(VLOOKUP($F12,'life satisfaction'!$B$10:$L$468,'life satisfaction'!E$1,FALSE)=0,"",VLOOKUP($F12,'life satisfaction'!$B$10:$L$468,'life satisfaction'!E$1,FALSE))</f>
        <v>7.52</v>
      </c>
      <c r="J12" s="31">
        <f>IF(VLOOKUP($F12,'life satisfaction'!$B$10:$L$468,'life satisfaction'!F$1,FALSE)=0,"",VLOOKUP($F12,'life satisfaction'!$B$10:$L$468,'life satisfaction'!F$1,FALSE))</f>
        <v>7.3</v>
      </c>
      <c r="K12" s="31">
        <f>IF(VLOOKUP($F12,'life satisfaction'!$B$10:$L$468,'life satisfaction'!G$1,FALSE)=0,"",VLOOKUP($F12,'life satisfaction'!$B$10:$L$468,'life satisfaction'!G$1,FALSE))</f>
        <v>7.49</v>
      </c>
      <c r="L12" s="31">
        <f>IF(VLOOKUP($F12,'life satisfaction'!$B$10:$L$468,'life satisfaction'!H$1,FALSE)=0,"",VLOOKUP($F12,'life satisfaction'!$B$10:$L$468,'life satisfaction'!H$1,FALSE))</f>
        <v>7.69</v>
      </c>
      <c r="M12" s="31">
        <f>IF(VLOOKUP($F12,'life satisfaction'!$B$10:$L$468,'life satisfaction'!I$1,FALSE)=0,"",VLOOKUP($F12,'life satisfaction'!$B$10:$L$468,'life satisfaction'!I$1,FALSE))</f>
        <v>7.62</v>
      </c>
      <c r="N12" s="31">
        <f>IF(VLOOKUP($F12,'life satisfaction'!$B$10:$L$468,'life satisfaction'!J$1,FALSE)=0,"",VLOOKUP($F12,'life satisfaction'!$B$10:$L$468,'life satisfaction'!J$1,FALSE))</f>
        <v>7.65</v>
      </c>
      <c r="O12" s="31">
        <f>IF(VLOOKUP($F12,'life satisfaction'!$B$10:$L$468,'life satisfaction'!K$1,FALSE)=0,"",VLOOKUP($F12,'life satisfaction'!$B$10:$L$468,'life satisfaction'!K$1,FALSE))</f>
        <v>7.8</v>
      </c>
      <c r="P12" s="31">
        <f>IF(VLOOKUP($F12,'life satisfaction'!$B$10:$L$468,'life satisfaction'!L$1,FALSE)=0,"",VLOOKUP($F12,'life satisfaction'!$B$10:$L$468,'life satisfaction'!L$1,FALSE))</f>
        <v>7.83</v>
      </c>
      <c r="Q12" s="31">
        <f>IF(VLOOKUP($F12,'life satisfaction'!$B$10:$O$468,'life satisfaction'!M$1,FALSE)=0,"",VLOOKUP($F12,'life satisfaction'!$B$10:$O$468,'life satisfaction'!M$1,FALSE))</f>
        <v>7.57</v>
      </c>
      <c r="R12" s="31">
        <f>IF(VLOOKUP($F12,'life satisfaction'!$B$10:$O$468,'life satisfaction'!N$1,FALSE)=0,"",VLOOKUP($F12,'life satisfaction'!$B$10:$O$468,'life satisfaction'!N$1,FALSE))</f>
        <v>7.43</v>
      </c>
      <c r="S12" s="31">
        <f>IF(VLOOKUP($F12,'life satisfaction'!$B$10:$O$468,'life satisfaction'!O$1,FALSE)=0,"",VLOOKUP($F12,'life satisfaction'!$B$10:$O$468,'life satisfaction'!O$1,FALSE))</f>
        <v>7.54</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County Durham to Rural as a Region</v>
      </c>
      <c r="G15" s="37"/>
      <c r="H15" s="38"/>
      <c r="I15" s="13">
        <f>100*((I12-I13))/I13</f>
        <v>-0.84041623639686547</v>
      </c>
      <c r="J15" s="13">
        <f>100*((J12-J13))/J13</f>
        <v>-3.7734650446271991</v>
      </c>
      <c r="K15" s="13">
        <f t="shared" ref="K15:P15" si="0">100*((K12-K13))/K13</f>
        <v>-2.4387564539162931</v>
      </c>
      <c r="L15" s="13">
        <f t="shared" si="0"/>
        <v>-1.3660737741651257</v>
      </c>
      <c r="M15" s="13">
        <f t="shared" si="0"/>
        <v>-2.4764078208844591</v>
      </c>
      <c r="N15" s="13">
        <f t="shared" si="0"/>
        <v>-2.4819154981492915</v>
      </c>
      <c r="O15" s="13">
        <f t="shared" si="0"/>
        <v>1.1657342875894463</v>
      </c>
      <c r="P15" s="13">
        <f t="shared" si="0"/>
        <v>-0.27773515421210188</v>
      </c>
      <c r="Q15" s="13">
        <f t="shared" ref="Q15:S15" si="1">100*((Q12-Q13))/Q13</f>
        <v>-3.0176272651499443</v>
      </c>
      <c r="R15" s="13">
        <f t="shared" ref="R15" si="2">100*((R12-R13))/R13</f>
        <v>-1.5375526887214139</v>
      </c>
      <c r="S15" s="13">
        <f t="shared" si="1"/>
        <v>-1.7828557079631897</v>
      </c>
      <c r="T15" s="24"/>
    </row>
    <row r="16" spans="1:20" ht="51" customHeight="1" x14ac:dyDescent="0.3">
      <c r="B16" s="12"/>
      <c r="C16" s="12"/>
      <c r="D16" s="12"/>
      <c r="F16" s="39" t="str">
        <f>"% Gap - "&amp;F12&amp;" to England"</f>
        <v>% Gap - County Durham to England</v>
      </c>
      <c r="G16" s="40"/>
      <c r="H16" s="41"/>
      <c r="I16" s="13">
        <f>100*(I12-I14)/I14</f>
        <v>1.4844804318488452</v>
      </c>
      <c r="J16" s="13">
        <f>100*(J12-J14)/J14</f>
        <v>-1.8817204301075343</v>
      </c>
      <c r="K16" s="13">
        <f t="shared" ref="K16:P16" si="3">100*(K12-K14)/K14</f>
        <v>-0.1333333333333305</v>
      </c>
      <c r="L16" s="13">
        <f t="shared" si="3"/>
        <v>1.1842105263157994</v>
      </c>
      <c r="M16" s="13">
        <f t="shared" si="3"/>
        <v>-0.26178010471203633</v>
      </c>
      <c r="N16" s="13">
        <f t="shared" si="3"/>
        <v>-0.26075619295957725</v>
      </c>
      <c r="O16" s="13">
        <f t="shared" si="3"/>
        <v>1.5625000000000016</v>
      </c>
      <c r="P16" s="13">
        <f t="shared" si="3"/>
        <v>1.5564202334630364</v>
      </c>
      <c r="Q16" s="13">
        <f t="shared" ref="Q16:S16" si="4">100*(Q12-Q14)/Q14</f>
        <v>-1.0457516339869291</v>
      </c>
      <c r="R16" s="13">
        <f t="shared" ref="R16" si="5">100*(R12-R14)/R14</f>
        <v>0.67750677506774826</v>
      </c>
      <c r="S16" s="13">
        <f t="shared" si="4"/>
        <v>-0.13245033112582499</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County Durham</v>
      </c>
      <c r="G21" s="10"/>
      <c r="H21" s="11"/>
      <c r="I21" s="30">
        <f>IF(VLOOKUP($F21,worthwhile!$B$10:$L$468,worthwhile!E$1,FALSE)=0,"",VLOOKUP($F21,worthwhile!$B$10:$L$468,worthwhile!E$1,FALSE))</f>
        <v>7.68</v>
      </c>
      <c r="J21" s="31">
        <f>IF(VLOOKUP($F21,worthwhile!$B$10:$L$468,worthwhile!F$1,FALSE)=0,"",VLOOKUP($F21,worthwhile!$B$10:$L$468,worthwhile!F$1,FALSE))</f>
        <v>7.65</v>
      </c>
      <c r="K21" s="31">
        <f>IF(VLOOKUP($F21,worthwhile!$B$10:$L$468,worthwhile!G$1,FALSE)=0,"",VLOOKUP($F21,worthwhile!$B$10:$L$468,worthwhile!G$1,FALSE))</f>
        <v>7.74</v>
      </c>
      <c r="L21" s="31">
        <f>IF(VLOOKUP($F21,worthwhile!$B$10:$L$468,worthwhile!H$1,FALSE)=0,"",VLOOKUP($F21,worthwhile!$B$10:$L$468,worthwhile!H$1,FALSE))</f>
        <v>7.76</v>
      </c>
      <c r="M21" s="31">
        <f>IF(VLOOKUP($F21,worthwhile!$B$10:$L$468,worthwhile!I$1,FALSE)=0,"",VLOOKUP($F21,worthwhile!$B$10:$L$468,worthwhile!I$1,FALSE))</f>
        <v>7.8</v>
      </c>
      <c r="N21" s="31">
        <f>IF(VLOOKUP($F21,worthwhile!$B$10:$L$468,worthwhile!J$1,FALSE)=0,"",VLOOKUP($F21,worthwhile!$B$10:$L$468,worthwhile!J$1,FALSE))</f>
        <v>7.88</v>
      </c>
      <c r="O21" s="31">
        <f>IF(VLOOKUP($F21,worthwhile!$B$10:$L$468,worthwhile!K$1,FALSE)=0,"",VLOOKUP($F21,worthwhile!$B$10:$L$468,worthwhile!K$1,FALSE))</f>
        <v>8.01</v>
      </c>
      <c r="P21" s="31">
        <f>IF(VLOOKUP($F21,worthwhile!$B$10:$L$468,worthwhile!L$1,FALSE)=0,"",VLOOKUP($F21,worthwhile!$B$10:$L$468,worthwhile!L$1,FALSE))</f>
        <v>8.07</v>
      </c>
      <c r="Q21" s="31">
        <f>IF(VLOOKUP($F21,worthwhile!$B$10:$O$468,worthwhile!M$1,FALSE)=0,"",VLOOKUP($F21,worthwhile!$B$10:$O$468,worthwhile!M$1,FALSE))</f>
        <v>7.8</v>
      </c>
      <c r="R21" s="31">
        <f>IF(VLOOKUP($F21,worthwhile!$B$10:$O$468,worthwhile!N$1,FALSE)=0,"",VLOOKUP($F21,worthwhile!$B$10:$O$468,worthwhile!N$1,FALSE))</f>
        <v>7.78</v>
      </c>
      <c r="S21" s="31">
        <f>IF(VLOOKUP($F21,worthwhile!$B$10:$O$468,worthwhile!O$1,FALSE)=0,"",VLOOKUP($F21,worthwhile!$B$10:$O$468,worthwhile!O$1,FALSE))</f>
        <v>7.68</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County Durham to Rural as a Region</v>
      </c>
      <c r="G24" s="37"/>
      <c r="H24" s="38"/>
      <c r="I24" s="13">
        <f>100*((I21-I22))/I22</f>
        <v>-1.7069898690845486</v>
      </c>
      <c r="J24" s="13">
        <f>100*((J21-J22))/J22</f>
        <v>-2.0637638239785137</v>
      </c>
      <c r="K24" s="13">
        <f t="shared" ref="K24:P24" si="8">100*((K21-K22))/K22</f>
        <v>-1.6608752889311</v>
      </c>
      <c r="L24" s="13">
        <f t="shared" si="8"/>
        <v>-2.5995433030380886</v>
      </c>
      <c r="M24" s="13">
        <f t="shared" si="8"/>
        <v>-2.1980512123272931</v>
      </c>
      <c r="N24" s="13">
        <f t="shared" si="8"/>
        <v>-1.5281771782170417</v>
      </c>
      <c r="O24" s="13">
        <f t="shared" si="8"/>
        <v>1.3893125114377984</v>
      </c>
      <c r="P24" s="13">
        <f t="shared" si="8"/>
        <v>0.92211725353705087</v>
      </c>
      <c r="Q24" s="13">
        <f t="shared" ref="Q24:S24" si="9">100*((Q21-Q22))/Q22</f>
        <v>-2.3514683479389253</v>
      </c>
      <c r="R24" s="13">
        <f t="shared" ref="R24" si="10">100*((R21-R22))/R22</f>
        <v>-0.65691297056961029</v>
      </c>
      <c r="S24" s="13">
        <f t="shared" si="9"/>
        <v>-2.4978203343683929</v>
      </c>
      <c r="T24" s="24"/>
    </row>
    <row r="25" spans="1:20" ht="51" customHeight="1" x14ac:dyDescent="0.3">
      <c r="B25" s="12"/>
      <c r="C25" s="12"/>
      <c r="D25" s="12"/>
      <c r="F25" s="39" t="str">
        <f>"% Gap - "&amp;F21&amp;" to England"</f>
        <v>% Gap - County Durham to England</v>
      </c>
      <c r="G25" s="40"/>
      <c r="H25" s="41"/>
      <c r="I25" s="13">
        <f>100*(I21-I23)/I23</f>
        <v>0.26109660574411975</v>
      </c>
      <c r="J25" s="13">
        <f>100*(J21-J23)/J23</f>
        <v>-0.5201560468140447</v>
      </c>
      <c r="K25" s="13">
        <f t="shared" ref="K25:P25" si="11">100*(K21-K23)/K23</f>
        <v>0</v>
      </c>
      <c r="L25" s="13">
        <f t="shared" si="11"/>
        <v>-0.76726342710998074</v>
      </c>
      <c r="M25" s="13">
        <f t="shared" si="11"/>
        <v>-0.38314176245211046</v>
      </c>
      <c r="N25" s="13">
        <f t="shared" si="11"/>
        <v>0.25445292620864596</v>
      </c>
      <c r="O25" s="13">
        <f t="shared" si="11"/>
        <v>1.6497461928933996</v>
      </c>
      <c r="P25" s="13">
        <f t="shared" si="11"/>
        <v>2.4111675126903602</v>
      </c>
      <c r="Q25" s="13">
        <f t="shared" ref="Q25:S25" si="12">100*(Q21-Q23)/Q23</f>
        <v>-0.76335877862596047</v>
      </c>
      <c r="R25" s="13">
        <f t="shared" ref="R25" si="13">100*(R21-R23)/R23</f>
        <v>0.90791180285344075</v>
      </c>
      <c r="S25" s="13">
        <f t="shared" si="12"/>
        <v>-1.2853470437018062</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County Durham</v>
      </c>
      <c r="G30" s="10"/>
      <c r="H30" s="11"/>
      <c r="I30" s="30">
        <f>IF(VLOOKUP($F30,happy!$B$10:$L$468,happy!E$1,FALSE)=0,"",VLOOKUP($F30,happy!$B$10:$L$468,happy!E$1,FALSE))</f>
        <v>7.12</v>
      </c>
      <c r="J30" s="31">
        <f>IF(VLOOKUP($F30,happy!$B$10:$L$468,happy!F$1,FALSE)=0,"",VLOOKUP($F30,happy!$B$10:$L$468,happy!F$1,FALSE))</f>
        <v>7.06</v>
      </c>
      <c r="K30" s="31">
        <f>IF(VLOOKUP($F30,happy!$B$10:$L$468,happy!G$1,FALSE)=0,"",VLOOKUP($F30,happy!$B$10:$L$468,happy!G$1,FALSE))</f>
        <v>7.17</v>
      </c>
      <c r="L30" s="31">
        <f>IF(VLOOKUP($F30,happy!$B$10:$L$468,happy!H$1,FALSE)=0,"",VLOOKUP($F30,happy!$B$10:$L$468,happy!H$1,FALSE))</f>
        <v>7.41</v>
      </c>
      <c r="M30" s="31">
        <f>IF(VLOOKUP($F30,happy!$B$10:$L$468,happy!I$1,FALSE)=0,"",VLOOKUP($F30,happy!$B$10:$L$468,happy!I$1,FALSE))</f>
        <v>7.29</v>
      </c>
      <c r="N30" s="31">
        <f>IF(VLOOKUP($F30,happy!$B$10:$L$468,happy!J$1,FALSE)=0,"",VLOOKUP($F30,happy!$B$10:$L$468,happy!J$1,FALSE))</f>
        <v>7.53</v>
      </c>
      <c r="O30" s="31">
        <f>IF(VLOOKUP($F30,happy!$B$10:$L$468,happy!K$1,FALSE)=0,"",VLOOKUP($F30,happy!$B$10:$L$468,happy!K$1,FALSE))</f>
        <v>7.57</v>
      </c>
      <c r="P30" s="31">
        <f>IF(VLOOKUP($F30,happy!$B$10:$L$468,happy!L$1,FALSE)=0,"",VLOOKUP($F30,happy!$B$10:$L$468,happy!L$1,FALSE))</f>
        <v>7.53</v>
      </c>
      <c r="Q30" s="31">
        <f>IF(VLOOKUP($F30,happy!$B$10:$O$468,happy!M$1,FALSE)=0,"",VLOOKUP($F30,happy!$B$10:$O$468,happy!M$1,FALSE))</f>
        <v>7.34</v>
      </c>
      <c r="R30" s="31">
        <f>IF(VLOOKUP($F30,happy!$B$10:$O$468,happy!N$1,FALSE)=0,"",VLOOKUP($F30,happy!$B$10:$O$468,happy!N$1,FALSE))</f>
        <v>7.4</v>
      </c>
      <c r="S30" s="31">
        <f>IF(VLOOKUP($F30,happy!$B$10:$O$468,happy!O$1,FALSE)=0,"",VLOOKUP($F30,happy!$B$10:$O$468,happy!O$1,FALSE))</f>
        <v>7.39</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County Durham to Rural as a Region</v>
      </c>
      <c r="G33" s="37"/>
      <c r="H33" s="38"/>
      <c r="I33" s="13">
        <f>100*((I30-I31))/I31</f>
        <v>-4.4835946339098331</v>
      </c>
      <c r="J33" s="13">
        <f>100*((J30-J31))/J31</f>
        <v>-4.6659942081801136</v>
      </c>
      <c r="K33" s="13">
        <f t="shared" ref="K33:S33" si="16">100*((K30-K31))/K31</f>
        <v>-4.8889244046667324</v>
      </c>
      <c r="L33" s="13">
        <f t="shared" si="16"/>
        <v>-2.8787543820862935</v>
      </c>
      <c r="M33" s="13">
        <f t="shared" si="16"/>
        <v>-4.388154983882198</v>
      </c>
      <c r="N33" s="13">
        <f t="shared" si="16"/>
        <v>-1.7079499882047979</v>
      </c>
      <c r="O33" s="13">
        <f t="shared" si="16"/>
        <v>0.76175508371285416</v>
      </c>
      <c r="P33" s="13">
        <f t="shared" si="16"/>
        <v>-1.9992473421770474</v>
      </c>
      <c r="Q33" s="13">
        <f t="shared" si="16"/>
        <v>-3.1970000317793139</v>
      </c>
      <c r="R33" s="13">
        <f t="shared" ref="R33" si="17">100*((R30-R31))/R31</f>
        <v>-0.98977979817513528</v>
      </c>
      <c r="S33" s="13">
        <f t="shared" si="16"/>
        <v>-2.4740432162561636</v>
      </c>
      <c r="T33" s="24"/>
    </row>
    <row r="34" spans="1:20" ht="51" customHeight="1" x14ac:dyDescent="0.3">
      <c r="B34" s="12"/>
      <c r="C34" s="12"/>
      <c r="D34" s="12"/>
      <c r="F34" s="39" t="str">
        <f>"% Gap - "&amp;F30&amp;" to England"</f>
        <v>% Gap - County Durham to England</v>
      </c>
      <c r="G34" s="40"/>
      <c r="H34" s="41"/>
      <c r="I34" s="13">
        <f>100*(I30-I32)/I32</f>
        <v>-2.3319615912208493</v>
      </c>
      <c r="J34" s="13">
        <f>100*(J30-J32)/J32</f>
        <v>-3.1550068587105682</v>
      </c>
      <c r="K34" s="13">
        <f t="shared" ref="K34:S34" si="18">100*(K30-K32)/K32</f>
        <v>-2.8455284552845526</v>
      </c>
      <c r="L34" s="13">
        <f t="shared" si="18"/>
        <v>-0.67024128686326845</v>
      </c>
      <c r="M34" s="13">
        <f t="shared" si="18"/>
        <v>-2.4096385542168637</v>
      </c>
      <c r="N34" s="13">
        <f t="shared" si="18"/>
        <v>0.26631158455393428</v>
      </c>
      <c r="O34" s="13">
        <f t="shared" si="18"/>
        <v>0.66489361702128613</v>
      </c>
      <c r="P34" s="13">
        <f t="shared" si="18"/>
        <v>-0.39682539682538837</v>
      </c>
      <c r="Q34" s="13">
        <f t="shared" si="18"/>
        <v>-1.7402945113788473</v>
      </c>
      <c r="R34" s="13">
        <f t="shared" ref="R34" si="19">100*(R30-R32)/R32</f>
        <v>1.2311901504788065</v>
      </c>
      <c r="S34" s="13">
        <f t="shared" si="18"/>
        <v>-0.80536912751678513</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County Durham</v>
      </c>
      <c r="G39" s="10"/>
      <c r="H39" s="11"/>
      <c r="I39" s="30">
        <f>IF(VLOOKUP($F39,anxiety!$B$10:$L$468,anxiety!E$1,FALSE)=0,"",VLOOKUP($F39,anxiety!$B$10:$L$468,anxiety!E$1,FALSE))</f>
        <v>3.23</v>
      </c>
      <c r="J39" s="31">
        <f>IF(VLOOKUP($F39,anxiety!$B$10:$L$468,anxiety!F$1,FALSE)=0,"",VLOOKUP($F39,anxiety!$B$10:$L$468,anxiety!F$1,FALSE))</f>
        <v>3.19</v>
      </c>
      <c r="K39" s="31">
        <f>IF(VLOOKUP($F39,anxiety!$B$10:$L$468,anxiety!G$1,FALSE)=0,"",VLOOKUP($F39,anxiety!$B$10:$L$468,anxiety!G$1,FALSE))</f>
        <v>2.99</v>
      </c>
      <c r="L39" s="31">
        <f>IF(VLOOKUP($F39,anxiety!$B$10:$L$468,anxiety!H$1,FALSE)=0,"",VLOOKUP($F39,anxiety!$B$10:$L$468,anxiety!H$1,FALSE))</f>
        <v>2.99</v>
      </c>
      <c r="M39" s="31">
        <f>IF(VLOOKUP($F39,anxiety!$B$10:$L$468,anxiety!I$1,FALSE)=0,"",VLOOKUP($F39,anxiety!$B$10:$L$468,anxiety!I$1,FALSE))</f>
        <v>3.18</v>
      </c>
      <c r="N39" s="31">
        <f>IF(VLOOKUP($F39,anxiety!$B$10:$L$468,anxiety!J$1,FALSE)=0,"",VLOOKUP($F39,anxiety!$B$10:$L$468,anxiety!J$1,FALSE))</f>
        <v>2.62</v>
      </c>
      <c r="O39" s="31">
        <f>IF(VLOOKUP($F39,anxiety!$B$10:$L$468,anxiety!K$1,FALSE)=0,"",VLOOKUP($F39,anxiety!$B$10:$L$468,anxiety!K$1,FALSE))</f>
        <v>2.8</v>
      </c>
      <c r="P39" s="31">
        <f>IF(VLOOKUP($F39,anxiety!$B$10:$L$468,anxiety!L$1,FALSE)=0,"",VLOOKUP($F39,anxiety!$B$10:$L$468,anxiety!L$1,FALSE))</f>
        <v>2.82</v>
      </c>
      <c r="Q39" s="31">
        <f>IF(VLOOKUP($F39,anxiety!$B$10:$O$468,anxiety!M$1,FALSE)=0,"",VLOOKUP($F39,anxiety!$B$10:$O$468,anxiety!M$1,FALSE))</f>
        <v>3.23</v>
      </c>
      <c r="R39" s="31">
        <f>IF(VLOOKUP($F39,anxiety!$B$10:$O$468,anxiety!N$1,FALSE)=0,"",VLOOKUP($F39,anxiety!$B$10:$O$468,anxiety!N$1,FALSE))</f>
        <v>3.05</v>
      </c>
      <c r="S39" s="31">
        <f>IF(VLOOKUP($F39,anxiety!$B$10:$O$468,anxiety!O$1,FALSE)=0,"",VLOOKUP($F39,anxiety!$B$10:$O$468,anxiety!O$1,FALSE))</f>
        <v>2.9</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County Durham to Rural as a Region</v>
      </c>
      <c r="G42" s="37"/>
      <c r="H42" s="38"/>
      <c r="I42" s="13">
        <f>100*((I39-I40))/I40</f>
        <v>8.8646146349386932</v>
      </c>
      <c r="J42" s="13">
        <f>100*((J39-J40))/J40</f>
        <v>9.8448390308662876</v>
      </c>
      <c r="K42" s="13">
        <f t="shared" ref="K42:S42" si="21">100*((K39-K40))/K40</f>
        <v>9.3452590764892314</v>
      </c>
      <c r="L42" s="13">
        <f t="shared" si="21"/>
        <v>11.107628939828098</v>
      </c>
      <c r="M42" s="13">
        <f t="shared" si="21"/>
        <v>17.317094852875773</v>
      </c>
      <c r="N42" s="13">
        <f t="shared" si="21"/>
        <v>-3.9784518920828256</v>
      </c>
      <c r="O42" s="13">
        <f t="shared" si="21"/>
        <v>2.3472937860571803</v>
      </c>
      <c r="P42" s="13">
        <f t="shared" si="21"/>
        <v>1.4212670075396312</v>
      </c>
      <c r="Q42" s="13">
        <f t="shared" si="21"/>
        <v>11.079345349078148</v>
      </c>
      <c r="R42" s="13">
        <f t="shared" ref="R42" si="22">100*((R39-R40))/R40</f>
        <v>0.46033572760825126</v>
      </c>
      <c r="S42" s="13">
        <f t="shared" si="21"/>
        <v>-1.9072459043116301</v>
      </c>
      <c r="T42" s="24"/>
    </row>
    <row r="43" spans="1:20" ht="51" customHeight="1" x14ac:dyDescent="0.3">
      <c r="B43" s="12"/>
      <c r="C43" s="12"/>
      <c r="D43" s="12"/>
      <c r="F43" s="39" t="str">
        <f>"% Gap - "&amp;F39&amp;" to England"</f>
        <v>% Gap - County Durham to England</v>
      </c>
      <c r="G43" s="40"/>
      <c r="H43" s="41"/>
      <c r="I43" s="13">
        <f>100*(I39-I41)/I41</f>
        <v>2.8662420382165559</v>
      </c>
      <c r="J43" s="13">
        <f>100*(J39-J41)/J41</f>
        <v>4.9342105263157867</v>
      </c>
      <c r="K43" s="13">
        <f t="shared" ref="K43:S43" si="23">100*(K39-K41)/K41</f>
        <v>2.0477815699658719</v>
      </c>
      <c r="L43" s="13">
        <f t="shared" si="23"/>
        <v>4.5454545454545574</v>
      </c>
      <c r="M43" s="13">
        <f t="shared" si="23"/>
        <v>10.801393728222999</v>
      </c>
      <c r="N43" s="13">
        <f t="shared" si="23"/>
        <v>-9.9656357388316152</v>
      </c>
      <c r="O43" s="13">
        <f t="shared" si="23"/>
        <v>-3.4482758620689689</v>
      </c>
      <c r="P43" s="13">
        <f t="shared" si="23"/>
        <v>-1.7421602787456538</v>
      </c>
      <c r="Q43" s="13">
        <f t="shared" si="23"/>
        <v>6.2499999999999973</v>
      </c>
      <c r="R43" s="13">
        <f t="shared" ref="R43" si="24">100*(R39-R41)/R41</f>
        <v>-7.8549848942598253</v>
      </c>
      <c r="S43" s="13">
        <f t="shared" si="23"/>
        <v>-7.3482428115015974</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MuO7hR6Q7JfijSQSCDwJzqFqyNePFIarZ6kri7ahJtw9dV1ECC/+n60JFVBgcA0fDRodP1eej1A0GlX7iG5ZQ==" saltValue="u8qEAH98BIzmApBtq6iGJ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2022-11-29T12:11:19Z</dcterms:modified>
</cp:coreProperties>
</file>