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F09F295A-3506-4051-B0DD-48B50556CB6C}" xr6:coauthVersionLast="47" xr6:coauthVersionMax="47" xr10:uidLastSave="{F84DACE7-4675-4703-9F65-226C6538C2C6}"/>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<sst xmlns="http://schemas.openxmlformats.org/spreadsheetml/2006/main" count="12312" uniqueCount="1423">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</sst>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7.78</c:v>
                </c:pt>
                <c:pt idx="1">
                  <c:v>7.57</c:v>
                </c:pt>
                <c:pt idx="2">
                  <c:v>8.1300000000000008</c:v>
                </c:pt>
                <c:pt idx="3">
                  <c:v>7.69</c:v>
                </c:pt>
                <c:pt idx="4">
                  <c:v>8.15</c:v>
                </c:pt>
                <c:pt idx="5">
                  <c:v>8.4499999999999993</c:v>
                </c:pt>
                <c:pt idx="6">
                  <c:v>7.57</c:v>
                </c:pt>
                <c:pt idx="7">
                  <c:v>8.0500000000000007</c:v>
                </c:pt>
                <c:pt idx="8">
                  <c:v>8.11</c:v>
                </c:pt>
                <c:pt idx="9">
                  <c:v>7.07</c:v>
                </c:pt>
                <c:pt idx="10">
                  <c:v>7.43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7.74</c:v>
                </c:pt>
                <c:pt idx="1">
                  <c:v>7.78</c:v>
                </c:pt>
                <c:pt idx="2">
                  <c:v>8.2200000000000006</c:v>
                </c:pt>
                <c:pt idx="3">
                  <c:v>7.93</c:v>
                </c:pt>
                <c:pt idx="4">
                  <c:v>8.02</c:v>
                </c:pt>
                <c:pt idx="5">
                  <c:v>8.49</c:v>
                </c:pt>
                <c:pt idx="6">
                  <c:v>8.06</c:v>
                </c:pt>
                <c:pt idx="7">
                  <c:v>8.01</c:v>
                </c:pt>
                <c:pt idx="8">
                  <c:v>8.06</c:v>
                </c:pt>
                <c:pt idx="9">
                  <c:v>8</c:v>
                </c:pt>
                <c:pt idx="10">
                  <c:v>7.33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7.88</c:v>
                </c:pt>
                <c:pt idx="1">
                  <c:v>7.4</c:v>
                </c:pt>
                <c:pt idx="2">
                  <c:v>7.8</c:v>
                </c:pt>
                <c:pt idx="3">
                  <c:v>7.62</c:v>
                </c:pt>
                <c:pt idx="4">
                  <c:v>7.49</c:v>
                </c:pt>
                <c:pt idx="5">
                  <c:v>8.3000000000000007</c:v>
                </c:pt>
                <c:pt idx="6">
                  <c:v>7.69</c:v>
                </c:pt>
                <c:pt idx="7">
                  <c:v>7.91</c:v>
                </c:pt>
                <c:pt idx="8">
                  <c:v>7.98</c:v>
                </c:pt>
                <c:pt idx="9">
                  <c:v>7.35</c:v>
                </c:pt>
                <c:pt idx="10">
                  <c:v>7.03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2.87</c:v>
                </c:pt>
                <c:pt idx="1">
                  <c:v>2.48</c:v>
                </c:pt>
                <c:pt idx="2">
                  <c:v>2.33</c:v>
                </c:pt>
                <c:pt idx="3">
                  <c:v>2.34</c:v>
                </c:pt>
                <c:pt idx="4">
                  <c:v>2.48</c:v>
                </c:pt>
                <c:pt idx="5">
                  <c:v>2.0099999999999998</c:v>
                </c:pt>
                <c:pt idx="6">
                  <c:v>2.33</c:v>
                </c:pt>
                <c:pt idx="7">
                  <c:v>2.75</c:v>
                </c:pt>
                <c:pt idx="8">
                  <c:v>2.23</c:v>
                </c:pt>
                <c:pt idx="9">
                  <c:v>2.91</c:v>
                </c:pt>
                <c:pt idx="10">
                  <c:v>3.87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Craven in the period April 2011 to March 2022 had scores for 'life satisfaction' that were generally in line with or above the rural situation, with the exception of the final two years of the period where the scores were below both the England and rural levels.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Craven in the period April 2011 to March 2022 were generally in line with or above the rural situation with the exception of the final year of the period where it was below both the rural and England positions.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Craven in the period April 2011 to March 2022 were generally in line with or above the rural situation with the exception of the final year of the period where it was below both the rural and England positions.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Craven in the period April 2011 to March 2022 were consistently below both the England and rural situations until the final year of the period in which the score for Craven moved above both.</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76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Craven</v>
      </c>
      <c r="G12" s="10"/>
      <c r="H12" s="11"/>
      <c r="I12" s="30">
        <f>IF(VLOOKUP($F12,'life satisfaction'!$B$10:$L$468,'life satisfaction'!E$1,FALSE)=0,"",VLOOKUP($F12,'life satisfaction'!$B$10:$L$468,'life satisfaction'!E$1,FALSE))</f>
        <v>7.78</v>
      </c>
      <c r="J12" s="31">
        <f>IF(VLOOKUP($F12,'life satisfaction'!$B$10:$L$468,'life satisfaction'!F$1,FALSE)=0,"",VLOOKUP($F12,'life satisfaction'!$B$10:$L$468,'life satisfaction'!F$1,FALSE))</f>
        <v>7.57</v>
      </c>
      <c r="K12" s="31">
        <f>IF(VLOOKUP($F12,'life satisfaction'!$B$10:$L$468,'life satisfaction'!G$1,FALSE)=0,"",VLOOKUP($F12,'life satisfaction'!$B$10:$L$468,'life satisfaction'!G$1,FALSE))</f>
        <v>8.1300000000000008</v>
      </c>
      <c r="L12" s="31">
        <f>IF(VLOOKUP($F12,'life satisfaction'!$B$10:$L$468,'life satisfaction'!H$1,FALSE)=0,"",VLOOKUP($F12,'life satisfaction'!$B$10:$L$468,'life satisfaction'!H$1,FALSE))</f>
        <v>7.69</v>
      </c>
      <c r="M12" s="31">
        <f>IF(VLOOKUP($F12,'life satisfaction'!$B$10:$L$468,'life satisfaction'!I$1,FALSE)=0,"",VLOOKUP($F12,'life satisfaction'!$B$10:$L$468,'life satisfaction'!I$1,FALSE))</f>
        <v>8.15</v>
      </c>
      <c r="N12" s="31">
        <f>IF(VLOOKUP($F12,'life satisfaction'!$B$10:$L$468,'life satisfaction'!J$1,FALSE)=0,"",VLOOKUP($F12,'life satisfaction'!$B$10:$L$468,'life satisfaction'!J$1,FALSE))</f>
        <v>8.4499999999999993</v>
      </c>
      <c r="O12" s="31">
        <f>IF(VLOOKUP($F12,'life satisfaction'!$B$10:$L$468,'life satisfaction'!K$1,FALSE)=0,"",VLOOKUP($F12,'life satisfaction'!$B$10:$L$468,'life satisfaction'!K$1,FALSE))</f>
        <v>7.57</v>
      </c>
      <c r="P12" s="31">
        <f>IF(VLOOKUP($F12,'life satisfaction'!$B$10:$L$468,'life satisfaction'!L$1,FALSE)=0,"",VLOOKUP($F12,'life satisfaction'!$B$10:$L$468,'life satisfaction'!L$1,FALSE))</f>
        <v>8.0500000000000007</v>
      </c>
      <c r="Q12" s="31">
        <f>IF(VLOOKUP($F12,'life satisfaction'!$B$10:$O$468,'life satisfaction'!M$1,FALSE)=0,"",VLOOKUP($F12,'life satisfaction'!$B$10:$O$468,'life satisfaction'!M$1,FALSE))</f>
        <v>8.11</v>
      </c>
      <c r="R12" s="31">
        <f>IF(VLOOKUP($F12,'life satisfaction'!$B$10:$O$468,'life satisfaction'!N$1,FALSE)=0,"",VLOOKUP($F12,'life satisfaction'!$B$10:$O$468,'life satisfaction'!N$1,FALSE))</f>
        <v>7.07</v>
      </c>
      <c r="S12" s="31">
        <f>IF(VLOOKUP($F12,'life satisfaction'!$B$10:$O$468,'life satisfaction'!O$1,FALSE)=0,"",VLOOKUP($F12,'life satisfaction'!$B$10:$O$468,'life satisfaction'!O$1,FALSE))</f>
        <v>7.43</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Craven to Rural as a Region</v>
      </c>
      <c r="G15" s="37"/>
      <c r="H15" s="38"/>
      <c r="I15" s="13">
        <f>100*((I12-I13))/I13</f>
        <v>2.5879736277702734</v>
      </c>
      <c r="J15" s="13">
        <f>100*((J12-J13))/J13</f>
        <v>-0.21440142299011658</v>
      </c>
      <c r="K15" s="13">
        <f t="shared" ref="K15:P15" si="0">100*((K12-K13))/K13</f>
        <v>5.8975847836663</v>
      </c>
      <c r="L15" s="13">
        <f t="shared" si="0"/>
        <v>-1.3660737741651257</v>
      </c>
      <c r="M15" s="13">
        <f t="shared" si="0"/>
        <v>4.3067291679516639</v>
      </c>
      <c r="N15" s="13">
        <f t="shared" si="0"/>
        <v>7.7160541229592647</v>
      </c>
      <c r="O15" s="13">
        <f t="shared" si="0"/>
        <v>-1.8173578773010057</v>
      </c>
      <c r="P15" s="13">
        <f t="shared" si="0"/>
        <v>2.5241675617615127</v>
      </c>
      <c r="Q15" s="13">
        <f t="shared" ref="Q15:S15" si="1">100*((Q12-Q13))/Q13</f>
        <v>3.9005340660018319</v>
      </c>
      <c r="R15" s="13">
        <f t="shared" ref="R15" si="2">100*((R12-R13))/R13</f>
        <v>-6.3082769191467483</v>
      </c>
      <c r="S15" s="13">
        <f t="shared" si="1"/>
        <v>-3.2157318183244734</v>
      </c>
      <c r="T15" s="24"/>
    </row>
    <row r="16" spans="1:20" ht="51" customHeight="1" x14ac:dyDescent="0.3">
      <c r="B16" s="12"/>
      <c r="C16" s="12"/>
      <c r="D16" s="12"/>
      <c r="F16" s="39" t="str">
        <f>"% Gap - "&amp;F12&amp;" to England"</f>
        <v>% Gap - Craven to England</v>
      </c>
      <c r="G16" s="40"/>
      <c r="H16" s="41"/>
      <c r="I16" s="13">
        <f>100*(I12-I14)/I14</f>
        <v>4.9932523616734157</v>
      </c>
      <c r="J16" s="13">
        <f>100*(J12-J14)/J14</f>
        <v>1.7473118279569877</v>
      </c>
      <c r="K16" s="13">
        <f t="shared" ref="K16:P16" si="3">100*(K12-K14)/K14</f>
        <v>8.400000000000011</v>
      </c>
      <c r="L16" s="13">
        <f t="shared" si="3"/>
        <v>1.1842105263157994</v>
      </c>
      <c r="M16" s="13">
        <f t="shared" si="3"/>
        <v>6.6753926701570778</v>
      </c>
      <c r="N16" s="13">
        <f t="shared" si="3"/>
        <v>10.169491525423721</v>
      </c>
      <c r="O16" s="13">
        <f t="shared" si="3"/>
        <v>-1.4322916666666594</v>
      </c>
      <c r="P16" s="13">
        <f t="shared" si="3"/>
        <v>4.4098573281452751</v>
      </c>
      <c r="Q16" s="13">
        <f t="shared" ref="Q16:S16" si="4">100*(Q12-Q14)/Q14</f>
        <v>6.0130718954248241</v>
      </c>
      <c r="R16" s="13">
        <f t="shared" ref="R16" si="5">100*(R12-R14)/R14</f>
        <v>-4.2005420054200489</v>
      </c>
      <c r="S16" s="13">
        <f t="shared" si="4"/>
        <v>-1.5894039735099352</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Craven</v>
      </c>
      <c r="G21" s="10"/>
      <c r="H21" s="11"/>
      <c r="I21" s="30">
        <f>IF(VLOOKUP($F21,worthwhile!$B$10:$L$468,worthwhile!E$1,FALSE)=0,"",VLOOKUP($F21,worthwhile!$B$10:$L$468,worthwhile!E$1,FALSE))</f>
        <v>7.74</v>
      </c>
      <c r="J21" s="31">
        <f>IF(VLOOKUP($F21,worthwhile!$B$10:$L$468,worthwhile!F$1,FALSE)=0,"",VLOOKUP($F21,worthwhile!$B$10:$L$468,worthwhile!F$1,FALSE))</f>
        <v>7.78</v>
      </c>
      <c r="K21" s="31">
        <f>IF(VLOOKUP($F21,worthwhile!$B$10:$L$468,worthwhile!G$1,FALSE)=0,"",VLOOKUP($F21,worthwhile!$B$10:$L$468,worthwhile!G$1,FALSE))</f>
        <v>8.2200000000000006</v>
      </c>
      <c r="L21" s="31">
        <f>IF(VLOOKUP($F21,worthwhile!$B$10:$L$468,worthwhile!H$1,FALSE)=0,"",VLOOKUP($F21,worthwhile!$B$10:$L$468,worthwhile!H$1,FALSE))</f>
        <v>7.93</v>
      </c>
      <c r="M21" s="31">
        <f>IF(VLOOKUP($F21,worthwhile!$B$10:$L$468,worthwhile!I$1,FALSE)=0,"",VLOOKUP($F21,worthwhile!$B$10:$L$468,worthwhile!I$1,FALSE))</f>
        <v>8.02</v>
      </c>
      <c r="N21" s="31">
        <f>IF(VLOOKUP($F21,worthwhile!$B$10:$L$468,worthwhile!J$1,FALSE)=0,"",VLOOKUP($F21,worthwhile!$B$10:$L$468,worthwhile!J$1,FALSE))</f>
        <v>8.49</v>
      </c>
      <c r="O21" s="31">
        <f>IF(VLOOKUP($F21,worthwhile!$B$10:$L$468,worthwhile!K$1,FALSE)=0,"",VLOOKUP($F21,worthwhile!$B$10:$L$468,worthwhile!K$1,FALSE))</f>
        <v>8.06</v>
      </c>
      <c r="P21" s="31">
        <f>IF(VLOOKUP($F21,worthwhile!$B$10:$L$468,worthwhile!L$1,FALSE)=0,"",VLOOKUP($F21,worthwhile!$B$10:$L$468,worthwhile!L$1,FALSE))</f>
        <v>8.01</v>
      </c>
      <c r="Q21" s="31">
        <f>IF(VLOOKUP($F21,worthwhile!$B$10:$O$468,worthwhile!M$1,FALSE)=0,"",VLOOKUP($F21,worthwhile!$B$10:$O$468,worthwhile!M$1,FALSE))</f>
        <v>8.06</v>
      </c>
      <c r="R21" s="31">
        <f>IF(VLOOKUP($F21,worthwhile!$B$10:$O$468,worthwhile!N$1,FALSE)=0,"",VLOOKUP($F21,worthwhile!$B$10:$O$468,worthwhile!N$1,FALSE))</f>
        <v>8</v>
      </c>
      <c r="S21" s="31">
        <f>IF(VLOOKUP($F21,worthwhile!$B$10:$O$468,worthwhile!O$1,FALSE)=0,"",VLOOKUP($F21,worthwhile!$B$10:$O$468,worthwhile!O$1,FALSE))</f>
        <v>7.33</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Craven to Rural as a Region</v>
      </c>
      <c r="G24" s="37"/>
      <c r="H24" s="38"/>
      <c r="I24" s="13">
        <f>100*((I21-I22))/I22</f>
        <v>-0.93907572743676537</v>
      </c>
      <c r="J24" s="13">
        <f>100*((J21-J22))/J22</f>
        <v>-0.39948791510494719</v>
      </c>
      <c r="K24" s="13">
        <f t="shared" ref="K24:P24" si="8">100*((K21-K22))/K22</f>
        <v>4.4376750807475958</v>
      </c>
      <c r="L24" s="13">
        <f t="shared" si="8"/>
        <v>-0.46577041148093423</v>
      </c>
      <c r="M24" s="13">
        <f t="shared" si="8"/>
        <v>0.56046529194039563</v>
      </c>
      <c r="N24" s="13">
        <f t="shared" si="8"/>
        <v>6.0946415935199685</v>
      </c>
      <c r="O24" s="13">
        <f t="shared" si="8"/>
        <v>2.0222045995241857</v>
      </c>
      <c r="P24" s="13">
        <f t="shared" si="8"/>
        <v>0.17176693938435283</v>
      </c>
      <c r="Q24" s="13">
        <f t="shared" ref="Q24:S24" si="9">100*((Q21-Q22))/Q22</f>
        <v>0.90348270712978584</v>
      </c>
      <c r="R24" s="13">
        <f t="shared" ref="R24" si="10">100*((R21-R22))/R22</f>
        <v>2.1522745803911429</v>
      </c>
      <c r="S24" s="13">
        <f t="shared" si="9"/>
        <v>-6.9412790430885787</v>
      </c>
      <c r="T24" s="24"/>
    </row>
    <row r="25" spans="1:20" ht="51" customHeight="1" x14ac:dyDescent="0.3">
      <c r="B25" s="12"/>
      <c r="C25" s="12"/>
      <c r="D25" s="12"/>
      <c r="F25" s="39" t="str">
        <f>"% Gap - "&amp;F21&amp;" to England"</f>
        <v>% Gap - Craven to England</v>
      </c>
      <c r="G25" s="40"/>
      <c r="H25" s="41"/>
      <c r="I25" s="13">
        <f>100*(I21-I23)/I23</f>
        <v>1.0443864229765023</v>
      </c>
      <c r="J25" s="13">
        <f>100*(J21-J23)/J23</f>
        <v>1.1703511053315976</v>
      </c>
      <c r="K25" s="13">
        <f t="shared" ref="K25:P25" si="11">100*(K21-K23)/K23</f>
        <v>6.2015503875969049</v>
      </c>
      <c r="L25" s="13">
        <f t="shared" si="11"/>
        <v>1.4066496163682791</v>
      </c>
      <c r="M25" s="13">
        <f t="shared" si="11"/>
        <v>2.4265644955300063</v>
      </c>
      <c r="N25" s="13">
        <f t="shared" si="11"/>
        <v>8.0152671755725162</v>
      </c>
      <c r="O25" s="13">
        <f t="shared" si="11"/>
        <v>2.2842639593908705</v>
      </c>
      <c r="P25" s="13">
        <f t="shared" si="11"/>
        <v>1.6497461928933996</v>
      </c>
      <c r="Q25" s="13">
        <f t="shared" ref="Q25:S25" si="12">100*(Q21-Q23)/Q23</f>
        <v>2.5445292620865163</v>
      </c>
      <c r="R25" s="13">
        <f t="shared" ref="R25" si="13">100*(R21-R23)/R23</f>
        <v>3.7613488975356684</v>
      </c>
      <c r="S25" s="13">
        <f t="shared" si="12"/>
        <v>-5.7840616966580995</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Craven</v>
      </c>
      <c r="G30" s="10"/>
      <c r="H30" s="11"/>
      <c r="I30" s="30">
        <f>IF(VLOOKUP($F30,happy!$B$10:$L$468,happy!E$1,FALSE)=0,"",VLOOKUP($F30,happy!$B$10:$L$468,happy!E$1,FALSE))</f>
        <v>7.88</v>
      </c>
      <c r="J30" s="31">
        <f>IF(VLOOKUP($F30,happy!$B$10:$L$468,happy!F$1,FALSE)=0,"",VLOOKUP($F30,happy!$B$10:$L$468,happy!F$1,FALSE))</f>
        <v>7.4</v>
      </c>
      <c r="K30" s="31">
        <f>IF(VLOOKUP($F30,happy!$B$10:$L$468,happy!G$1,FALSE)=0,"",VLOOKUP($F30,happy!$B$10:$L$468,happy!G$1,FALSE))</f>
        <v>7.8</v>
      </c>
      <c r="L30" s="31">
        <f>IF(VLOOKUP($F30,happy!$B$10:$L$468,happy!H$1,FALSE)=0,"",VLOOKUP($F30,happy!$B$10:$L$468,happy!H$1,FALSE))</f>
        <v>7.62</v>
      </c>
      <c r="M30" s="31">
        <f>IF(VLOOKUP($F30,happy!$B$10:$L$468,happy!I$1,FALSE)=0,"",VLOOKUP($F30,happy!$B$10:$L$468,happy!I$1,FALSE))</f>
        <v>7.49</v>
      </c>
      <c r="N30" s="31">
        <f>IF(VLOOKUP($F30,happy!$B$10:$L$468,happy!J$1,FALSE)=0,"",VLOOKUP($F30,happy!$B$10:$L$468,happy!J$1,FALSE))</f>
        <v>8.3000000000000007</v>
      </c>
      <c r="O30" s="31">
        <f>IF(VLOOKUP($F30,happy!$B$10:$L$468,happy!K$1,FALSE)=0,"",VLOOKUP($F30,happy!$B$10:$L$468,happy!K$1,FALSE))</f>
        <v>7.69</v>
      </c>
      <c r="P30" s="31">
        <f>IF(VLOOKUP($F30,happy!$B$10:$L$468,happy!L$1,FALSE)=0,"",VLOOKUP($F30,happy!$B$10:$L$468,happy!L$1,FALSE))</f>
        <v>7.91</v>
      </c>
      <c r="Q30" s="31">
        <f>IF(VLOOKUP($F30,happy!$B$10:$O$468,happy!M$1,FALSE)=0,"",VLOOKUP($F30,happy!$B$10:$O$468,happy!M$1,FALSE))</f>
        <v>7.98</v>
      </c>
      <c r="R30" s="31">
        <f>IF(VLOOKUP($F30,happy!$B$10:$O$468,happy!N$1,FALSE)=0,"",VLOOKUP($F30,happy!$B$10:$O$468,happy!N$1,FALSE))</f>
        <v>7.35</v>
      </c>
      <c r="S30" s="31">
        <f>IF(VLOOKUP($F30,happy!$B$10:$O$468,happy!O$1,FALSE)=0,"",VLOOKUP($F30,happy!$B$10:$O$468,happy!O$1,FALSE))</f>
        <v>7.03</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Craven to Rural as a Region</v>
      </c>
      <c r="G33" s="37"/>
      <c r="H33" s="38"/>
      <c r="I33" s="13">
        <f>100*((I30-I31))/I31</f>
        <v>5.7119767253919216</v>
      </c>
      <c r="J33" s="13">
        <f>100*((J30-J31))/J31</f>
        <v>-7.483812188849398E-2</v>
      </c>
      <c r="K33" s="13">
        <f t="shared" ref="K33:S33" si="16">100*((K30-K31))/K31</f>
        <v>3.4681157104043896</v>
      </c>
      <c r="L33" s="13">
        <f t="shared" si="16"/>
        <v>-0.12633041720614857</v>
      </c>
      <c r="M33" s="13">
        <f t="shared" si="16"/>
        <v>-1.7650590986663439</v>
      </c>
      <c r="N33" s="13">
        <f t="shared" si="16"/>
        <v>8.3431626956042795</v>
      </c>
      <c r="O33" s="13">
        <f t="shared" si="16"/>
        <v>2.359035217140272</v>
      </c>
      <c r="P33" s="13">
        <f t="shared" si="16"/>
        <v>2.9463417693731135</v>
      </c>
      <c r="Q33" s="13">
        <f t="shared" si="16"/>
        <v>5.2435885213080562</v>
      </c>
      <c r="R33" s="13">
        <f t="shared" ref="R33" si="17">100*((R30-R31))/R31</f>
        <v>-1.6587677725117993</v>
      </c>
      <c r="S33" s="13">
        <f t="shared" si="16"/>
        <v>-7.2249693924601859</v>
      </c>
      <c r="T33" s="24"/>
    </row>
    <row r="34" spans="1:20" ht="51" customHeight="1" x14ac:dyDescent="0.3">
      <c r="B34" s="12"/>
      <c r="C34" s="12"/>
      <c r="D34" s="12"/>
      <c r="F34" s="39" t="str">
        <f>"% Gap - "&amp;F30&amp;" to England"</f>
        <v>% Gap - Craven to England</v>
      </c>
      <c r="G34" s="40"/>
      <c r="H34" s="41"/>
      <c r="I34" s="13">
        <f>100*(I30-I32)/I32</f>
        <v>8.0932784636488329</v>
      </c>
      <c r="J34" s="13">
        <f>100*(J30-J32)/J32</f>
        <v>1.5089163237311429</v>
      </c>
      <c r="K34" s="13">
        <f t="shared" ref="K34:S34" si="18">100*(K30-K32)/K32</f>
        <v>5.6910569105691051</v>
      </c>
      <c r="L34" s="13">
        <f t="shared" si="18"/>
        <v>2.1447721179624684</v>
      </c>
      <c r="M34" s="13">
        <f t="shared" si="18"/>
        <v>0.26773761713521371</v>
      </c>
      <c r="N34" s="13">
        <f t="shared" si="18"/>
        <v>10.519307589880171</v>
      </c>
      <c r="O34" s="13">
        <f t="shared" si="18"/>
        <v>2.2606382978723514</v>
      </c>
      <c r="P34" s="13">
        <f t="shared" si="18"/>
        <v>4.6296296296296378</v>
      </c>
      <c r="Q34" s="13">
        <f t="shared" si="18"/>
        <v>6.8273092369478006</v>
      </c>
      <c r="R34" s="13">
        <f t="shared" ref="R34" si="19">100*(R30-R32)/R32</f>
        <v>0.54719562243502107</v>
      </c>
      <c r="S34" s="13">
        <f t="shared" si="18"/>
        <v>-5.6375838926174486</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Craven</v>
      </c>
      <c r="G39" s="10"/>
      <c r="H39" s="11"/>
      <c r="I39" s="30">
        <f>IF(VLOOKUP($F39,anxiety!$B$10:$L$468,anxiety!E$1,FALSE)=0,"",VLOOKUP($F39,anxiety!$B$10:$L$468,anxiety!E$1,FALSE))</f>
        <v>2.87</v>
      </c>
      <c r="J39" s="31">
        <f>IF(VLOOKUP($F39,anxiety!$B$10:$L$468,anxiety!F$1,FALSE)=0,"",VLOOKUP($F39,anxiety!$B$10:$L$468,anxiety!F$1,FALSE))</f>
        <v>2.48</v>
      </c>
      <c r="K39" s="31">
        <f>IF(VLOOKUP($F39,anxiety!$B$10:$L$468,anxiety!G$1,FALSE)=0,"",VLOOKUP($F39,anxiety!$B$10:$L$468,anxiety!G$1,FALSE))</f>
        <v>2.33</v>
      </c>
      <c r="L39" s="31">
        <f>IF(VLOOKUP($F39,anxiety!$B$10:$L$468,anxiety!H$1,FALSE)=0,"",VLOOKUP($F39,anxiety!$B$10:$L$468,anxiety!H$1,FALSE))</f>
        <v>2.34</v>
      </c>
      <c r="M39" s="31">
        <f>IF(VLOOKUP($F39,anxiety!$B$10:$L$468,anxiety!I$1,FALSE)=0,"",VLOOKUP($F39,anxiety!$B$10:$L$468,anxiety!I$1,FALSE))</f>
        <v>2.48</v>
      </c>
      <c r="N39" s="31">
        <f>IF(VLOOKUP($F39,anxiety!$B$10:$L$468,anxiety!J$1,FALSE)=0,"",VLOOKUP($F39,anxiety!$B$10:$L$468,anxiety!J$1,FALSE))</f>
        <v>2.0099999999999998</v>
      </c>
      <c r="O39" s="31">
        <f>IF(VLOOKUP($F39,anxiety!$B$10:$L$468,anxiety!K$1,FALSE)=0,"",VLOOKUP($F39,anxiety!$B$10:$L$468,anxiety!K$1,FALSE))</f>
        <v>2.33</v>
      </c>
      <c r="P39" s="31">
        <f>IF(VLOOKUP($F39,anxiety!$B$10:$L$468,anxiety!L$1,FALSE)=0,"",VLOOKUP($F39,anxiety!$B$10:$L$468,anxiety!L$1,FALSE))</f>
        <v>2.75</v>
      </c>
      <c r="Q39" s="31">
        <f>IF(VLOOKUP($F39,anxiety!$B$10:$O$468,anxiety!M$1,FALSE)=0,"",VLOOKUP($F39,anxiety!$B$10:$O$468,anxiety!M$1,FALSE))</f>
        <v>2.23</v>
      </c>
      <c r="R39" s="31">
        <f>IF(VLOOKUP($F39,anxiety!$B$10:$O$468,anxiety!N$1,FALSE)=0,"",VLOOKUP($F39,anxiety!$B$10:$O$468,anxiety!N$1,FALSE))</f>
        <v>2.91</v>
      </c>
      <c r="S39" s="31">
        <f>IF(VLOOKUP($F39,anxiety!$B$10:$O$468,anxiety!O$1,FALSE)=0,"",VLOOKUP($F39,anxiety!$B$10:$O$468,anxiety!O$1,FALSE))</f>
        <v>3.87</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Craven to Rural as a Region</v>
      </c>
      <c r="G42" s="37"/>
      <c r="H42" s="38"/>
      <c r="I42" s="13">
        <f>100*((I39-I40))/I40</f>
        <v>-3.2689027856736654</v>
      </c>
      <c r="J42" s="13">
        <f>100*((J39-J40))/J40</f>
        <v>-14.603385330235612</v>
      </c>
      <c r="K42" s="13">
        <f t="shared" ref="K42:S42" si="21">100*((K39-K40))/K40</f>
        <v>-14.791152626013414</v>
      </c>
      <c r="L42" s="13">
        <f t="shared" si="21"/>
        <v>-13.046203438395414</v>
      </c>
      <c r="M42" s="13">
        <f t="shared" si="21"/>
        <v>-8.5074228820339943</v>
      </c>
      <c r="N42" s="13">
        <f t="shared" si="21"/>
        <v>-26.334613856139889</v>
      </c>
      <c r="O42" s="13">
        <f t="shared" si="21"/>
        <v>-14.832430528030981</v>
      </c>
      <c r="P42" s="13">
        <f t="shared" si="21"/>
        <v>-1.096282173498581</v>
      </c>
      <c r="Q42" s="13">
        <f t="shared" si="21"/>
        <v>-23.310544851874837</v>
      </c>
      <c r="R42" s="13">
        <f t="shared" ref="R42" si="22">100*((R39-R40))/R40</f>
        <v>-4.1509583713639202</v>
      </c>
      <c r="S42" s="13">
        <f t="shared" si="21"/>
        <v>30.903089086315177</v>
      </c>
      <c r="T42" s="24"/>
    </row>
    <row r="43" spans="1:20" ht="51" customHeight="1" x14ac:dyDescent="0.3">
      <c r="B43" s="12"/>
      <c r="C43" s="12"/>
      <c r="D43" s="12"/>
      <c r="F43" s="39" t="str">
        <f>"% Gap - "&amp;F39&amp;" to England"</f>
        <v>% Gap - Craven to England</v>
      </c>
      <c r="G43" s="40"/>
      <c r="H43" s="41"/>
      <c r="I43" s="13">
        <f>100*(I39-I41)/I41</f>
        <v>-8.598726114649681</v>
      </c>
      <c r="J43" s="13">
        <f>100*(J39-J41)/J41</f>
        <v>-18.421052631578949</v>
      </c>
      <c r="K43" s="13">
        <f t="shared" ref="K43:S43" si="23">100*(K39-K41)/K41</f>
        <v>-20.477815699658706</v>
      </c>
      <c r="L43" s="13">
        <f t="shared" si="23"/>
        <v>-18.181818181818183</v>
      </c>
      <c r="M43" s="13">
        <f t="shared" si="23"/>
        <v>-13.588850174216033</v>
      </c>
      <c r="N43" s="13">
        <f t="shared" si="23"/>
        <v>-30.927835051546399</v>
      </c>
      <c r="O43" s="13">
        <f t="shared" si="23"/>
        <v>-19.6551724137931</v>
      </c>
      <c r="P43" s="13">
        <f t="shared" si="23"/>
        <v>-4.1811846689895509</v>
      </c>
      <c r="Q43" s="13">
        <f t="shared" si="23"/>
        <v>-26.644736842105264</v>
      </c>
      <c r="R43" s="13">
        <f t="shared" ref="R43" si="24">100*(R39-R41)/R41</f>
        <v>-12.084592145015103</v>
      </c>
      <c r="S43" s="13">
        <f t="shared" si="23"/>
        <v>23.642172523961673</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Sf19CLVg8gksZq/Y4XPoa4aZAqT2ROk5NiFWgm/VUR4thXbZDYTANt2JcR7FtgtkJKpLayOs93TlIrzPZit01Q==" saltValue="6ISriRJ4IkaIQDgkTNcdY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2022-11-29T12:21:12Z</dcterms:modified>
</cp:coreProperties>
</file>