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FA1096E3-6262-4178-993F-C77F7BEF18BB}" xr6:coauthVersionLast="47" xr6:coauthVersionMax="47" xr10:uidLastSave="{093E5C0A-CA13-46A5-AA8E-AAFBD294CCA8}"/>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<sst xmlns="http://schemas.openxmlformats.org/spreadsheetml/2006/main" count="12312" uniqueCount="1423">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</sst>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7.69</c:v>
                </c:pt>
                <c:pt idx="1">
                  <c:v>7.66</c:v>
                </c:pt>
                <c:pt idx="2">
                  <c:v>7.73</c:v>
                </c:pt>
                <c:pt idx="3">
                  <c:v>7.89</c:v>
                </c:pt>
                <c:pt idx="4">
                  <c:v>7.74</c:v>
                </c:pt>
                <c:pt idx="5">
                  <c:v>7.84</c:v>
                </c:pt>
                <c:pt idx="6">
                  <c:v>7.78</c:v>
                </c:pt>
                <c:pt idx="7">
                  <c:v>7.84</c:v>
                </c:pt>
                <c:pt idx="8">
                  <c:v>7.85</c:v>
                </c:pt>
                <c:pt idx="9">
                  <c:v>7.45</c:v>
                </c:pt>
                <c:pt idx="10">
                  <c:v>7.59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7.85</c:v>
                </c:pt>
                <c:pt idx="1">
                  <c:v>7.75</c:v>
                </c:pt>
                <c:pt idx="2">
                  <c:v>7.98</c:v>
                </c:pt>
                <c:pt idx="3">
                  <c:v>8.02</c:v>
                </c:pt>
                <c:pt idx="4">
                  <c:v>7.96</c:v>
                </c:pt>
                <c:pt idx="5">
                  <c:v>8</c:v>
                </c:pt>
                <c:pt idx="6">
                  <c:v>7.87</c:v>
                </c:pt>
                <c:pt idx="7">
                  <c:v>7.93</c:v>
                </c:pt>
                <c:pt idx="8">
                  <c:v>7.87</c:v>
                </c:pt>
                <c:pt idx="9">
                  <c:v>7.82</c:v>
                </c:pt>
                <c:pt idx="10">
                  <c:v>7.67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7.52</c:v>
                </c:pt>
                <c:pt idx="1">
                  <c:v>7.3</c:v>
                </c:pt>
                <c:pt idx="2">
                  <c:v>7.46</c:v>
                </c:pt>
                <c:pt idx="3">
                  <c:v>7.6</c:v>
                </c:pt>
                <c:pt idx="4">
                  <c:v>7.55</c:v>
                </c:pt>
                <c:pt idx="5">
                  <c:v>7.69</c:v>
                </c:pt>
                <c:pt idx="6">
                  <c:v>7.57</c:v>
                </c:pt>
                <c:pt idx="7">
                  <c:v>7.54</c:v>
                </c:pt>
                <c:pt idx="8">
                  <c:v>7.53</c:v>
                </c:pt>
                <c:pt idx="9">
                  <c:v>7.37</c:v>
                </c:pt>
                <c:pt idx="10">
                  <c:v>7.57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Cumbria</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2.87</c:v>
                </c:pt>
                <c:pt idx="1">
                  <c:v>3.15</c:v>
                </c:pt>
                <c:pt idx="2">
                  <c:v>2.71</c:v>
                </c:pt>
                <c:pt idx="3">
                  <c:v>2.86</c:v>
                </c:pt>
                <c:pt idx="4">
                  <c:v>2.74</c:v>
                </c:pt>
                <c:pt idx="5">
                  <c:v>2.68</c:v>
                </c:pt>
                <c:pt idx="6">
                  <c:v>2.77</c:v>
                </c:pt>
                <c:pt idx="7">
                  <c:v>2.59</c:v>
                </c:pt>
                <c:pt idx="8">
                  <c:v>3.01</c:v>
                </c:pt>
                <c:pt idx="9">
                  <c:v>3.34</c:v>
                </c:pt>
                <c:pt idx="10">
                  <c:v>3.07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Cumbria in the period April 2011 to March 2022 had scores for 'life satisfaction' that began the period above both the England and rural levels, before then moving to a situation that was roughly in line with rural, before finally in the last two years of the period the scores moved below the rural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Cumbria in the period April 2011 to March 2022 fluctuated around the rural position up to March 2017, then dropping to a level that was consistently below the rural situation and more in line with the England level.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Cumbria in the period April 2011 to March 2022 fluctuated between the rural and England positions, sometimes dropping below England or surpassing 'Rural as a Region'.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Cumbria in the period April 2011 to March 2022 fluctuated between the rural and England positions, sometimes dropping below 'Rural as a Region' or surpassing England.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322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Cumbria</v>
      </c>
      <c r="G12" s="10"/>
      <c r="H12" s="11"/>
      <c r="I12" s="30">
        <f>IF(VLOOKUP($F12,'life satisfaction'!$B$10:$L$468,'life satisfaction'!E$1,FALSE)=0,"",VLOOKUP($F12,'life satisfaction'!$B$10:$L$468,'life satisfaction'!E$1,FALSE))</f>
        <v>7.69</v>
      </c>
      <c r="J12" s="31">
        <f>IF(VLOOKUP($F12,'life satisfaction'!$B$10:$L$468,'life satisfaction'!F$1,FALSE)=0,"",VLOOKUP($F12,'life satisfaction'!$B$10:$L$468,'life satisfaction'!F$1,FALSE))</f>
        <v>7.66</v>
      </c>
      <c r="K12" s="31">
        <f>IF(VLOOKUP($F12,'life satisfaction'!$B$10:$L$468,'life satisfaction'!G$1,FALSE)=0,"",VLOOKUP($F12,'life satisfaction'!$B$10:$L$468,'life satisfaction'!G$1,FALSE))</f>
        <v>7.73</v>
      </c>
      <c r="L12" s="31">
        <f>IF(VLOOKUP($F12,'life satisfaction'!$B$10:$L$468,'life satisfaction'!H$1,FALSE)=0,"",VLOOKUP($F12,'life satisfaction'!$B$10:$L$468,'life satisfaction'!H$1,FALSE))</f>
        <v>7.89</v>
      </c>
      <c r="M12" s="31">
        <f>IF(VLOOKUP($F12,'life satisfaction'!$B$10:$L$468,'life satisfaction'!I$1,FALSE)=0,"",VLOOKUP($F12,'life satisfaction'!$B$10:$L$468,'life satisfaction'!I$1,FALSE))</f>
        <v>7.74</v>
      </c>
      <c r="N12" s="31">
        <f>IF(VLOOKUP($F12,'life satisfaction'!$B$10:$L$468,'life satisfaction'!J$1,FALSE)=0,"",VLOOKUP($F12,'life satisfaction'!$B$10:$L$468,'life satisfaction'!J$1,FALSE))</f>
        <v>7.84</v>
      </c>
      <c r="O12" s="31">
        <f>IF(VLOOKUP($F12,'life satisfaction'!$B$10:$L$468,'life satisfaction'!K$1,FALSE)=0,"",VLOOKUP($F12,'life satisfaction'!$B$10:$L$468,'life satisfaction'!K$1,FALSE))</f>
        <v>7.78</v>
      </c>
      <c r="P12" s="31">
        <f>IF(VLOOKUP($F12,'life satisfaction'!$B$10:$L$468,'life satisfaction'!L$1,FALSE)=0,"",VLOOKUP($F12,'life satisfaction'!$B$10:$L$468,'life satisfaction'!L$1,FALSE))</f>
        <v>7.84</v>
      </c>
      <c r="Q12" s="31">
        <f>IF(VLOOKUP($F12,'life satisfaction'!$B$10:$O$468,'life satisfaction'!M$1,FALSE)=0,"",VLOOKUP($F12,'life satisfaction'!$B$10:$O$468,'life satisfaction'!M$1,FALSE))</f>
        <v>7.85</v>
      </c>
      <c r="R12" s="31">
        <f>IF(VLOOKUP($F12,'life satisfaction'!$B$10:$O$468,'life satisfaction'!N$1,FALSE)=0,"",VLOOKUP($F12,'life satisfaction'!$B$10:$O$468,'life satisfaction'!N$1,FALSE))</f>
        <v>7.45</v>
      </c>
      <c r="S12" s="31">
        <f>IF(VLOOKUP($F12,'life satisfaction'!$B$10:$O$468,'life satisfaction'!O$1,FALSE)=0,"",VLOOKUP($F12,'life satisfaction'!$B$10:$O$468,'life satisfaction'!O$1,FALSE))</f>
        <v>7.59</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Cumbria to Rural as a Region</v>
      </c>
      <c r="G15" s="37"/>
      <c r="H15" s="38"/>
      <c r="I15" s="13">
        <f>100*((I12-I13))/I13</f>
        <v>1.401223290173961</v>
      </c>
      <c r="J15" s="13">
        <f>100*((J12-J13))/J13</f>
        <v>0.97195311755557368</v>
      </c>
      <c r="K15" s="13">
        <f t="shared" ref="K15:P15" si="0">100*((K12-K13))/K13</f>
        <v>0.68737151017717923</v>
      </c>
      <c r="L15" s="13">
        <f t="shared" si="0"/>
        <v>1.1991778832037825</v>
      </c>
      <c r="M15" s="13">
        <f t="shared" si="0"/>
        <v>-0.94060321963854399</v>
      </c>
      <c r="N15" s="13">
        <f t="shared" si="0"/>
        <v>-5.9897713136012561E-2</v>
      </c>
      <c r="O15" s="13">
        <f t="shared" si="0"/>
        <v>0.9063349689033251</v>
      </c>
      <c r="P15" s="13">
        <f t="shared" si="0"/>
        <v>-0.15037593984966793</v>
      </c>
      <c r="Q15" s="13">
        <f t="shared" ref="Q15:S15" si="1">100*((Q12-Q13))/Q13</f>
        <v>0.56956749915097427</v>
      </c>
      <c r="R15" s="13">
        <f t="shared" ref="R15" si="2">100*((R12-R13))/R13</f>
        <v>-1.2725124536977777</v>
      </c>
      <c r="S15" s="13">
        <f t="shared" si="1"/>
        <v>-1.1315483850717012</v>
      </c>
      <c r="T15" s="24"/>
    </row>
    <row r="16" spans="1:20" ht="51" customHeight="1" x14ac:dyDescent="0.3">
      <c r="B16" s="12"/>
      <c r="C16" s="12"/>
      <c r="D16" s="12"/>
      <c r="F16" s="39" t="str">
        <f>"% Gap - "&amp;F12&amp;" to England"</f>
        <v>% Gap - Cumbria to England</v>
      </c>
      <c r="G16" s="40"/>
      <c r="H16" s="41"/>
      <c r="I16" s="13">
        <f>100*(I12-I14)/I14</f>
        <v>3.7786774628879924</v>
      </c>
      <c r="J16" s="13">
        <f>100*(J12-J14)/J14</f>
        <v>2.9569892473118244</v>
      </c>
      <c r="K16" s="13">
        <f t="shared" ref="K16:P16" si="3">100*(K12-K14)/K14</f>
        <v>3.0666666666666722</v>
      </c>
      <c r="L16" s="13">
        <f t="shared" si="3"/>
        <v>3.8157894736842111</v>
      </c>
      <c r="M16" s="13">
        <f t="shared" si="3"/>
        <v>1.3089005235602165</v>
      </c>
      <c r="N16" s="13">
        <f t="shared" si="3"/>
        <v>2.2164276401564527</v>
      </c>
      <c r="O16" s="13">
        <f t="shared" si="3"/>
        <v>1.3020833333333404</v>
      </c>
      <c r="P16" s="13">
        <f t="shared" si="3"/>
        <v>1.6861219195849533</v>
      </c>
      <c r="Q16" s="13">
        <f t="shared" ref="Q16:S16" si="4">100*(Q12-Q14)/Q14</f>
        <v>2.614379084967311</v>
      </c>
      <c r="R16" s="13">
        <f t="shared" ref="R16" si="5">100*(R12-R14)/R14</f>
        <v>0.94850948509485478</v>
      </c>
      <c r="S16" s="13">
        <f t="shared" si="4"/>
        <v>0.52980132450331174</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Cumbria</v>
      </c>
      <c r="G21" s="10"/>
      <c r="H21" s="11"/>
      <c r="I21" s="30">
        <f>IF(VLOOKUP($F21,worthwhile!$B$10:$L$468,worthwhile!E$1,FALSE)=0,"",VLOOKUP($F21,worthwhile!$B$10:$L$468,worthwhile!E$1,FALSE))</f>
        <v>7.85</v>
      </c>
      <c r="J21" s="31">
        <f>IF(VLOOKUP($F21,worthwhile!$B$10:$L$468,worthwhile!F$1,FALSE)=0,"",VLOOKUP($F21,worthwhile!$B$10:$L$468,worthwhile!F$1,FALSE))</f>
        <v>7.75</v>
      </c>
      <c r="K21" s="31">
        <f>IF(VLOOKUP($F21,worthwhile!$B$10:$L$468,worthwhile!G$1,FALSE)=0,"",VLOOKUP($F21,worthwhile!$B$10:$L$468,worthwhile!G$1,FALSE))</f>
        <v>7.98</v>
      </c>
      <c r="L21" s="31">
        <f>IF(VLOOKUP($F21,worthwhile!$B$10:$L$468,worthwhile!H$1,FALSE)=0,"",VLOOKUP($F21,worthwhile!$B$10:$L$468,worthwhile!H$1,FALSE))</f>
        <v>8.02</v>
      </c>
      <c r="M21" s="31">
        <f>IF(VLOOKUP($F21,worthwhile!$B$10:$L$468,worthwhile!I$1,FALSE)=0,"",VLOOKUP($F21,worthwhile!$B$10:$L$468,worthwhile!I$1,FALSE))</f>
        <v>7.96</v>
      </c>
      <c r="N21" s="31">
        <f>IF(VLOOKUP($F21,worthwhile!$B$10:$L$468,worthwhile!J$1,FALSE)=0,"",VLOOKUP($F21,worthwhile!$B$10:$L$468,worthwhile!J$1,FALSE))</f>
        <v>8</v>
      </c>
      <c r="O21" s="31">
        <f>IF(VLOOKUP($F21,worthwhile!$B$10:$L$468,worthwhile!K$1,FALSE)=0,"",VLOOKUP($F21,worthwhile!$B$10:$L$468,worthwhile!K$1,FALSE))</f>
        <v>7.87</v>
      </c>
      <c r="P21" s="31">
        <f>IF(VLOOKUP($F21,worthwhile!$B$10:$L$468,worthwhile!L$1,FALSE)=0,"",VLOOKUP($F21,worthwhile!$B$10:$L$468,worthwhile!L$1,FALSE))</f>
        <v>7.93</v>
      </c>
      <c r="Q21" s="31">
        <f>IF(VLOOKUP($F21,worthwhile!$B$10:$O$468,worthwhile!M$1,FALSE)=0,"",VLOOKUP($F21,worthwhile!$B$10:$O$468,worthwhile!M$1,FALSE))</f>
        <v>7.87</v>
      </c>
      <c r="R21" s="31">
        <f>IF(VLOOKUP($F21,worthwhile!$B$10:$O$468,worthwhile!N$1,FALSE)=0,"",VLOOKUP($F21,worthwhile!$B$10:$O$468,worthwhile!N$1,FALSE))</f>
        <v>7.82</v>
      </c>
      <c r="S21" s="31">
        <f>IF(VLOOKUP($F21,worthwhile!$B$10:$O$468,worthwhile!O$1,FALSE)=0,"",VLOOKUP($F21,worthwhile!$B$10:$O$468,worthwhile!O$1,FALSE))</f>
        <v>7.67</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Cumbria to Rural as a Region</v>
      </c>
      <c r="G24" s="37"/>
      <c r="H24" s="38"/>
      <c r="I24" s="13">
        <f>100*((I21-I22))/I22</f>
        <v>0.46876686558415187</v>
      </c>
      <c r="J24" s="13">
        <f>100*((J21-J22))/J22</f>
        <v>-0.783551586383466</v>
      </c>
      <c r="K24" s="13">
        <f t="shared" ref="K24:P24" si="8">100*((K21-K22))/K22</f>
        <v>1.3883998959082482</v>
      </c>
      <c r="L24" s="13">
        <f t="shared" si="8"/>
        <v>0.66387406051991094</v>
      </c>
      <c r="M24" s="13">
        <f t="shared" si="8"/>
        <v>-0.19185739104169719</v>
      </c>
      <c r="N24" s="13">
        <f t="shared" si="8"/>
        <v>-2.8606272301563741E-2</v>
      </c>
      <c r="O24" s="13">
        <f t="shared" si="8"/>
        <v>-0.38278533520405683</v>
      </c>
      <c r="P24" s="13">
        <f t="shared" si="8"/>
        <v>-0.82870014615257048</v>
      </c>
      <c r="Q24" s="13">
        <f t="shared" ref="Q24:S24" si="9">100*((Q21-Q22))/Q22</f>
        <v>-1.475135371574271</v>
      </c>
      <c r="R24" s="13">
        <f t="shared" ref="R24" si="10">100*((R21-R22))/R22</f>
        <v>-0.14615159766765412</v>
      </c>
      <c r="S24" s="13">
        <f t="shared" si="9"/>
        <v>-2.6247762974746816</v>
      </c>
      <c r="T24" s="24"/>
    </row>
    <row r="25" spans="1:20" ht="51" customHeight="1" x14ac:dyDescent="0.3">
      <c r="B25" s="12"/>
      <c r="C25" s="12"/>
      <c r="D25" s="12"/>
      <c r="F25" s="39" t="str">
        <f>"% Gap - "&amp;F21&amp;" to England"</f>
        <v>% Gap - Cumbria to England</v>
      </c>
      <c r="G25" s="40"/>
      <c r="H25" s="41"/>
      <c r="I25" s="13">
        <f>100*(I21-I23)/I23</f>
        <v>2.4804177545691841</v>
      </c>
      <c r="J25" s="13">
        <f>100*(J21-J23)/J23</f>
        <v>0.78023407022106117</v>
      </c>
      <c r="K25" s="13">
        <f t="shared" ref="K25:P25" si="11">100*(K21-K23)/K23</f>
        <v>3.1007751937984525</v>
      </c>
      <c r="L25" s="13">
        <f t="shared" si="11"/>
        <v>2.5575447570332388</v>
      </c>
      <c r="M25" s="13">
        <f t="shared" si="11"/>
        <v>1.6602809706257968</v>
      </c>
      <c r="N25" s="13">
        <f t="shared" si="11"/>
        <v>1.7811704834605557</v>
      </c>
      <c r="O25" s="13">
        <f t="shared" si="11"/>
        <v>-0.12690355329948969</v>
      </c>
      <c r="P25" s="13">
        <f t="shared" si="11"/>
        <v>0.63451776649745972</v>
      </c>
      <c r="Q25" s="13">
        <f t="shared" ref="Q25:S25" si="12">100*(Q21-Q23)/Q23</f>
        <v>0.12722646310432298</v>
      </c>
      <c r="R25" s="13">
        <f t="shared" ref="R25" si="13">100*(R21-R23)/R23</f>
        <v>1.4267185473411197</v>
      </c>
      <c r="S25" s="13">
        <f t="shared" si="12"/>
        <v>-1.4138817480719834</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Cumbria</v>
      </c>
      <c r="G30" s="10"/>
      <c r="H30" s="11"/>
      <c r="I30" s="30">
        <f>IF(VLOOKUP($F30,happy!$B$10:$L$468,happy!E$1,FALSE)=0,"",VLOOKUP($F30,happy!$B$10:$L$468,happy!E$1,FALSE))</f>
        <v>7.52</v>
      </c>
      <c r="J30" s="31">
        <f>IF(VLOOKUP($F30,happy!$B$10:$L$468,happy!F$1,FALSE)=0,"",VLOOKUP($F30,happy!$B$10:$L$468,happy!F$1,FALSE))</f>
        <v>7.3</v>
      </c>
      <c r="K30" s="31">
        <f>IF(VLOOKUP($F30,happy!$B$10:$L$468,happy!G$1,FALSE)=0,"",VLOOKUP($F30,happy!$B$10:$L$468,happy!G$1,FALSE))</f>
        <v>7.46</v>
      </c>
      <c r="L30" s="31">
        <f>IF(VLOOKUP($F30,happy!$B$10:$L$468,happy!H$1,FALSE)=0,"",VLOOKUP($F30,happy!$B$10:$L$468,happy!H$1,FALSE))</f>
        <v>7.6</v>
      </c>
      <c r="M30" s="31">
        <f>IF(VLOOKUP($F30,happy!$B$10:$L$468,happy!I$1,FALSE)=0,"",VLOOKUP($F30,happy!$B$10:$L$468,happy!I$1,FALSE))</f>
        <v>7.55</v>
      </c>
      <c r="N30" s="31">
        <f>IF(VLOOKUP($F30,happy!$B$10:$L$468,happy!J$1,FALSE)=0,"",VLOOKUP($F30,happy!$B$10:$L$468,happy!J$1,FALSE))</f>
        <v>7.69</v>
      </c>
      <c r="O30" s="31">
        <f>IF(VLOOKUP($F30,happy!$B$10:$L$468,happy!K$1,FALSE)=0,"",VLOOKUP($F30,happy!$B$10:$L$468,happy!K$1,FALSE))</f>
        <v>7.57</v>
      </c>
      <c r="P30" s="31">
        <f>IF(VLOOKUP($F30,happy!$B$10:$L$468,happy!L$1,FALSE)=0,"",VLOOKUP($F30,happy!$B$10:$L$468,happy!L$1,FALSE))</f>
        <v>7.54</v>
      </c>
      <c r="Q30" s="31">
        <f>IF(VLOOKUP($F30,happy!$B$10:$O$468,happy!M$1,FALSE)=0,"",VLOOKUP($F30,happy!$B$10:$O$468,happy!M$1,FALSE))</f>
        <v>7.53</v>
      </c>
      <c r="R30" s="31">
        <f>IF(VLOOKUP($F30,happy!$B$10:$O$468,happy!N$1,FALSE)=0,"",VLOOKUP($F30,happy!$B$10:$O$468,happy!N$1,FALSE))</f>
        <v>7.37</v>
      </c>
      <c r="S30" s="31">
        <f>IF(VLOOKUP($F30,happy!$B$10:$O$468,happy!O$1,FALSE)=0,"",VLOOKUP($F30,happy!$B$10:$O$468,happy!O$1,FALSE))</f>
        <v>7.57</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Cumbria to Rural as a Region</v>
      </c>
      <c r="G33" s="37"/>
      <c r="H33" s="38"/>
      <c r="I33" s="13">
        <f>100*((I30-I31))/I31</f>
        <v>0.88249555519634781</v>
      </c>
      <c r="J33" s="13">
        <f>100*((J30-J31))/J31</f>
        <v>-1.4251781472683864</v>
      </c>
      <c r="K33" s="13">
        <f t="shared" ref="K33:S33" si="16">100*((K30-K31))/K31</f>
        <v>-1.0420329231260566</v>
      </c>
      <c r="L33" s="13">
        <f t="shared" si="16"/>
        <v>-0.38846603290902565</v>
      </c>
      <c r="M33" s="13">
        <f t="shared" si="16"/>
        <v>-0.97813033310159359</v>
      </c>
      <c r="N33" s="13">
        <f t="shared" si="16"/>
        <v>0.38059290713215366</v>
      </c>
      <c r="O33" s="13">
        <f t="shared" si="16"/>
        <v>0.76175508371285416</v>
      </c>
      <c r="P33" s="13">
        <f t="shared" si="16"/>
        <v>-1.8691002602941511</v>
      </c>
      <c r="Q33" s="13">
        <f t="shared" si="16"/>
        <v>-0.6912003050814981</v>
      </c>
      <c r="R33" s="13">
        <f t="shared" ref="R33" si="17">100*((R30-R31))/R31</f>
        <v>-1.3911725827771313</v>
      </c>
      <c r="S33" s="13">
        <f t="shared" si="16"/>
        <v>-9.8580128154140662E-2</v>
      </c>
      <c r="T33" s="24"/>
    </row>
    <row r="34" spans="1:20" ht="51" customHeight="1" x14ac:dyDescent="0.3">
      <c r="B34" s="12"/>
      <c r="C34" s="12"/>
      <c r="D34" s="12"/>
      <c r="F34" s="39" t="str">
        <f>"% Gap - "&amp;F30&amp;" to England"</f>
        <v>% Gap - Cumbria to England</v>
      </c>
      <c r="G34" s="40"/>
      <c r="H34" s="41"/>
      <c r="I34" s="13">
        <f>100*(I30-I32)/I32</f>
        <v>3.1550068587105562</v>
      </c>
      <c r="J34" s="13">
        <f>100*(J30-J32)/J32</f>
        <v>0.13717421124828238</v>
      </c>
      <c r="K34" s="13">
        <f t="shared" ref="K34:S34" si="18">100*(K30-K32)/K32</f>
        <v>1.0840108401084021</v>
      </c>
      <c r="L34" s="13">
        <f t="shared" si="18"/>
        <v>1.8766756032171539</v>
      </c>
      <c r="M34" s="13">
        <f t="shared" si="18"/>
        <v>1.0709504685408309</v>
      </c>
      <c r="N34" s="13">
        <f t="shared" si="18"/>
        <v>2.3968042609853608</v>
      </c>
      <c r="O34" s="13">
        <f t="shared" si="18"/>
        <v>0.66489361702128613</v>
      </c>
      <c r="P34" s="13">
        <f t="shared" si="18"/>
        <v>-0.26455026455025893</v>
      </c>
      <c r="Q34" s="13">
        <f t="shared" si="18"/>
        <v>0.80321285140562915</v>
      </c>
      <c r="R34" s="13">
        <f t="shared" ref="R34" si="19">100*(R30-R32)/R32</f>
        <v>0.82079343365253765</v>
      </c>
      <c r="S34" s="13">
        <f t="shared" si="18"/>
        <v>1.6107382550335585</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Cumbria</v>
      </c>
      <c r="G39" s="10"/>
      <c r="H39" s="11"/>
      <c r="I39" s="30">
        <f>IF(VLOOKUP($F39,anxiety!$B$10:$L$468,anxiety!E$1,FALSE)=0,"",VLOOKUP($F39,anxiety!$B$10:$L$468,anxiety!E$1,FALSE))</f>
        <v>2.87</v>
      </c>
      <c r="J39" s="31">
        <f>IF(VLOOKUP($F39,anxiety!$B$10:$L$468,anxiety!F$1,FALSE)=0,"",VLOOKUP($F39,anxiety!$B$10:$L$468,anxiety!F$1,FALSE))</f>
        <v>3.15</v>
      </c>
      <c r="K39" s="31">
        <f>IF(VLOOKUP($F39,anxiety!$B$10:$L$468,anxiety!G$1,FALSE)=0,"",VLOOKUP($F39,anxiety!$B$10:$L$468,anxiety!G$1,FALSE))</f>
        <v>2.71</v>
      </c>
      <c r="L39" s="31">
        <f>IF(VLOOKUP($F39,anxiety!$B$10:$L$468,anxiety!H$1,FALSE)=0,"",VLOOKUP($F39,anxiety!$B$10:$L$468,anxiety!H$1,FALSE))</f>
        <v>2.86</v>
      </c>
      <c r="M39" s="31">
        <f>IF(VLOOKUP($F39,anxiety!$B$10:$L$468,anxiety!I$1,FALSE)=0,"",VLOOKUP($F39,anxiety!$B$10:$L$468,anxiety!I$1,FALSE))</f>
        <v>2.74</v>
      </c>
      <c r="N39" s="31">
        <f>IF(VLOOKUP($F39,anxiety!$B$10:$L$468,anxiety!J$1,FALSE)=0,"",VLOOKUP($F39,anxiety!$B$10:$L$468,anxiety!J$1,FALSE))</f>
        <v>2.68</v>
      </c>
      <c r="O39" s="31">
        <f>IF(VLOOKUP($F39,anxiety!$B$10:$L$468,anxiety!K$1,FALSE)=0,"",VLOOKUP($F39,anxiety!$B$10:$L$468,anxiety!K$1,FALSE))</f>
        <v>2.77</v>
      </c>
      <c r="P39" s="31">
        <f>IF(VLOOKUP($F39,anxiety!$B$10:$L$468,anxiety!L$1,FALSE)=0,"",VLOOKUP($F39,anxiety!$B$10:$L$468,anxiety!L$1,FALSE))</f>
        <v>2.59</v>
      </c>
      <c r="Q39" s="31">
        <f>IF(VLOOKUP($F39,anxiety!$B$10:$O$468,anxiety!M$1,FALSE)=0,"",VLOOKUP($F39,anxiety!$B$10:$O$468,anxiety!M$1,FALSE))</f>
        <v>3.01</v>
      </c>
      <c r="R39" s="31">
        <f>IF(VLOOKUP($F39,anxiety!$B$10:$O$468,anxiety!N$1,FALSE)=0,"",VLOOKUP($F39,anxiety!$B$10:$O$468,anxiety!N$1,FALSE))</f>
        <v>3.34</v>
      </c>
      <c r="S39" s="31">
        <f>IF(VLOOKUP($F39,anxiety!$B$10:$O$468,anxiety!O$1,FALSE)=0,"",VLOOKUP($F39,anxiety!$B$10:$O$468,anxiety!O$1,FALSE))</f>
        <v>3.07</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Cumbria to Rural as a Region</v>
      </c>
      <c r="G42" s="37"/>
      <c r="H42" s="38"/>
      <c r="I42" s="13">
        <f>100*((I39-I40))/I40</f>
        <v>-3.2689027856736654</v>
      </c>
      <c r="J42" s="13">
        <f>100*((J39-J40))/J40</f>
        <v>8.4674742781281509</v>
      </c>
      <c r="K42" s="13">
        <f t="shared" ref="K42:S42" si="21">100*((K39-K40))/K40</f>
        <v>-0.89443073669371509</v>
      </c>
      <c r="L42" s="13">
        <f t="shared" si="21"/>
        <v>6.2768624641833872</v>
      </c>
      <c r="M42" s="13">
        <f t="shared" si="21"/>
        <v>1.0845408480753536</v>
      </c>
      <c r="N42" s="13">
        <f t="shared" si="21"/>
        <v>-1.7794851415198352</v>
      </c>
      <c r="O42" s="13">
        <f t="shared" si="21"/>
        <v>1.250715638349432</v>
      </c>
      <c r="P42" s="13">
        <f t="shared" si="21"/>
        <v>-6.8506803015859408</v>
      </c>
      <c r="Q42" s="13">
        <f t="shared" si="21"/>
        <v>3.5135695048684847</v>
      </c>
      <c r="R42" s="13">
        <f t="shared" ref="R42" si="22">100*((R39-R40))/R40</f>
        <v>10.012302075479202</v>
      </c>
      <c r="S42" s="13">
        <f t="shared" si="21"/>
        <v>3.8430189909528583</v>
      </c>
      <c r="T42" s="24"/>
    </row>
    <row r="43" spans="1:20" ht="51" customHeight="1" x14ac:dyDescent="0.3">
      <c r="B43" s="12"/>
      <c r="C43" s="12"/>
      <c r="D43" s="12"/>
      <c r="F43" s="39" t="str">
        <f>"% Gap - "&amp;F39&amp;" to England"</f>
        <v>% Gap - Cumbria to England</v>
      </c>
      <c r="G43" s="40"/>
      <c r="H43" s="41"/>
      <c r="I43" s="13">
        <f>100*(I39-I41)/I41</f>
        <v>-8.598726114649681</v>
      </c>
      <c r="J43" s="13">
        <f>100*(J39-J41)/J41</f>
        <v>3.6184210526315748</v>
      </c>
      <c r="K43" s="13">
        <f t="shared" ref="K43:S43" si="23">100*(K39-K41)/K41</f>
        <v>-7.508532423208198</v>
      </c>
      <c r="L43" s="13">
        <f t="shared" si="23"/>
        <v>0</v>
      </c>
      <c r="M43" s="13">
        <f t="shared" si="23"/>
        <v>-4.5296167247386725</v>
      </c>
      <c r="N43" s="13">
        <f t="shared" si="23"/>
        <v>-7.9037800687285218</v>
      </c>
      <c r="O43" s="13">
        <f t="shared" si="23"/>
        <v>-4.4827586206896513</v>
      </c>
      <c r="P43" s="13">
        <f t="shared" si="23"/>
        <v>-9.7560975609756184</v>
      </c>
      <c r="Q43" s="13">
        <f t="shared" si="23"/>
        <v>-0.98684210526316607</v>
      </c>
      <c r="R43" s="13">
        <f t="shared" ref="R43" si="24">100*(R39-R41)/R41</f>
        <v>0.90634441087612705</v>
      </c>
      <c r="S43" s="13">
        <f t="shared" si="23"/>
        <v>-1.9169329073482446</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oFG9Dg0TuTk1MZXNLjkEvbQGMB+23vs9Eer28q3giIhWg5vh/LhH86kAJjrm85se+QJzdA3dD/8RbnZQs6xUrw==" saltValue="jNEcvdCZuGP7MUUv+Jp54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2022-11-29T14:07:25Z</dcterms:modified>
</cp:coreProperties>
</file>