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6" documentId="8_{C6C544F2-D057-4EDD-82E6-85F0990473AE}" xr6:coauthVersionLast="47" xr6:coauthVersionMax="47" xr10:uidLastSave="{2C49D36D-4C5C-42AA-9125-612BA1AAF7D2}"/>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<sst xmlns="http://schemas.openxmlformats.org/spreadsheetml/2006/main" count="12312" uniqueCount="1423">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</sst>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7.51</c:v>
                </c:pt>
                <c:pt idx="1">
                  <c:v>7.23</c:v>
                </c:pt>
                <c:pt idx="2">
                  <c:v>7.67</c:v>
                </c:pt>
                <c:pt idx="3">
                  <c:v>8.06</c:v>
                </c:pt>
                <c:pt idx="4">
                  <c:v>8.23</c:v>
                </c:pt>
                <c:pt idx="5">
                  <c:v>7.64</c:v>
                </c:pt>
                <c:pt idx="6">
                  <c:v>7.72</c:v>
                </c:pt>
                <c:pt idx="7">
                  <c:v>7.82</c:v>
                </c:pt>
                <c:pt idx="8">
                  <c:v>7.52</c:v>
                </c:pt>
                <c:pt idx="9">
                  <c:v>7.67</c:v>
                </c:pt>
                <c:pt idx="10">
                  <c:v>7.62</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7.7</c:v>
                </c:pt>
                <c:pt idx="1">
                  <c:v>7.67</c:v>
                </c:pt>
                <c:pt idx="2">
                  <c:v>7.95</c:v>
                </c:pt>
                <c:pt idx="3">
                  <c:v>7.96</c:v>
                </c:pt>
                <c:pt idx="4">
                  <c:v>8.1300000000000008</c:v>
                </c:pt>
                <c:pt idx="5">
                  <c:v>7.78</c:v>
                </c:pt>
                <c:pt idx="6">
                  <c:v>7.69</c:v>
                </c:pt>
                <c:pt idx="7">
                  <c:v>7.74</c:v>
                </c:pt>
                <c:pt idx="8">
                  <c:v>7.75</c:v>
                </c:pt>
                <c:pt idx="9">
                  <c:v>8.02</c:v>
                </c:pt>
                <c:pt idx="10">
                  <c:v>7.72</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7.53</c:v>
                </c:pt>
                <c:pt idx="1">
                  <c:v>7.02</c:v>
                </c:pt>
                <c:pt idx="2">
                  <c:v>7.59</c:v>
                </c:pt>
                <c:pt idx="3">
                  <c:v>7.95</c:v>
                </c:pt>
                <c:pt idx="4">
                  <c:v>7.9</c:v>
                </c:pt>
                <c:pt idx="5">
                  <c:v>7.21</c:v>
                </c:pt>
                <c:pt idx="6">
                  <c:v>7.52</c:v>
                </c:pt>
                <c:pt idx="7">
                  <c:v>7.6</c:v>
                </c:pt>
                <c:pt idx="8">
                  <c:v>7.38</c:v>
                </c:pt>
                <c:pt idx="9">
                  <c:v>7.39</c:v>
                </c:pt>
                <c:pt idx="10">
                  <c:v>7.26</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Derbyshire Dales</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2.75</c:v>
                </c:pt>
                <c:pt idx="1">
                  <c:v>3.21</c:v>
                </c:pt>
                <c:pt idx="2">
                  <c:v>2.85</c:v>
                </c:pt>
                <c:pt idx="3">
                  <c:v>2.4900000000000002</c:v>
                </c:pt>
                <c:pt idx="4">
                  <c:v>2.58</c:v>
                </c:pt>
                <c:pt idx="5">
                  <c:v>2.6</c:v>
                </c:pt>
                <c:pt idx="6">
                  <c:v>2.96</c:v>
                </c:pt>
                <c:pt idx="7">
                  <c:v>3.04</c:v>
                </c:pt>
                <c:pt idx="8">
                  <c:v>3.02</c:v>
                </c:pt>
                <c:pt idx="9">
                  <c:v>2.92</c:v>
                </c:pt>
                <c:pt idx="10">
                  <c:v>3.05</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Derbyshire Dales in the period April 2011 to March 2022 had scores for 'life satisfaction' that fluctuated around the rural and England situations, however the scores were markedly greater than the rural and England positions in 2014/15 and 2015/16.</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Derbyshire Dales in the period April 2011 to March 2022 demonstrated no real pattern, in some years being markedly greater than the rural situation, and in other years being markedly below the England situation.</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Derbyshire Dales in the period April 2011 to March 2022 fluctuated around the rural and England situations, however the scores were markedly greater than the rural and England positions in 2014/15 and 2015/16..</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Derbyshire Dales in the period April 2011 to March 2022 fluctuated between the rural and England positions, sometimes dropping below 'Rural as a Region' and sometimes surpassing England.</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50" t="s">
        <v>1336</v>
      </c>
      <c r="B1" s="51"/>
      <c r="C1" s="51"/>
    </row>
    <row r="2" spans="1:20" ht="21" customHeight="1" x14ac:dyDescent="0.3">
      <c r="A2" s="51"/>
      <c r="B2" s="51"/>
      <c r="C2" s="51"/>
    </row>
    <row r="3" spans="1:20" ht="15" thickBot="1" x14ac:dyDescent="0.35"/>
    <row r="4" spans="1:20" ht="16.2" thickBot="1" x14ac:dyDescent="0.35">
      <c r="A4" s="2" t="s">
        <v>0</v>
      </c>
      <c r="B4" s="3" t="s">
        <v>83</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2" t="s">
        <v>1416</v>
      </c>
      <c r="G11" s="42"/>
      <c r="H11" s="43"/>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Derbyshire Dales</v>
      </c>
      <c r="G12" s="10"/>
      <c r="H12" s="11"/>
      <c r="I12" s="30">
        <f>IF(VLOOKUP($F12,'life satisfaction'!$B$10:$L$468,'life satisfaction'!E$1,FALSE)=0,"",VLOOKUP($F12,'life satisfaction'!$B$10:$L$468,'life satisfaction'!E$1,FALSE))</f>
        <v>7.51</v>
      </c>
      <c r="J12" s="31">
        <f>IF(VLOOKUP($F12,'life satisfaction'!$B$10:$L$468,'life satisfaction'!F$1,FALSE)=0,"",VLOOKUP($F12,'life satisfaction'!$B$10:$L$468,'life satisfaction'!F$1,FALSE))</f>
        <v>7.23</v>
      </c>
      <c r="K12" s="31">
        <f>IF(VLOOKUP($F12,'life satisfaction'!$B$10:$L$468,'life satisfaction'!G$1,FALSE)=0,"",VLOOKUP($F12,'life satisfaction'!$B$10:$L$468,'life satisfaction'!G$1,FALSE))</f>
        <v>7.67</v>
      </c>
      <c r="L12" s="31">
        <f>IF(VLOOKUP($F12,'life satisfaction'!$B$10:$L$468,'life satisfaction'!H$1,FALSE)=0,"",VLOOKUP($F12,'life satisfaction'!$B$10:$L$468,'life satisfaction'!H$1,FALSE))</f>
        <v>8.06</v>
      </c>
      <c r="M12" s="31">
        <f>IF(VLOOKUP($F12,'life satisfaction'!$B$10:$L$468,'life satisfaction'!I$1,FALSE)=0,"",VLOOKUP($F12,'life satisfaction'!$B$10:$L$468,'life satisfaction'!I$1,FALSE))</f>
        <v>8.23</v>
      </c>
      <c r="N12" s="31">
        <f>IF(VLOOKUP($F12,'life satisfaction'!$B$10:$L$468,'life satisfaction'!J$1,FALSE)=0,"",VLOOKUP($F12,'life satisfaction'!$B$10:$L$468,'life satisfaction'!J$1,FALSE))</f>
        <v>7.64</v>
      </c>
      <c r="O12" s="31">
        <f>IF(VLOOKUP($F12,'life satisfaction'!$B$10:$L$468,'life satisfaction'!K$1,FALSE)=0,"",VLOOKUP($F12,'life satisfaction'!$B$10:$L$468,'life satisfaction'!K$1,FALSE))</f>
        <v>7.72</v>
      </c>
      <c r="P12" s="31">
        <f>IF(VLOOKUP($F12,'life satisfaction'!$B$10:$L$468,'life satisfaction'!L$1,FALSE)=0,"",VLOOKUP($F12,'life satisfaction'!$B$10:$L$468,'life satisfaction'!L$1,FALSE))</f>
        <v>7.82</v>
      </c>
      <c r="Q12" s="31">
        <f>IF(VLOOKUP($F12,'life satisfaction'!$B$10:$O$468,'life satisfaction'!M$1,FALSE)=0,"",VLOOKUP($F12,'life satisfaction'!$B$10:$O$468,'life satisfaction'!M$1,FALSE))</f>
        <v>7.52</v>
      </c>
      <c r="R12" s="31">
        <f>IF(VLOOKUP($F12,'life satisfaction'!$B$10:$O$468,'life satisfaction'!N$1,FALSE)=0,"",VLOOKUP($F12,'life satisfaction'!$B$10:$O$468,'life satisfaction'!N$1,FALSE))</f>
        <v>7.67</v>
      </c>
      <c r="S12" s="31">
        <f>IF(VLOOKUP($F12,'life satisfaction'!$B$10:$O$468,'life satisfaction'!O$1,FALSE)=0,"",VLOOKUP($F12,'life satisfaction'!$B$10:$O$468,'life satisfaction'!O$1,FALSE))</f>
        <v>7.62</v>
      </c>
      <c r="T12" s="23"/>
    </row>
    <row r="13" spans="1:20" ht="51" customHeight="1" x14ac:dyDescent="0.3">
      <c r="B13" s="12"/>
      <c r="C13" s="12"/>
      <c r="D13" s="12"/>
      <c r="F13" s="44" t="s">
        <v>2</v>
      </c>
      <c r="G13" s="45"/>
      <c r="H13" s="46"/>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7" t="s">
        <v>3</v>
      </c>
      <c r="G14" s="48"/>
      <c r="H14" s="49"/>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36" t="str">
        <f>"% Gap - "&amp;F12&amp;" to Rural as a Region"</f>
        <v>% Gap - Derbyshire Dales to Rural as a Region</v>
      </c>
      <c r="G15" s="37"/>
      <c r="H15" s="38"/>
      <c r="I15" s="13">
        <f>100*((I12-I13))/I13</f>
        <v>-0.97227738501867533</v>
      </c>
      <c r="J15" s="13">
        <f>100*((J12-J13))/J13</f>
        <v>-4.6961852428293955</v>
      </c>
      <c r="K15" s="13">
        <f t="shared" ref="K15:P15" si="0">100*((K12-K13))/K13</f>
        <v>-9.4160480846194647E-2</v>
      </c>
      <c r="L15" s="13">
        <f t="shared" si="0"/>
        <v>3.3796417919673725</v>
      </c>
      <c r="M15" s="13">
        <f t="shared" si="0"/>
        <v>5.3305989021156073</v>
      </c>
      <c r="N15" s="13">
        <f t="shared" si="0"/>
        <v>-2.6093901184131574</v>
      </c>
      <c r="O15" s="13">
        <f t="shared" si="0"/>
        <v>0.12813701284493828</v>
      </c>
      <c r="P15" s="13">
        <f t="shared" si="0"/>
        <v>-0.40509436857453579</v>
      </c>
      <c r="Q15" s="13">
        <f t="shared" ref="Q15:S15" si="1">100*((Q12-Q13))/Q13</f>
        <v>-3.6581977587751187</v>
      </c>
      <c r="R15" s="13">
        <f t="shared" ref="R15" si="2">100*((R12-R13))/R13</f>
        <v>1.6429301315621503</v>
      </c>
      <c r="S15" s="13">
        <f t="shared" si="1"/>
        <v>-0.74076399133680348</v>
      </c>
      <c r="T15" s="24"/>
    </row>
    <row r="16" spans="1:20" ht="51" customHeight="1" x14ac:dyDescent="0.3">
      <c r="B16" s="12"/>
      <c r="C16" s="12"/>
      <c r="D16" s="12"/>
      <c r="F16" s="39" t="str">
        <f>"% Gap - "&amp;F12&amp;" to England"</f>
        <v>% Gap - Derbyshire Dales to England</v>
      </c>
      <c r="G16" s="40"/>
      <c r="H16" s="41"/>
      <c r="I16" s="13">
        <f>100*(I12-I14)/I14</f>
        <v>1.3495276653171342</v>
      </c>
      <c r="J16" s="13">
        <f>100*(J12-J14)/J14</f>
        <v>-2.8225806451612896</v>
      </c>
      <c r="K16" s="13">
        <f t="shared" ref="K16:P16" si="3">100*(K12-K14)/K14</f>
        <v>2.2666666666666657</v>
      </c>
      <c r="L16" s="13">
        <f t="shared" si="3"/>
        <v>6.0526315789473797</v>
      </c>
      <c r="M16" s="13">
        <f t="shared" si="3"/>
        <v>7.7225130890052451</v>
      </c>
      <c r="N16" s="13">
        <f t="shared" si="3"/>
        <v>-0.39113428943937745</v>
      </c>
      <c r="O16" s="13">
        <f t="shared" si="3"/>
        <v>0.52083333333333381</v>
      </c>
      <c r="P16" s="13">
        <f t="shared" si="3"/>
        <v>1.4267185473411197</v>
      </c>
      <c r="Q16" s="13">
        <f t="shared" ref="Q16:S16" si="4">100*(Q12-Q14)/Q14</f>
        <v>-1.6993464052287683</v>
      </c>
      <c r="R16" s="13">
        <f t="shared" ref="R16" si="5">100*(R12-R14)/R14</f>
        <v>3.9295392953929547</v>
      </c>
      <c r="S16" s="13">
        <f t="shared" si="4"/>
        <v>0.92715231788079844</v>
      </c>
      <c r="T16" s="24"/>
    </row>
    <row r="17" spans="1:20" ht="51" customHeight="1" x14ac:dyDescent="0.3">
      <c r="B17" s="12"/>
      <c r="C17" s="12"/>
      <c r="D17" s="12"/>
      <c r="F17" s="39" t="s">
        <v>4</v>
      </c>
      <c r="G17" s="40"/>
      <c r="H17" s="41"/>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2" t="s">
        <v>1415</v>
      </c>
      <c r="G20" s="42"/>
      <c r="H20" s="43"/>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Derbyshire Dales</v>
      </c>
      <c r="G21" s="10"/>
      <c r="H21" s="11"/>
      <c r="I21" s="30">
        <f>IF(VLOOKUP($F21,worthwhile!$B$10:$L$468,worthwhile!E$1,FALSE)=0,"",VLOOKUP($F21,worthwhile!$B$10:$L$468,worthwhile!E$1,FALSE))</f>
        <v>7.7</v>
      </c>
      <c r="J21" s="31">
        <f>IF(VLOOKUP($F21,worthwhile!$B$10:$L$468,worthwhile!F$1,FALSE)=0,"",VLOOKUP($F21,worthwhile!$B$10:$L$468,worthwhile!F$1,FALSE))</f>
        <v>7.67</v>
      </c>
      <c r="K21" s="31">
        <f>IF(VLOOKUP($F21,worthwhile!$B$10:$L$468,worthwhile!G$1,FALSE)=0,"",VLOOKUP($F21,worthwhile!$B$10:$L$468,worthwhile!G$1,FALSE))</f>
        <v>7.95</v>
      </c>
      <c r="L21" s="31">
        <f>IF(VLOOKUP($F21,worthwhile!$B$10:$L$468,worthwhile!H$1,FALSE)=0,"",VLOOKUP($F21,worthwhile!$B$10:$L$468,worthwhile!H$1,FALSE))</f>
        <v>7.96</v>
      </c>
      <c r="M21" s="31">
        <f>IF(VLOOKUP($F21,worthwhile!$B$10:$L$468,worthwhile!I$1,FALSE)=0,"",VLOOKUP($F21,worthwhile!$B$10:$L$468,worthwhile!I$1,FALSE))</f>
        <v>8.1300000000000008</v>
      </c>
      <c r="N21" s="31">
        <f>IF(VLOOKUP($F21,worthwhile!$B$10:$L$468,worthwhile!J$1,FALSE)=0,"",VLOOKUP($F21,worthwhile!$B$10:$L$468,worthwhile!J$1,FALSE))</f>
        <v>7.78</v>
      </c>
      <c r="O21" s="31">
        <f>IF(VLOOKUP($F21,worthwhile!$B$10:$L$468,worthwhile!K$1,FALSE)=0,"",VLOOKUP($F21,worthwhile!$B$10:$L$468,worthwhile!K$1,FALSE))</f>
        <v>7.69</v>
      </c>
      <c r="P21" s="31">
        <f>IF(VLOOKUP($F21,worthwhile!$B$10:$L$468,worthwhile!L$1,FALSE)=0,"",VLOOKUP($F21,worthwhile!$B$10:$L$468,worthwhile!L$1,FALSE))</f>
        <v>7.74</v>
      </c>
      <c r="Q21" s="31">
        <f>IF(VLOOKUP($F21,worthwhile!$B$10:$O$468,worthwhile!M$1,FALSE)=0,"",VLOOKUP($F21,worthwhile!$B$10:$O$468,worthwhile!M$1,FALSE))</f>
        <v>7.75</v>
      </c>
      <c r="R21" s="31">
        <f>IF(VLOOKUP($F21,worthwhile!$B$10:$O$468,worthwhile!N$1,FALSE)=0,"",VLOOKUP($F21,worthwhile!$B$10:$O$468,worthwhile!N$1,FALSE))</f>
        <v>8.02</v>
      </c>
      <c r="S21" s="31">
        <f>IF(VLOOKUP($F21,worthwhile!$B$10:$O$468,worthwhile!O$1,FALSE)=0,"",VLOOKUP($F21,worthwhile!$B$10:$O$468,worthwhile!O$1,FALSE))</f>
        <v>7.72</v>
      </c>
      <c r="T21" s="23"/>
    </row>
    <row r="22" spans="1:20" ht="51" customHeight="1" x14ac:dyDescent="0.3">
      <c r="B22" s="12"/>
      <c r="C22" s="12"/>
      <c r="D22" s="12"/>
      <c r="F22" s="44" t="s">
        <v>2</v>
      </c>
      <c r="G22" s="45"/>
      <c r="H22" s="46"/>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7" t="s">
        <v>3</v>
      </c>
      <c r="G23" s="48"/>
      <c r="H23" s="49"/>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36" t="str">
        <f>"% Gap - "&amp;F21&amp;" to Rural as a Region"</f>
        <v>% Gap - Derbyshire Dales to Rural as a Region</v>
      </c>
      <c r="G24" s="37"/>
      <c r="H24" s="38"/>
      <c r="I24" s="13">
        <f>100*((I21-I22))/I22</f>
        <v>-1.4510184885352837</v>
      </c>
      <c r="J24" s="13">
        <f>100*((J21-J22))/J22</f>
        <v>-1.8077213764595086</v>
      </c>
      <c r="K24" s="13">
        <f t="shared" ref="K24:P24" si="8">100*((K21-K22))/K22</f>
        <v>1.0072404978033269</v>
      </c>
      <c r="L24" s="13">
        <f t="shared" si="8"/>
        <v>-8.9222254147315438E-2</v>
      </c>
      <c r="M24" s="13">
        <f t="shared" si="8"/>
        <v>1.9397235440742566</v>
      </c>
      <c r="N24" s="13">
        <f t="shared" si="8"/>
        <v>-2.7778195998132675</v>
      </c>
      <c r="O24" s="13">
        <f t="shared" si="8"/>
        <v>-2.6611968523150149</v>
      </c>
      <c r="P24" s="13">
        <f t="shared" si="8"/>
        <v>-3.2048094743027549</v>
      </c>
      <c r="Q24" s="13">
        <f t="shared" ref="Q24:S24" si="9">100*((Q21-Q22))/Q22</f>
        <v>-2.9774204739136736</v>
      </c>
      <c r="R24" s="13">
        <f t="shared" ref="R24" si="10">100*((R21-R22))/R22</f>
        <v>2.4076552668421152</v>
      </c>
      <c r="S24" s="13">
        <f t="shared" si="9"/>
        <v>-1.9899964819432279</v>
      </c>
      <c r="T24" s="24"/>
    </row>
    <row r="25" spans="1:20" ht="51" customHeight="1" x14ac:dyDescent="0.3">
      <c r="B25" s="12"/>
      <c r="C25" s="12"/>
      <c r="D25" s="12"/>
      <c r="F25" s="39" t="str">
        <f>"% Gap - "&amp;F21&amp;" to England"</f>
        <v>% Gap - Derbyshire Dales to England</v>
      </c>
      <c r="G25" s="40"/>
      <c r="H25" s="41"/>
      <c r="I25" s="13">
        <f>100*(I21-I23)/I23</f>
        <v>0.52219321148825115</v>
      </c>
      <c r="J25" s="13">
        <f>100*(J21-J23)/J23</f>
        <v>-0.26007802340702812</v>
      </c>
      <c r="K25" s="13">
        <f t="shared" ref="K25:P25" si="11">100*(K21-K23)/K23</f>
        <v>2.7131782945736429</v>
      </c>
      <c r="L25" s="13">
        <f t="shared" si="11"/>
        <v>1.7902813299232696</v>
      </c>
      <c r="M25" s="13">
        <f t="shared" si="11"/>
        <v>3.831417624521082</v>
      </c>
      <c r="N25" s="13">
        <f t="shared" si="11"/>
        <v>-1.0178117048346065</v>
      </c>
      <c r="O25" s="13">
        <f t="shared" si="11"/>
        <v>-2.4111675126903491</v>
      </c>
      <c r="P25" s="13">
        <f t="shared" si="11"/>
        <v>-1.7766497461928894</v>
      </c>
      <c r="Q25" s="13">
        <f t="shared" ref="Q25:S25" si="12">100*(Q21-Q23)/Q23</f>
        <v>-1.3994910941475867</v>
      </c>
      <c r="R25" s="13">
        <f t="shared" ref="R25" si="13">100*(R21-R23)/R23</f>
        <v>4.0207522697795017</v>
      </c>
      <c r="S25" s="13">
        <f t="shared" si="12"/>
        <v>-0.77120822622108609</v>
      </c>
      <c r="T25" s="24"/>
    </row>
    <row r="26" spans="1:20" ht="51" customHeight="1" x14ac:dyDescent="0.3">
      <c r="B26" s="12"/>
      <c r="C26" s="12"/>
      <c r="D26" s="12"/>
      <c r="F26" s="39" t="s">
        <v>4</v>
      </c>
      <c r="G26" s="40"/>
      <c r="H26" s="41"/>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2" t="s">
        <v>1421</v>
      </c>
      <c r="G29" s="42"/>
      <c r="H29" s="43"/>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Derbyshire Dales</v>
      </c>
      <c r="G30" s="10"/>
      <c r="H30" s="11"/>
      <c r="I30" s="30">
        <f>IF(VLOOKUP($F30,happy!$B$10:$L$468,happy!E$1,FALSE)=0,"",VLOOKUP($F30,happy!$B$10:$L$468,happy!E$1,FALSE))</f>
        <v>7.53</v>
      </c>
      <c r="J30" s="31">
        <f>IF(VLOOKUP($F30,happy!$B$10:$L$468,happy!F$1,FALSE)=0,"",VLOOKUP($F30,happy!$B$10:$L$468,happy!F$1,FALSE))</f>
        <v>7.02</v>
      </c>
      <c r="K30" s="31">
        <f>IF(VLOOKUP($F30,happy!$B$10:$L$468,happy!G$1,FALSE)=0,"",VLOOKUP($F30,happy!$B$10:$L$468,happy!G$1,FALSE))</f>
        <v>7.59</v>
      </c>
      <c r="L30" s="31">
        <f>IF(VLOOKUP($F30,happy!$B$10:$L$468,happy!H$1,FALSE)=0,"",VLOOKUP($F30,happy!$B$10:$L$468,happy!H$1,FALSE))</f>
        <v>7.95</v>
      </c>
      <c r="M30" s="31">
        <f>IF(VLOOKUP($F30,happy!$B$10:$L$468,happy!I$1,FALSE)=0,"",VLOOKUP($F30,happy!$B$10:$L$468,happy!I$1,FALSE))</f>
        <v>7.9</v>
      </c>
      <c r="N30" s="31">
        <f>IF(VLOOKUP($F30,happy!$B$10:$L$468,happy!J$1,FALSE)=0,"",VLOOKUP($F30,happy!$B$10:$L$468,happy!J$1,FALSE))</f>
        <v>7.21</v>
      </c>
      <c r="O30" s="31">
        <f>IF(VLOOKUP($F30,happy!$B$10:$L$468,happy!K$1,FALSE)=0,"",VLOOKUP($F30,happy!$B$10:$L$468,happy!K$1,FALSE))</f>
        <v>7.52</v>
      </c>
      <c r="P30" s="31">
        <f>IF(VLOOKUP($F30,happy!$B$10:$L$468,happy!L$1,FALSE)=0,"",VLOOKUP($F30,happy!$B$10:$L$468,happy!L$1,FALSE))</f>
        <v>7.6</v>
      </c>
      <c r="Q30" s="31">
        <f>IF(VLOOKUP($F30,happy!$B$10:$O$468,happy!M$1,FALSE)=0,"",VLOOKUP($F30,happy!$B$10:$O$468,happy!M$1,FALSE))</f>
        <v>7.38</v>
      </c>
      <c r="R30" s="31">
        <f>IF(VLOOKUP($F30,happy!$B$10:$O$468,happy!N$1,FALSE)=0,"",VLOOKUP($F30,happy!$B$10:$O$468,happy!N$1,FALSE))</f>
        <v>7.39</v>
      </c>
      <c r="S30" s="31">
        <f>IF(VLOOKUP($F30,happy!$B$10:$O$468,happy!O$1,FALSE)=0,"",VLOOKUP($F30,happy!$B$10:$O$468,happy!O$1,FALSE))</f>
        <v>7.26</v>
      </c>
      <c r="T30" s="23"/>
    </row>
    <row r="31" spans="1:20" ht="51" customHeight="1" x14ac:dyDescent="0.3">
      <c r="B31" s="12"/>
      <c r="C31" s="12"/>
      <c r="D31" s="12"/>
      <c r="F31" s="44" t="s">
        <v>2</v>
      </c>
      <c r="G31" s="45"/>
      <c r="H31" s="46"/>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7" t="s">
        <v>3</v>
      </c>
      <c r="G32" s="48"/>
      <c r="H32" s="49"/>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36" t="str">
        <f>"% Gap - "&amp;F30&amp;" to Rural as a Region"</f>
        <v>% Gap - Derbyshire Dales to Rural as a Region</v>
      </c>
      <c r="G33" s="37"/>
      <c r="H33" s="38"/>
      <c r="I33" s="13">
        <f>100*((I30-I31))/I31</f>
        <v>1.0166478099240117</v>
      </c>
      <c r="J33" s="13">
        <f>100*((J30-J31))/J31</f>
        <v>-5.2061302183320679</v>
      </c>
      <c r="K33" s="13">
        <f t="shared" ref="K33:S33" si="16">100*((K30-K31))/K31</f>
        <v>0.68243567204734856</v>
      </c>
      <c r="L33" s="13">
        <f t="shared" si="16"/>
        <v>4.1989072418912237</v>
      </c>
      <c r="M33" s="13">
        <f t="shared" si="16"/>
        <v>3.6122874660261544</v>
      </c>
      <c r="N33" s="13">
        <f t="shared" si="16"/>
        <v>-5.8850357788787004</v>
      </c>
      <c r="O33" s="13">
        <f t="shared" si="16"/>
        <v>9.6221694784754577E-2</v>
      </c>
      <c r="P33" s="13">
        <f t="shared" si="16"/>
        <v>-1.0882177689967623</v>
      </c>
      <c r="Q33" s="13">
        <f t="shared" si="16"/>
        <v>-2.6694632472113535</v>
      </c>
      <c r="R33" s="13">
        <f t="shared" ref="R33" si="17">100*((R30-R31))/R31</f>
        <v>-1.1235773930424753</v>
      </c>
      <c r="S33" s="13">
        <f t="shared" si="16"/>
        <v>-4.1896554465520621</v>
      </c>
      <c r="T33" s="24"/>
    </row>
    <row r="34" spans="1:20" ht="51" customHeight="1" x14ac:dyDescent="0.3">
      <c r="B34" s="12"/>
      <c r="C34" s="12"/>
      <c r="D34" s="12"/>
      <c r="F34" s="39" t="str">
        <f>"% Gap - "&amp;F30&amp;" to England"</f>
        <v>% Gap - Derbyshire Dales to England</v>
      </c>
      <c r="G34" s="40"/>
      <c r="H34" s="41"/>
      <c r="I34" s="13">
        <f>100*(I30-I32)/I32</f>
        <v>3.2921810699588505</v>
      </c>
      <c r="J34" s="13">
        <f>100*(J30-J32)/J32</f>
        <v>-3.7037037037037099</v>
      </c>
      <c r="K34" s="13">
        <f t="shared" ref="K34:S34" si="18">100*(K30-K32)/K32</f>
        <v>2.8455284552845526</v>
      </c>
      <c r="L34" s="13">
        <f t="shared" si="18"/>
        <v>6.5683646112600567</v>
      </c>
      <c r="M34" s="13">
        <f t="shared" si="18"/>
        <v>5.7563587684069688</v>
      </c>
      <c r="N34" s="13">
        <f t="shared" si="18"/>
        <v>-3.9946737683089193</v>
      </c>
      <c r="O34" s="13">
        <f t="shared" si="18"/>
        <v>0</v>
      </c>
      <c r="P34" s="13">
        <f t="shared" si="18"/>
        <v>0.52910052910052963</v>
      </c>
      <c r="Q34" s="13">
        <f t="shared" si="18"/>
        <v>-1.2048192771084318</v>
      </c>
      <c r="R34" s="13">
        <f t="shared" ref="R34" si="19">100*(R30-R32)/R32</f>
        <v>1.0943912448700421</v>
      </c>
      <c r="S34" s="13">
        <f t="shared" si="18"/>
        <v>-2.5503355704698039</v>
      </c>
      <c r="T34" s="24"/>
    </row>
    <row r="35" spans="1:20" ht="51" customHeight="1" x14ac:dyDescent="0.3">
      <c r="B35" s="12"/>
      <c r="C35" s="12"/>
      <c r="D35" s="12"/>
      <c r="F35" s="39" t="s">
        <v>4</v>
      </c>
      <c r="G35" s="40"/>
      <c r="H35" s="41"/>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2" t="s">
        <v>1413</v>
      </c>
      <c r="G38" s="42"/>
      <c r="H38" s="43"/>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Derbyshire Dales</v>
      </c>
      <c r="G39" s="10"/>
      <c r="H39" s="11"/>
      <c r="I39" s="30">
        <f>IF(VLOOKUP($F39,anxiety!$B$10:$L$468,anxiety!E$1,FALSE)=0,"",VLOOKUP($F39,anxiety!$B$10:$L$468,anxiety!E$1,FALSE))</f>
        <v>2.75</v>
      </c>
      <c r="J39" s="31">
        <f>IF(VLOOKUP($F39,anxiety!$B$10:$L$468,anxiety!F$1,FALSE)=0,"",VLOOKUP($F39,anxiety!$B$10:$L$468,anxiety!F$1,FALSE))</f>
        <v>3.21</v>
      </c>
      <c r="K39" s="31">
        <f>IF(VLOOKUP($F39,anxiety!$B$10:$L$468,anxiety!G$1,FALSE)=0,"",VLOOKUP($F39,anxiety!$B$10:$L$468,anxiety!G$1,FALSE))</f>
        <v>2.85</v>
      </c>
      <c r="L39" s="31">
        <f>IF(VLOOKUP($F39,anxiety!$B$10:$L$468,anxiety!H$1,FALSE)=0,"",VLOOKUP($F39,anxiety!$B$10:$L$468,anxiety!H$1,FALSE))</f>
        <v>2.4900000000000002</v>
      </c>
      <c r="M39" s="31">
        <f>IF(VLOOKUP($F39,anxiety!$B$10:$L$468,anxiety!I$1,FALSE)=0,"",VLOOKUP($F39,anxiety!$B$10:$L$468,anxiety!I$1,FALSE))</f>
        <v>2.58</v>
      </c>
      <c r="N39" s="31">
        <f>IF(VLOOKUP($F39,anxiety!$B$10:$L$468,anxiety!J$1,FALSE)=0,"",VLOOKUP($F39,anxiety!$B$10:$L$468,anxiety!J$1,FALSE))</f>
        <v>2.6</v>
      </c>
      <c r="O39" s="31">
        <f>IF(VLOOKUP($F39,anxiety!$B$10:$L$468,anxiety!K$1,FALSE)=0,"",VLOOKUP($F39,anxiety!$B$10:$L$468,anxiety!K$1,FALSE))</f>
        <v>2.96</v>
      </c>
      <c r="P39" s="31">
        <f>IF(VLOOKUP($F39,anxiety!$B$10:$L$468,anxiety!L$1,FALSE)=0,"",VLOOKUP($F39,anxiety!$B$10:$L$468,anxiety!L$1,FALSE))</f>
        <v>3.04</v>
      </c>
      <c r="Q39" s="31">
        <f>IF(VLOOKUP($F39,anxiety!$B$10:$O$468,anxiety!M$1,FALSE)=0,"",VLOOKUP($F39,anxiety!$B$10:$O$468,anxiety!M$1,FALSE))</f>
        <v>3.02</v>
      </c>
      <c r="R39" s="31">
        <f>IF(VLOOKUP($F39,anxiety!$B$10:$O$468,anxiety!N$1,FALSE)=0,"",VLOOKUP($F39,anxiety!$B$10:$O$468,anxiety!N$1,FALSE))</f>
        <v>2.92</v>
      </c>
      <c r="S39" s="31">
        <f>IF(VLOOKUP($F39,anxiety!$B$10:$O$468,anxiety!O$1,FALSE)=0,"",VLOOKUP($F39,anxiety!$B$10:$O$468,anxiety!O$1,FALSE))</f>
        <v>3.05</v>
      </c>
      <c r="T39" s="23"/>
    </row>
    <row r="40" spans="1:20" ht="51" customHeight="1" x14ac:dyDescent="0.3">
      <c r="B40" s="12"/>
      <c r="C40" s="12"/>
      <c r="D40" s="12"/>
      <c r="F40" s="44" t="s">
        <v>2</v>
      </c>
      <c r="G40" s="45"/>
      <c r="H40" s="46"/>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7" t="s">
        <v>3</v>
      </c>
      <c r="G41" s="48"/>
      <c r="H41" s="49"/>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36" t="str">
        <f>"% Gap - "&amp;F39&amp;" to Rural as a Region"</f>
        <v>% Gap - Derbyshire Dales to Rural as a Region</v>
      </c>
      <c r="G42" s="37"/>
      <c r="H42" s="38"/>
      <c r="I42" s="13">
        <f>100*((I39-I40))/I40</f>
        <v>-7.3134085925444561</v>
      </c>
      <c r="J42" s="13">
        <f>100*((J39-J40))/J40</f>
        <v>10.533521407235357</v>
      </c>
      <c r="K42" s="13">
        <f t="shared" ref="K42:S42" si="21">100*((K39-K40))/K40</f>
        <v>4.2254141698977579</v>
      </c>
      <c r="L42" s="13">
        <f t="shared" si="21"/>
        <v>-7.4722421203438225</v>
      </c>
      <c r="M42" s="13">
        <f t="shared" si="21"/>
        <v>-4.8182060627611678</v>
      </c>
      <c r="N42" s="13">
        <f t="shared" si="21"/>
        <v>-4.711440808937156</v>
      </c>
      <c r="O42" s="13">
        <f t="shared" si="21"/>
        <v>8.1957105738318816</v>
      </c>
      <c r="P42" s="13">
        <f t="shared" si="21"/>
        <v>9.3335644336597507</v>
      </c>
      <c r="Q42" s="13">
        <f t="shared" si="21"/>
        <v>3.8574684068780227</v>
      </c>
      <c r="R42" s="13">
        <f t="shared" ref="R42" si="22">100*((R39-R40))/R40</f>
        <v>-3.8215802214373431</v>
      </c>
      <c r="S42" s="13">
        <f t="shared" si="21"/>
        <v>3.1665172385688001</v>
      </c>
      <c r="T42" s="24"/>
    </row>
    <row r="43" spans="1:20" ht="51" customHeight="1" x14ac:dyDescent="0.3">
      <c r="B43" s="12"/>
      <c r="C43" s="12"/>
      <c r="D43" s="12"/>
      <c r="F43" s="39" t="str">
        <f>"% Gap - "&amp;F39&amp;" to England"</f>
        <v>% Gap - Derbyshire Dales to England</v>
      </c>
      <c r="G43" s="40"/>
      <c r="H43" s="41"/>
      <c r="I43" s="13">
        <f>100*(I39-I41)/I41</f>
        <v>-12.420382165605099</v>
      </c>
      <c r="J43" s="13">
        <f>100*(J39-J41)/J41</f>
        <v>5.592105263157892</v>
      </c>
      <c r="K43" s="13">
        <f t="shared" ref="K43:S43" si="23">100*(K39-K41)/K41</f>
        <v>-2.7303754266211628</v>
      </c>
      <c r="L43" s="13">
        <f t="shared" si="23"/>
        <v>-12.937062937062926</v>
      </c>
      <c r="M43" s="13">
        <f t="shared" si="23"/>
        <v>-10.10452961672474</v>
      </c>
      <c r="N43" s="13">
        <f t="shared" si="23"/>
        <v>-10.652920962199314</v>
      </c>
      <c r="O43" s="13">
        <f t="shared" si="23"/>
        <v>2.0689655172413812</v>
      </c>
      <c r="P43" s="13">
        <f t="shared" si="23"/>
        <v>5.9233449477351892</v>
      </c>
      <c r="Q43" s="13">
        <f t="shared" si="23"/>
        <v>-0.65789473684210587</v>
      </c>
      <c r="R43" s="13">
        <f t="shared" ref="R43" si="24">100*(R39-R41)/R41</f>
        <v>-11.782477341389733</v>
      </c>
      <c r="S43" s="13">
        <f t="shared" si="23"/>
        <v>-2.555910543130993</v>
      </c>
      <c r="T43" s="24"/>
    </row>
    <row r="44" spans="1:20" ht="51" customHeight="1" x14ac:dyDescent="0.3">
      <c r="B44" s="12"/>
      <c r="C44" s="12"/>
      <c r="D44" s="12"/>
      <c r="F44" s="39" t="s">
        <v>4</v>
      </c>
      <c r="G44" s="40"/>
      <c r="H44" s="41"/>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PnQDyOQhq7pC19ROP2BgRfWfnSBeb8cvk43HVAV91Iuedgh8C1scTT20Ma8BoCESgzOkX+mFl6KDG1bL3AsZkw==" saltValue="J42VqUaISb5yyALu4Noi2w=="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5:H25"/>
    <mergeCell ref="F26:H26"/>
    <mergeCell ref="F29:H29"/>
    <mergeCell ref="F31:H31"/>
    <mergeCell ref="F32:H32"/>
    <mergeCell ref="F33:H33"/>
    <mergeCell ref="F42:H42"/>
    <mergeCell ref="F43:H43"/>
    <mergeCell ref="F44:H44"/>
    <mergeCell ref="F34:H34"/>
    <mergeCell ref="F35:H35"/>
    <mergeCell ref="F38:H38"/>
    <mergeCell ref="F40:H40"/>
    <mergeCell ref="F41:H41"/>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2022-11-29T14:30:26Z</dcterms:modified>
</cp:coreProperties>
</file>