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3242A5DD-5F93-499A-BABD-D20439C06F23}" xr6:coauthVersionLast="47" xr6:coauthVersionMax="47" xr10:uidLastSave="{ED55D9D0-DBB1-4FFE-A7EC-AE980CF2E5E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<sst xmlns="http://schemas.openxmlformats.org/spreadsheetml/2006/main" count="12312" uniqueCount="1423">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</sst>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7.71</c:v>
                </c:pt>
                <c:pt idx="1">
                  <c:v>7.42</c:v>
                </c:pt>
                <c:pt idx="2">
                  <c:v>7.35</c:v>
                </c:pt>
                <c:pt idx="3">
                  <c:v>7.64</c:v>
                </c:pt>
                <c:pt idx="4">
                  <c:v>7.69</c:v>
                </c:pt>
                <c:pt idx="5">
                  <c:v>7.9</c:v>
                </c:pt>
                <c:pt idx="6">
                  <c:v>7.51</c:v>
                </c:pt>
                <c:pt idx="7">
                  <c:v>7.77</c:v>
                </c:pt>
                <c:pt idx="8">
                  <c:v>7.82</c:v>
                </c:pt>
                <c:pt idx="9">
                  <c:v>7.52</c:v>
                </c:pt>
                <c:pt idx="10">
                  <c:v>7.67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7.77</c:v>
                </c:pt>
                <c:pt idx="1">
                  <c:v>7.71</c:v>
                </c:pt>
                <c:pt idx="2">
                  <c:v>7.99</c:v>
                </c:pt>
                <c:pt idx="3">
                  <c:v>7.86</c:v>
                </c:pt>
                <c:pt idx="4">
                  <c:v>7.97</c:v>
                </c:pt>
                <c:pt idx="5">
                  <c:v>8.27</c:v>
                </c:pt>
                <c:pt idx="6">
                  <c:v>7.97</c:v>
                </c:pt>
                <c:pt idx="7">
                  <c:v>8.1</c:v>
                </c:pt>
                <c:pt idx="8">
                  <c:v>8.14</c:v>
                </c:pt>
                <c:pt idx="9">
                  <c:v>8.0299999999999994</c:v>
                </c:pt>
                <c:pt idx="10">
                  <c:v>7.96</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7.48</c:v>
                </c:pt>
                <c:pt idx="1">
                  <c:v>7.37</c:v>
                </c:pt>
                <c:pt idx="2">
                  <c:v>7.35</c:v>
                </c:pt>
                <c:pt idx="3">
                  <c:v>7.51</c:v>
                </c:pt>
                <c:pt idx="4">
                  <c:v>7.55</c:v>
                </c:pt>
                <c:pt idx="5">
                  <c:v>7.71</c:v>
                </c:pt>
                <c:pt idx="6">
                  <c:v>7.47</c:v>
                </c:pt>
                <c:pt idx="7">
                  <c:v>7.61</c:v>
                </c:pt>
                <c:pt idx="8">
                  <c:v>7.57</c:v>
                </c:pt>
                <c:pt idx="9">
                  <c:v>7.69</c:v>
                </c:pt>
                <c:pt idx="10">
                  <c:v>7.84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East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2.89</c:v>
                </c:pt>
                <c:pt idx="1">
                  <c:v>2.79</c:v>
                </c:pt>
                <c:pt idx="2">
                  <c:v>3.32</c:v>
                </c:pt>
                <c:pt idx="3">
                  <c:v>2.36</c:v>
                </c:pt>
                <c:pt idx="4">
                  <c:v>2.58</c:v>
                </c:pt>
                <c:pt idx="5">
                  <c:v>2.33</c:v>
                </c:pt>
                <c:pt idx="6">
                  <c:v>2.84</c:v>
                </c:pt>
                <c:pt idx="7">
                  <c:v>3</c:v>
                </c:pt>
                <c:pt idx="8">
                  <c:v>2.6</c:v>
                </c:pt>
                <c:pt idx="9">
                  <c:v>3.38</c:v>
                </c:pt>
                <c:pt idx="10">
                  <c:v>3.3</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East Lindsey in the period April 2011 to March 2022 had scores for 'life satisfaction' that fluctuated between the rural and England situations, surpassing the rural score in some years, and dropping below the England score in other years.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East Lindsey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East Lindsey in the period April 2011 to March 2022 were generally greater than the England situation, but moved below and above the rural position by varying degrees over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East Lindsey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93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East Lindsey</v>
      </c>
      <c r="G12" s="10"/>
      <c r="H12" s="11"/>
      <c r="I12" s="30">
        <f>IF(VLOOKUP($F12,'life satisfaction'!$B$10:$L$468,'life satisfaction'!E$1,FALSE)=0,"",VLOOKUP($F12,'life satisfaction'!$B$10:$L$468,'life satisfaction'!E$1,FALSE))</f>
        <v>7.71</v>
      </c>
      <c r="J12" s="31">
        <f>IF(VLOOKUP($F12,'life satisfaction'!$B$10:$L$468,'life satisfaction'!F$1,FALSE)=0,"",VLOOKUP($F12,'life satisfaction'!$B$10:$L$468,'life satisfaction'!F$1,FALSE))</f>
        <v>7.42</v>
      </c>
      <c r="K12" s="31">
        <f>IF(VLOOKUP($F12,'life satisfaction'!$B$10:$L$468,'life satisfaction'!G$1,FALSE)=0,"",VLOOKUP($F12,'life satisfaction'!$B$10:$L$468,'life satisfaction'!G$1,FALSE))</f>
        <v>7.35</v>
      </c>
      <c r="L12" s="31">
        <f>IF(VLOOKUP($F12,'life satisfaction'!$B$10:$L$468,'life satisfaction'!H$1,FALSE)=0,"",VLOOKUP($F12,'life satisfaction'!$B$10:$L$468,'life satisfaction'!H$1,FALSE))</f>
        <v>7.64</v>
      </c>
      <c r="M12" s="31">
        <f>IF(VLOOKUP($F12,'life satisfaction'!$B$10:$L$468,'life satisfaction'!I$1,FALSE)=0,"",VLOOKUP($F12,'life satisfaction'!$B$10:$L$468,'life satisfaction'!I$1,FALSE))</f>
        <v>7.69</v>
      </c>
      <c r="N12" s="31">
        <f>IF(VLOOKUP($F12,'life satisfaction'!$B$10:$L$468,'life satisfaction'!J$1,FALSE)=0,"",VLOOKUP($F12,'life satisfaction'!$B$10:$L$468,'life satisfaction'!J$1,FALSE))</f>
        <v>7.9</v>
      </c>
      <c r="O12" s="31">
        <f>IF(VLOOKUP($F12,'life satisfaction'!$B$10:$L$468,'life satisfaction'!K$1,FALSE)=0,"",VLOOKUP($F12,'life satisfaction'!$B$10:$L$468,'life satisfaction'!K$1,FALSE))</f>
        <v>7.51</v>
      </c>
      <c r="P12" s="31">
        <f>IF(VLOOKUP($F12,'life satisfaction'!$B$10:$L$468,'life satisfaction'!L$1,FALSE)=0,"",VLOOKUP($F12,'life satisfaction'!$B$10:$L$468,'life satisfaction'!L$1,FALSE))</f>
        <v>7.77</v>
      </c>
      <c r="Q12" s="31">
        <f>IF(VLOOKUP($F12,'life satisfaction'!$B$10:$O$468,'life satisfaction'!M$1,FALSE)=0,"",VLOOKUP($F12,'life satisfaction'!$B$10:$O$468,'life satisfaction'!M$1,FALSE))</f>
        <v>7.82</v>
      </c>
      <c r="R12" s="31">
        <f>IF(VLOOKUP($F12,'life satisfaction'!$B$10:$O$468,'life satisfaction'!N$1,FALSE)=0,"",VLOOKUP($F12,'life satisfaction'!$B$10:$O$468,'life satisfaction'!N$1,FALSE))</f>
        <v>7.52</v>
      </c>
      <c r="S12" s="31">
        <f>IF(VLOOKUP($F12,'life satisfaction'!$B$10:$O$468,'life satisfaction'!O$1,FALSE)=0,"",VLOOKUP($F12,'life satisfaction'!$B$10:$O$468,'life satisfaction'!O$1,FALSE))</f>
        <v>7.67</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East Lindsey to Rural as a Region</v>
      </c>
      <c r="G15" s="37"/>
      <c r="H15" s="38"/>
      <c r="I15" s="13">
        <f>100*((I12-I13))/I13</f>
        <v>1.6649455874175807</v>
      </c>
      <c r="J15" s="13">
        <f>100*((J12-J13))/J13</f>
        <v>-2.1916589905662747</v>
      </c>
      <c r="K15" s="13">
        <f t="shared" ref="K15:P15" si="0">100*((K12-K13))/K13</f>
        <v>-4.2623310996374917</v>
      </c>
      <c r="L15" s="13">
        <f t="shared" si="0"/>
        <v>-2.0073866885073643</v>
      </c>
      <c r="M15" s="13">
        <f t="shared" si="0"/>
        <v>-1.5805218034910058</v>
      </c>
      <c r="N15" s="13">
        <f t="shared" si="0"/>
        <v>0.70495000844713651</v>
      </c>
      <c r="O15" s="13">
        <f t="shared" si="0"/>
        <v>-2.5955558333593927</v>
      </c>
      <c r="P15" s="13">
        <f t="shared" si="0"/>
        <v>-1.0418904403867282</v>
      </c>
      <c r="Q15" s="13">
        <f t="shared" ref="Q15:S15" si="1">100*((Q12-Q13))/Q13</f>
        <v>0.18522520297588321</v>
      </c>
      <c r="R15" s="13">
        <f t="shared" ref="R15" si="2">100*((R12-R13))/R13</f>
        <v>-0.34487163111508035</v>
      </c>
      <c r="S15" s="13">
        <f t="shared" si="1"/>
        <v>-8.9456668445315024E-2</v>
      </c>
      <c r="T15" s="24"/>
    </row>
    <row r="16" spans="1:20" ht="51" customHeight="1" x14ac:dyDescent="0.3">
      <c r="B16" s="12"/>
      <c r="C16" s="12"/>
      <c r="D16" s="12"/>
      <c r="F16" s="39" t="str">
        <f>"% Gap - "&amp;F12&amp;" to England"</f>
        <v>% Gap - East Lindsey to England</v>
      </c>
      <c r="G16" s="40"/>
      <c r="H16" s="41"/>
      <c r="I16" s="13">
        <f>100*(I12-I14)/I14</f>
        <v>4.0485829959514144</v>
      </c>
      <c r="J16" s="13">
        <f>100*(J12-J14)/J14</f>
        <v>-0.26881720430108147</v>
      </c>
      <c r="K16" s="13">
        <f t="shared" ref="K16:P16" si="3">100*(K12-K14)/K14</f>
        <v>-2.0000000000000049</v>
      </c>
      <c r="L16" s="13">
        <f t="shared" si="3"/>
        <v>0.52631578947368474</v>
      </c>
      <c r="M16" s="13">
        <f t="shared" si="3"/>
        <v>0.65445026178011401</v>
      </c>
      <c r="N16" s="13">
        <f t="shared" si="3"/>
        <v>2.9986962190352076</v>
      </c>
      <c r="O16" s="13">
        <f t="shared" si="3"/>
        <v>-2.2135416666666656</v>
      </c>
      <c r="P16" s="13">
        <f t="shared" si="3"/>
        <v>0.77821011673151241</v>
      </c>
      <c r="Q16" s="13">
        <f t="shared" ref="Q16:S16" si="4">100*(Q12-Q14)/Q14</f>
        <v>2.222222222222221</v>
      </c>
      <c r="R16" s="13">
        <f t="shared" ref="R16" si="5">100*(R12-R14)/R14</f>
        <v>1.8970189701896976</v>
      </c>
      <c r="S16" s="13">
        <f t="shared" si="4"/>
        <v>1.5894039735099352</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East Lindsey</v>
      </c>
      <c r="G21" s="10"/>
      <c r="H21" s="11"/>
      <c r="I21" s="30">
        <f>IF(VLOOKUP($F21,worthwhile!$B$10:$L$468,worthwhile!E$1,FALSE)=0,"",VLOOKUP($F21,worthwhile!$B$10:$L$468,worthwhile!E$1,FALSE))</f>
        <v>7.77</v>
      </c>
      <c r="J21" s="31">
        <f>IF(VLOOKUP($F21,worthwhile!$B$10:$L$468,worthwhile!F$1,FALSE)=0,"",VLOOKUP($F21,worthwhile!$B$10:$L$468,worthwhile!F$1,FALSE))</f>
        <v>7.71</v>
      </c>
      <c r="K21" s="31">
        <f>IF(VLOOKUP($F21,worthwhile!$B$10:$L$468,worthwhile!G$1,FALSE)=0,"",VLOOKUP($F21,worthwhile!$B$10:$L$468,worthwhile!G$1,FALSE))</f>
        <v>7.99</v>
      </c>
      <c r="L21" s="31">
        <f>IF(VLOOKUP($F21,worthwhile!$B$10:$L$468,worthwhile!H$1,FALSE)=0,"",VLOOKUP($F21,worthwhile!$B$10:$L$468,worthwhile!H$1,FALSE))</f>
        <v>7.86</v>
      </c>
      <c r="M21" s="31">
        <f>IF(VLOOKUP($F21,worthwhile!$B$10:$L$468,worthwhile!I$1,FALSE)=0,"",VLOOKUP($F21,worthwhile!$B$10:$L$468,worthwhile!I$1,FALSE))</f>
        <v>7.97</v>
      </c>
      <c r="N21" s="31">
        <f>IF(VLOOKUP($F21,worthwhile!$B$10:$L$468,worthwhile!J$1,FALSE)=0,"",VLOOKUP($F21,worthwhile!$B$10:$L$468,worthwhile!J$1,FALSE))</f>
        <v>8.27</v>
      </c>
      <c r="O21" s="31">
        <f>IF(VLOOKUP($F21,worthwhile!$B$10:$L$468,worthwhile!K$1,FALSE)=0,"",VLOOKUP($F21,worthwhile!$B$10:$L$468,worthwhile!K$1,FALSE))</f>
        <v>7.97</v>
      </c>
      <c r="P21" s="31">
        <f>IF(VLOOKUP($F21,worthwhile!$B$10:$L$468,worthwhile!L$1,FALSE)=0,"",VLOOKUP($F21,worthwhile!$B$10:$L$468,worthwhile!L$1,FALSE))</f>
        <v>8.1</v>
      </c>
      <c r="Q21" s="31">
        <f>IF(VLOOKUP($F21,worthwhile!$B$10:$O$468,worthwhile!M$1,FALSE)=0,"",VLOOKUP($F21,worthwhile!$B$10:$O$468,worthwhile!M$1,FALSE))</f>
        <v>8.14</v>
      </c>
      <c r="R21" s="31">
        <f>IF(VLOOKUP($F21,worthwhile!$B$10:$O$468,worthwhile!N$1,FALSE)=0,"",VLOOKUP($F21,worthwhile!$B$10:$O$468,worthwhile!N$1,FALSE))</f>
        <v>8.0299999999999994</v>
      </c>
      <c r="S21" s="31">
        <f>IF(VLOOKUP($F21,worthwhile!$B$10:$O$468,worthwhile!O$1,FALSE)=0,"",VLOOKUP($F21,worthwhile!$B$10:$O$468,worthwhile!O$1,FALSE))</f>
        <v>7.96</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East Lindsey to Rural as a Region</v>
      </c>
      <c r="G24" s="37"/>
      <c r="H24" s="38"/>
      <c r="I24" s="13">
        <f>100*((I21-I22))/I22</f>
        <v>-0.55511865661288506</v>
      </c>
      <c r="J24" s="13">
        <f>100*((J21-J22))/J22</f>
        <v>-1.2956364814214874</v>
      </c>
      <c r="K24" s="13">
        <f t="shared" ref="K24:P24" si="8">100*((K21-K22))/K22</f>
        <v>1.5154530286098848</v>
      </c>
      <c r="L24" s="13">
        <f t="shared" si="8"/>
        <v>-1.3443827785926965</v>
      </c>
      <c r="M24" s="13">
        <f t="shared" si="8"/>
        <v>-6.6470277211350251E-2</v>
      </c>
      <c r="N24" s="13">
        <f t="shared" si="8"/>
        <v>3.3454282660082533</v>
      </c>
      <c r="O24" s="13">
        <f t="shared" si="8"/>
        <v>0.8829988409686953</v>
      </c>
      <c r="P24" s="13">
        <f t="shared" si="8"/>
        <v>1.2972924106133887</v>
      </c>
      <c r="Q24" s="13">
        <f t="shared" ref="Q24:S24" si="9">100*((Q21-Q22))/Q22</f>
        <v>1.9050061086893875</v>
      </c>
      <c r="R24" s="13">
        <f t="shared" ref="R24" si="10">100*((R21-R22))/R22</f>
        <v>2.5353456100676017</v>
      </c>
      <c r="S24" s="13">
        <f t="shared" si="9"/>
        <v>1.0569466326077626</v>
      </c>
      <c r="T24" s="24"/>
    </row>
    <row r="25" spans="1:20" ht="51" customHeight="1" x14ac:dyDescent="0.3">
      <c r="B25" s="12"/>
      <c r="C25" s="12"/>
      <c r="D25" s="12"/>
      <c r="F25" s="39" t="str">
        <f>"% Gap - "&amp;F21&amp;" to England"</f>
        <v>% Gap - East Lindsey to England</v>
      </c>
      <c r="G25" s="40"/>
      <c r="H25" s="41"/>
      <c r="I25" s="13">
        <f>100*(I21-I23)/I23</f>
        <v>1.4360313315926818</v>
      </c>
      <c r="J25" s="13">
        <f>100*(J21-J23)/J23</f>
        <v>0.26007802340701652</v>
      </c>
      <c r="K25" s="13">
        <f t="shared" ref="K25:P25" si="11">100*(K21-K23)/K23</f>
        <v>3.2299741602067185</v>
      </c>
      <c r="L25" s="13">
        <f t="shared" si="11"/>
        <v>0.51150895140665009</v>
      </c>
      <c r="M25" s="13">
        <f t="shared" si="11"/>
        <v>1.7879948914431631</v>
      </c>
      <c r="N25" s="13">
        <f t="shared" si="11"/>
        <v>5.2162849872773442</v>
      </c>
      <c r="O25" s="13">
        <f t="shared" si="11"/>
        <v>1.1421319796954297</v>
      </c>
      <c r="P25" s="13">
        <f t="shared" si="11"/>
        <v>2.7918781725888295</v>
      </c>
      <c r="Q25" s="13">
        <f t="shared" ref="Q25:S25" si="12">100*(Q21-Q23)/Q23</f>
        <v>3.5623409669211226</v>
      </c>
      <c r="R25" s="13">
        <f t="shared" ref="R25" si="13">100*(R21-R23)/R23</f>
        <v>4.1504539559014191</v>
      </c>
      <c r="S25" s="13">
        <f t="shared" si="12"/>
        <v>2.3136246786632353</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East Lindsey</v>
      </c>
      <c r="G30" s="10"/>
      <c r="H30" s="11"/>
      <c r="I30" s="30">
        <f>IF(VLOOKUP($F30,happy!$B$10:$L$468,happy!E$1,FALSE)=0,"",VLOOKUP($F30,happy!$B$10:$L$468,happy!E$1,FALSE))</f>
        <v>7.48</v>
      </c>
      <c r="J30" s="31">
        <f>IF(VLOOKUP($F30,happy!$B$10:$L$468,happy!F$1,FALSE)=0,"",VLOOKUP($F30,happy!$B$10:$L$468,happy!F$1,FALSE))</f>
        <v>7.37</v>
      </c>
      <c r="K30" s="31">
        <f>IF(VLOOKUP($F30,happy!$B$10:$L$468,happy!G$1,FALSE)=0,"",VLOOKUP($F30,happy!$B$10:$L$468,happy!G$1,FALSE))</f>
        <v>7.35</v>
      </c>
      <c r="L30" s="31">
        <f>IF(VLOOKUP($F30,happy!$B$10:$L$468,happy!H$1,FALSE)=0,"",VLOOKUP($F30,happy!$B$10:$L$468,happy!H$1,FALSE))</f>
        <v>7.51</v>
      </c>
      <c r="M30" s="31">
        <f>IF(VLOOKUP($F30,happy!$B$10:$L$468,happy!I$1,FALSE)=0,"",VLOOKUP($F30,happy!$B$10:$L$468,happy!I$1,FALSE))</f>
        <v>7.55</v>
      </c>
      <c r="N30" s="31">
        <f>IF(VLOOKUP($F30,happy!$B$10:$L$468,happy!J$1,FALSE)=0,"",VLOOKUP($F30,happy!$B$10:$L$468,happy!J$1,FALSE))</f>
        <v>7.71</v>
      </c>
      <c r="O30" s="31">
        <f>IF(VLOOKUP($F30,happy!$B$10:$L$468,happy!K$1,FALSE)=0,"",VLOOKUP($F30,happy!$B$10:$L$468,happy!K$1,FALSE))</f>
        <v>7.47</v>
      </c>
      <c r="P30" s="31">
        <f>IF(VLOOKUP($F30,happy!$B$10:$L$468,happy!L$1,FALSE)=0,"",VLOOKUP($F30,happy!$B$10:$L$468,happy!L$1,FALSE))</f>
        <v>7.61</v>
      </c>
      <c r="Q30" s="31">
        <f>IF(VLOOKUP($F30,happy!$B$10:$O$468,happy!M$1,FALSE)=0,"",VLOOKUP($F30,happy!$B$10:$O$468,happy!M$1,FALSE))</f>
        <v>7.57</v>
      </c>
      <c r="R30" s="31">
        <f>IF(VLOOKUP($F30,happy!$B$10:$O$468,happy!N$1,FALSE)=0,"",VLOOKUP($F30,happy!$B$10:$O$468,happy!N$1,FALSE))</f>
        <v>7.69</v>
      </c>
      <c r="S30" s="31">
        <f>IF(VLOOKUP($F30,happy!$B$10:$O$468,happy!O$1,FALSE)=0,"",VLOOKUP($F30,happy!$B$10:$O$468,happy!O$1,FALSE))</f>
        <v>7.84</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East Lindsey to Rural as a Region</v>
      </c>
      <c r="G33" s="37"/>
      <c r="H33" s="38"/>
      <c r="I33" s="13">
        <f>100*((I30-I31))/I31</f>
        <v>0.3458865362857404</v>
      </c>
      <c r="J33" s="13">
        <f>100*((J30-J31))/J31</f>
        <v>-0.4799401295024629</v>
      </c>
      <c r="K33" s="13">
        <f t="shared" ref="K33:S33" si="16">100*((K30-K31))/K31</f>
        <v>-2.5011986575035587</v>
      </c>
      <c r="L33" s="13">
        <f t="shared" si="16"/>
        <v>-1.5680763035719432</v>
      </c>
      <c r="M33" s="13">
        <f t="shared" si="16"/>
        <v>-0.97813033310159359</v>
      </c>
      <c r="N33" s="13">
        <f t="shared" si="16"/>
        <v>0.64166076904926683</v>
      </c>
      <c r="O33" s="13">
        <f t="shared" si="16"/>
        <v>-0.56931169414333327</v>
      </c>
      <c r="P33" s="13">
        <f t="shared" si="16"/>
        <v>-0.95807068711385446</v>
      </c>
      <c r="Q33" s="13">
        <f t="shared" si="16"/>
        <v>-0.16366352051353744</v>
      </c>
      <c r="R33" s="13">
        <f t="shared" ref="R33" si="17">100*((R30-R31))/R31</f>
        <v>2.8903504529774611</v>
      </c>
      <c r="S33" s="13">
        <f t="shared" si="16"/>
        <v>3.4646145039988765</v>
      </c>
      <c r="T33" s="24"/>
    </row>
    <row r="34" spans="1:20" ht="51" customHeight="1" x14ac:dyDescent="0.3">
      <c r="B34" s="12"/>
      <c r="C34" s="12"/>
      <c r="D34" s="12"/>
      <c r="F34" s="39" t="str">
        <f>"% Gap - "&amp;F30&amp;" to England"</f>
        <v>% Gap - East Lindsey to England</v>
      </c>
      <c r="G34" s="40"/>
      <c r="H34" s="41"/>
      <c r="I34" s="13">
        <f>100*(I30-I32)/I32</f>
        <v>2.6063100137174264</v>
      </c>
      <c r="J34" s="13">
        <f>100*(J30-J32)/J32</f>
        <v>1.0973936899862835</v>
      </c>
      <c r="K34" s="13">
        <f t="shared" ref="K34:S34" si="18">100*(K30-K32)/K32</f>
        <v>-0.40650406504065378</v>
      </c>
      <c r="L34" s="13">
        <f t="shared" si="18"/>
        <v>0.67024128686326845</v>
      </c>
      <c r="M34" s="13">
        <f t="shared" si="18"/>
        <v>1.0709504685408309</v>
      </c>
      <c r="N34" s="13">
        <f t="shared" si="18"/>
        <v>2.6631158455392834</v>
      </c>
      <c r="O34" s="13">
        <f t="shared" si="18"/>
        <v>-0.66489361702127425</v>
      </c>
      <c r="P34" s="13">
        <f t="shared" si="18"/>
        <v>0.66137566137567083</v>
      </c>
      <c r="Q34" s="13">
        <f t="shared" si="18"/>
        <v>1.3386880856760446</v>
      </c>
      <c r="R34" s="13">
        <f t="shared" ref="R34" si="19">100*(R30-R32)/R32</f>
        <v>5.1983584131327056</v>
      </c>
      <c r="S34" s="13">
        <f t="shared" si="18"/>
        <v>5.2348993288590568</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East Lindsey</v>
      </c>
      <c r="G39" s="10"/>
      <c r="H39" s="11"/>
      <c r="I39" s="30">
        <f>IF(VLOOKUP($F39,anxiety!$B$10:$L$468,anxiety!E$1,FALSE)=0,"",VLOOKUP($F39,anxiety!$B$10:$L$468,anxiety!E$1,FALSE))</f>
        <v>2.89</v>
      </c>
      <c r="J39" s="31">
        <f>IF(VLOOKUP($F39,anxiety!$B$10:$L$468,anxiety!F$1,FALSE)=0,"",VLOOKUP($F39,anxiety!$B$10:$L$468,anxiety!F$1,FALSE))</f>
        <v>2.79</v>
      </c>
      <c r="K39" s="31">
        <f>IF(VLOOKUP($F39,anxiety!$B$10:$L$468,anxiety!G$1,FALSE)=0,"",VLOOKUP($F39,anxiety!$B$10:$L$468,anxiety!G$1,FALSE))</f>
        <v>3.32</v>
      </c>
      <c r="L39" s="31">
        <f>IF(VLOOKUP($F39,anxiety!$B$10:$L$468,anxiety!H$1,FALSE)=0,"",VLOOKUP($F39,anxiety!$B$10:$L$468,anxiety!H$1,FALSE))</f>
        <v>2.36</v>
      </c>
      <c r="M39" s="31">
        <f>IF(VLOOKUP($F39,anxiety!$B$10:$L$468,anxiety!I$1,FALSE)=0,"",VLOOKUP($F39,anxiety!$B$10:$L$468,anxiety!I$1,FALSE))</f>
        <v>2.58</v>
      </c>
      <c r="N39" s="31">
        <f>IF(VLOOKUP($F39,anxiety!$B$10:$L$468,anxiety!J$1,FALSE)=0,"",VLOOKUP($F39,anxiety!$B$10:$L$468,anxiety!J$1,FALSE))</f>
        <v>2.33</v>
      </c>
      <c r="O39" s="31">
        <f>IF(VLOOKUP($F39,anxiety!$B$10:$L$468,anxiety!K$1,FALSE)=0,"",VLOOKUP($F39,anxiety!$B$10:$L$468,anxiety!K$1,FALSE))</f>
        <v>2.84</v>
      </c>
      <c r="P39" s="31">
        <f>IF(VLOOKUP($F39,anxiety!$B$10:$L$468,anxiety!L$1,FALSE)=0,"",VLOOKUP($F39,anxiety!$B$10:$L$468,anxiety!L$1,FALSE))</f>
        <v>3</v>
      </c>
      <c r="Q39" s="31">
        <f>IF(VLOOKUP($F39,anxiety!$B$10:$O$468,anxiety!M$1,FALSE)=0,"",VLOOKUP($F39,anxiety!$B$10:$O$468,anxiety!M$1,FALSE))</f>
        <v>2.6</v>
      </c>
      <c r="R39" s="31">
        <f>IF(VLOOKUP($F39,anxiety!$B$10:$O$468,anxiety!N$1,FALSE)=0,"",VLOOKUP($F39,anxiety!$B$10:$O$468,anxiety!N$1,FALSE))</f>
        <v>3.38</v>
      </c>
      <c r="S39" s="31">
        <f>IF(VLOOKUP($F39,anxiety!$B$10:$O$468,anxiety!O$1,FALSE)=0,"",VLOOKUP($F39,anxiety!$B$10:$O$468,anxiety!O$1,FALSE))</f>
        <v>3.3</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East Lindsey to Rural as a Region</v>
      </c>
      <c r="G42" s="37"/>
      <c r="H42" s="38"/>
      <c r="I42" s="13">
        <f>100*((I39-I40))/I40</f>
        <v>-2.5948184845285334</v>
      </c>
      <c r="J42" s="13">
        <f>100*((J39-J40))/J40</f>
        <v>-3.9288084965150625</v>
      </c>
      <c r="K42" s="13">
        <f t="shared" ref="K42:S42" si="21">100*((K39-K40))/K40</f>
        <v>21.413464927740534</v>
      </c>
      <c r="L42" s="13">
        <f t="shared" si="21"/>
        <v>-12.303008595988535</v>
      </c>
      <c r="M42" s="13">
        <f t="shared" si="21"/>
        <v>-4.8182060627611678</v>
      </c>
      <c r="N42" s="13">
        <f t="shared" si="21"/>
        <v>-14.606791186470607</v>
      </c>
      <c r="O42" s="13">
        <f t="shared" si="21"/>
        <v>3.809397983000856</v>
      </c>
      <c r="P42" s="13">
        <f t="shared" si="21"/>
        <v>7.8949649016379126</v>
      </c>
      <c r="Q42" s="13">
        <f t="shared" si="21"/>
        <v>-10.586285477522228</v>
      </c>
      <c r="R42" s="13">
        <f t="shared" ref="R42" si="22">100*((R39-R40))/R40</f>
        <v>11.32981467518554</v>
      </c>
      <c r="S42" s="13">
        <f t="shared" si="21"/>
        <v>11.622789143369522</v>
      </c>
      <c r="T42" s="24"/>
    </row>
    <row r="43" spans="1:20" ht="51" customHeight="1" x14ac:dyDescent="0.3">
      <c r="B43" s="12"/>
      <c r="C43" s="12"/>
      <c r="D43" s="12"/>
      <c r="F43" s="39" t="str">
        <f>"% Gap - "&amp;F39&amp;" to England"</f>
        <v>% Gap - East Lindsey to England</v>
      </c>
      <c r="G43" s="40"/>
      <c r="H43" s="41"/>
      <c r="I43" s="13">
        <f>100*(I39-I41)/I41</f>
        <v>-7.9617834394904454</v>
      </c>
      <c r="J43" s="13">
        <f>100*(J39-J41)/J41</f>
        <v>-8.223684210526315</v>
      </c>
      <c r="K43" s="13">
        <f t="shared" ref="K43:S43" si="23">100*(K39-K41)/K41</f>
        <v>13.310580204778146</v>
      </c>
      <c r="L43" s="13">
        <f t="shared" si="23"/>
        <v>-17.482517482517483</v>
      </c>
      <c r="M43" s="13">
        <f t="shared" si="23"/>
        <v>-10.10452961672474</v>
      </c>
      <c r="N43" s="13">
        <f t="shared" si="23"/>
        <v>-19.93127147766323</v>
      </c>
      <c r="O43" s="13">
        <f t="shared" si="23"/>
        <v>-2.0689655172413812</v>
      </c>
      <c r="P43" s="13">
        <f t="shared" si="23"/>
        <v>4.5296167247386725</v>
      </c>
      <c r="Q43" s="13">
        <f t="shared" si="23"/>
        <v>-14.473684210526313</v>
      </c>
      <c r="R43" s="13">
        <f t="shared" ref="R43" si="24">100*(R39-R41)/R41</f>
        <v>2.1148036253776388</v>
      </c>
      <c r="S43" s="13">
        <f t="shared" si="23"/>
        <v>5.4313099041533528</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57dEVXB3IDBATVHB8lPlzyBWlR9rzKJbjcUBHf+NfkSW5ZK1DUC2kRk6d8OMo8Epzeab/79YvUaFFw50Dv0XPQ==" saltValue="DnPkkPbBUS4OKE1VGKAn7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2022-11-29T16:28:35Z</dcterms:modified>
</cp:coreProperties>
</file>