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C4C7CB75-5E61-421C-839D-68E25D3AB99E}" xr6:coauthVersionLast="47" xr6:coauthVersionMax="47" xr10:uidLastSave="{4B198D48-645B-4B7B-AC7C-5A352DEAFBBD}"/>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<sst xmlns="http://schemas.openxmlformats.org/spreadsheetml/2006/main" count="12312" uniqueCount="1423">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</sst>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Riding of Yorkshire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7.56</c:v>
                </c:pt>
                <c:pt idx="1">
                  <c:v>7.63</c:v>
                </c:pt>
                <c:pt idx="2">
                  <c:v>7.67</c:v>
                </c:pt>
                <c:pt idx="3">
                  <c:v>7.7</c:v>
                </c:pt>
                <c:pt idx="4">
                  <c:v>7.79</c:v>
                </c:pt>
                <c:pt idx="5">
                  <c:v>7.93</c:v>
                </c:pt>
                <c:pt idx="6">
                  <c:v>7.88</c:v>
                </c:pt>
                <c:pt idx="7">
                  <c:v>7.94</c:v>
                </c:pt>
                <c:pt idx="8">
                  <c:v>7.94</c:v>
                </c:pt>
                <c:pt idx="9">
                  <c:v>7.74</c:v>
                </c:pt>
                <c:pt idx="10">
                  <c:v>7.69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East Riding of Yorkshire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7.78</c:v>
                </c:pt>
                <c:pt idx="1">
                  <c:v>7.84</c:v>
                </c:pt>
                <c:pt idx="2">
                  <c:v>7.9</c:v>
                </c:pt>
                <c:pt idx="3">
                  <c:v>7.95</c:v>
                </c:pt>
                <c:pt idx="4">
                  <c:v>8</c:v>
                </c:pt>
                <c:pt idx="5">
                  <c:v>8.14</c:v>
                </c:pt>
                <c:pt idx="6">
                  <c:v>7.94</c:v>
                </c:pt>
                <c:pt idx="7">
                  <c:v>8.1199999999999992</c:v>
                </c:pt>
                <c:pt idx="8">
                  <c:v>8.06</c:v>
                </c:pt>
                <c:pt idx="9">
                  <c:v>8.01</c:v>
                </c:pt>
                <c:pt idx="10">
                  <c:v>7.89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Riding of Yorkshire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7.29</c:v>
                </c:pt>
                <c:pt idx="1">
                  <c:v>7.35</c:v>
                </c:pt>
                <c:pt idx="2">
                  <c:v>7.43</c:v>
                </c:pt>
                <c:pt idx="3">
                  <c:v>7.47</c:v>
                </c:pt>
                <c:pt idx="4">
                  <c:v>7.68</c:v>
                </c:pt>
                <c:pt idx="5">
                  <c:v>7.73</c:v>
                </c:pt>
                <c:pt idx="6">
                  <c:v>7.66</c:v>
                </c:pt>
                <c:pt idx="7">
                  <c:v>7.65</c:v>
                </c:pt>
                <c:pt idx="8">
                  <c:v>7.79</c:v>
                </c:pt>
                <c:pt idx="9">
                  <c:v>7.56</c:v>
                </c:pt>
                <c:pt idx="10">
                  <c:v>7.74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East Riding of Yorkshire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2.84</c:v>
                </c:pt>
                <c:pt idx="1">
                  <c:v>2.78</c:v>
                </c:pt>
                <c:pt idx="2">
                  <c:v>2.77</c:v>
                </c:pt>
                <c:pt idx="3">
                  <c:v>2.71</c:v>
                </c:pt>
                <c:pt idx="4">
                  <c:v>2.65</c:v>
                </c:pt>
                <c:pt idx="5">
                  <c:v>2.76</c:v>
                </c:pt>
                <c:pt idx="6">
                  <c:v>2.7</c:v>
                </c:pt>
                <c:pt idx="7">
                  <c:v>2.69</c:v>
                </c:pt>
                <c:pt idx="8">
                  <c:v>2.84</c:v>
                </c:pt>
                <c:pt idx="9">
                  <c:v>2.98</c:v>
                </c:pt>
                <c:pt idx="10">
                  <c:v>3.04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East Riding of Yorkshire in the period April 2011 to March 2022 had scores for 'life satisfaction' that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East Riding of Yorkshire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East Riding of Yorkshire in the period April 2011 to March 2022 increased from a position that was below that of 'Rural as a Region' to being generally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East Riding of Yorkshire in the period April 2011 to March 2022 fluctuated around the rural level, moving above and below during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94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East Riding of Yorkshire</v>
      </c>
      <c r="G12" s="10"/>
      <c r="H12" s="11"/>
      <c r="I12" s="30">
        <f>IF(VLOOKUP($F12,'life satisfaction'!$B$10:$L$468,'life satisfaction'!E$1,FALSE)=0,"",VLOOKUP($F12,'life satisfaction'!$B$10:$L$468,'life satisfaction'!E$1,FALSE))</f>
        <v>7.56</v>
      </c>
      <c r="J12" s="31">
        <f>IF(VLOOKUP($F12,'life satisfaction'!$B$10:$L$468,'life satisfaction'!F$1,FALSE)=0,"",VLOOKUP($F12,'life satisfaction'!$B$10:$L$468,'life satisfaction'!F$1,FALSE))</f>
        <v>7.63</v>
      </c>
      <c r="K12" s="31">
        <f>IF(VLOOKUP($F12,'life satisfaction'!$B$10:$L$468,'life satisfaction'!G$1,FALSE)=0,"",VLOOKUP($F12,'life satisfaction'!$B$10:$L$468,'life satisfaction'!G$1,FALSE))</f>
        <v>7.67</v>
      </c>
      <c r="L12" s="31">
        <f>IF(VLOOKUP($F12,'life satisfaction'!$B$10:$L$468,'life satisfaction'!H$1,FALSE)=0,"",VLOOKUP($F12,'life satisfaction'!$B$10:$L$468,'life satisfaction'!H$1,FALSE))</f>
        <v>7.7</v>
      </c>
      <c r="M12" s="31">
        <f>IF(VLOOKUP($F12,'life satisfaction'!$B$10:$L$468,'life satisfaction'!I$1,FALSE)=0,"",VLOOKUP($F12,'life satisfaction'!$B$10:$L$468,'life satisfaction'!I$1,FALSE))</f>
        <v>7.79</v>
      </c>
      <c r="N12" s="31">
        <f>IF(VLOOKUP($F12,'life satisfaction'!$B$10:$L$468,'life satisfaction'!J$1,FALSE)=0,"",VLOOKUP($F12,'life satisfaction'!$B$10:$L$468,'life satisfaction'!J$1,FALSE))</f>
        <v>7.93</v>
      </c>
      <c r="O12" s="31">
        <f>IF(VLOOKUP($F12,'life satisfaction'!$B$10:$L$468,'life satisfaction'!K$1,FALSE)=0,"",VLOOKUP($F12,'life satisfaction'!$B$10:$L$468,'life satisfaction'!K$1,FALSE))</f>
        <v>7.88</v>
      </c>
      <c r="P12" s="31">
        <f>IF(VLOOKUP($F12,'life satisfaction'!$B$10:$L$468,'life satisfaction'!L$1,FALSE)=0,"",VLOOKUP($F12,'life satisfaction'!$B$10:$L$468,'life satisfaction'!L$1,FALSE))</f>
        <v>7.94</v>
      </c>
      <c r="Q12" s="31">
        <f>IF(VLOOKUP($F12,'life satisfaction'!$B$10:$O$468,'life satisfaction'!M$1,FALSE)=0,"",VLOOKUP($F12,'life satisfaction'!$B$10:$O$468,'life satisfaction'!M$1,FALSE))</f>
        <v>7.94</v>
      </c>
      <c r="R12" s="31">
        <f>IF(VLOOKUP($F12,'life satisfaction'!$B$10:$O$468,'life satisfaction'!N$1,FALSE)=0,"",VLOOKUP($F12,'life satisfaction'!$B$10:$O$468,'life satisfaction'!N$1,FALSE))</f>
        <v>7.74</v>
      </c>
      <c r="S12" s="31">
        <f>IF(VLOOKUP($F12,'life satisfaction'!$B$10:$O$468,'life satisfaction'!O$1,FALSE)=0,"",VLOOKUP($F12,'life satisfaction'!$B$10:$O$468,'life satisfaction'!O$1,FALSE))</f>
        <v>7.69</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East Riding of Yorkshire to Rural as a Region</v>
      </c>
      <c r="G15" s="50"/>
      <c r="H15" s="51"/>
      <c r="I15" s="13">
        <f>100*((I12-I13))/I13</f>
        <v>-0.3129716419096143</v>
      </c>
      <c r="J15" s="13">
        <f>100*((J12-J13))/J13</f>
        <v>0.57650160404033968</v>
      </c>
      <c r="K15" s="13">
        <f t="shared" ref="K15:P15" si="0">100*((K12-K13))/K13</f>
        <v>-9.4160480846194647E-2</v>
      </c>
      <c r="L15" s="13">
        <f t="shared" si="0"/>
        <v>-1.2378111912966825</v>
      </c>
      <c r="M15" s="13">
        <f t="shared" si="0"/>
        <v>-0.30068463578608201</v>
      </c>
      <c r="N15" s="13">
        <f t="shared" si="0"/>
        <v>1.0873738692386998</v>
      </c>
      <c r="O15" s="13">
        <f t="shared" si="0"/>
        <v>2.2033315623339544</v>
      </c>
      <c r="P15" s="13">
        <f t="shared" si="0"/>
        <v>1.1232162037747053</v>
      </c>
      <c r="Q15" s="13">
        <f t="shared" ref="Q15:S15" si="1">100*((Q12-Q13))/Q13</f>
        <v>1.7225943876762817</v>
      </c>
      <c r="R15" s="13">
        <f t="shared" ref="R15" si="2">100*((R12-R13))/R13</f>
        <v>2.5705709541448596</v>
      </c>
      <c r="S15" s="13">
        <f t="shared" si="1"/>
        <v>0.1710662607112873</v>
      </c>
      <c r="T15" s="24"/>
    </row>
    <row r="16" spans="1:20" ht="51" customHeight="1" x14ac:dyDescent="0.3">
      <c r="B16" s="12"/>
      <c r="C16" s="12"/>
      <c r="D16" s="12"/>
      <c r="F16" s="36" t="str">
        <f>"% Gap - "&amp;F12&amp;" to England"</f>
        <v>% Gap - East Riding of Yorkshire to England</v>
      </c>
      <c r="G16" s="37"/>
      <c r="H16" s="38"/>
      <c r="I16" s="13">
        <f>100*(I12-I14)/I14</f>
        <v>2.0242914979757014</v>
      </c>
      <c r="J16" s="13">
        <f>100*(J12-J14)/J14</f>
        <v>2.5537634408602083</v>
      </c>
      <c r="K16" s="13">
        <f t="shared" ref="K16:P16" si="3">100*(K12-K14)/K14</f>
        <v>2.2666666666666657</v>
      </c>
      <c r="L16" s="13">
        <f t="shared" si="3"/>
        <v>1.3157894736842175</v>
      </c>
      <c r="M16" s="13">
        <f t="shared" si="3"/>
        <v>1.9633507853403189</v>
      </c>
      <c r="N16" s="13">
        <f t="shared" si="3"/>
        <v>3.3898305084745735</v>
      </c>
      <c r="O16" s="13">
        <f t="shared" si="3"/>
        <v>2.6041666666666692</v>
      </c>
      <c r="P16" s="13">
        <f t="shared" si="3"/>
        <v>2.9831387808041558</v>
      </c>
      <c r="Q16" s="13">
        <f t="shared" ref="Q16:S16" si="4">100*(Q12-Q14)/Q14</f>
        <v>3.7908496732026147</v>
      </c>
      <c r="R16" s="13">
        <f t="shared" ref="R16" si="5">100*(R12-R14)/R14</f>
        <v>4.8780487804878092</v>
      </c>
      <c r="S16" s="13">
        <f t="shared" si="4"/>
        <v>1.8543046357615969</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East Riding of Yorkshire</v>
      </c>
      <c r="G21" s="10"/>
      <c r="H21" s="11"/>
      <c r="I21" s="30">
        <f>IF(VLOOKUP($F21,worthwhile!$B$10:$L$468,worthwhile!E$1,FALSE)=0,"",VLOOKUP($F21,worthwhile!$B$10:$L$468,worthwhile!E$1,FALSE))</f>
        <v>7.78</v>
      </c>
      <c r="J21" s="31">
        <f>IF(VLOOKUP($F21,worthwhile!$B$10:$L$468,worthwhile!F$1,FALSE)=0,"",VLOOKUP($F21,worthwhile!$B$10:$L$468,worthwhile!F$1,FALSE))</f>
        <v>7.84</v>
      </c>
      <c r="K21" s="31">
        <f>IF(VLOOKUP($F21,worthwhile!$B$10:$L$468,worthwhile!G$1,FALSE)=0,"",VLOOKUP($F21,worthwhile!$B$10:$L$468,worthwhile!G$1,FALSE))</f>
        <v>7.9</v>
      </c>
      <c r="L21" s="31">
        <f>IF(VLOOKUP($F21,worthwhile!$B$10:$L$468,worthwhile!H$1,FALSE)=0,"",VLOOKUP($F21,worthwhile!$B$10:$L$468,worthwhile!H$1,FALSE))</f>
        <v>7.95</v>
      </c>
      <c r="M21" s="31">
        <f>IF(VLOOKUP($F21,worthwhile!$B$10:$L$468,worthwhile!I$1,FALSE)=0,"",VLOOKUP($F21,worthwhile!$B$10:$L$468,worthwhile!I$1,FALSE))</f>
        <v>8</v>
      </c>
      <c r="N21" s="31">
        <f>IF(VLOOKUP($F21,worthwhile!$B$10:$L$468,worthwhile!J$1,FALSE)=0,"",VLOOKUP($F21,worthwhile!$B$10:$L$468,worthwhile!J$1,FALSE))</f>
        <v>8.14</v>
      </c>
      <c r="O21" s="31">
        <f>IF(VLOOKUP($F21,worthwhile!$B$10:$L$468,worthwhile!K$1,FALSE)=0,"",VLOOKUP($F21,worthwhile!$B$10:$L$468,worthwhile!K$1,FALSE))</f>
        <v>7.94</v>
      </c>
      <c r="P21" s="31">
        <f>IF(VLOOKUP($F21,worthwhile!$B$10:$L$468,worthwhile!L$1,FALSE)=0,"",VLOOKUP($F21,worthwhile!$B$10:$L$468,worthwhile!L$1,FALSE))</f>
        <v>8.1199999999999992</v>
      </c>
      <c r="Q21" s="31">
        <f>IF(VLOOKUP($F21,worthwhile!$B$10:$O$468,worthwhile!M$1,FALSE)=0,"",VLOOKUP($F21,worthwhile!$B$10:$O$468,worthwhile!M$1,FALSE))</f>
        <v>8.06</v>
      </c>
      <c r="R21" s="31">
        <f>IF(VLOOKUP($F21,worthwhile!$B$10:$O$468,worthwhile!N$1,FALSE)=0,"",VLOOKUP($F21,worthwhile!$B$10:$O$468,worthwhile!N$1,FALSE))</f>
        <v>8.01</v>
      </c>
      <c r="S21" s="31">
        <f>IF(VLOOKUP($F21,worthwhile!$B$10:$O$468,worthwhile!O$1,FALSE)=0,"",VLOOKUP($F21,worthwhile!$B$10:$O$468,worthwhile!O$1,FALSE))</f>
        <v>7.89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East Riding of Yorkshire to Rural as a Region</v>
      </c>
      <c r="G24" s="50"/>
      <c r="H24" s="51"/>
      <c r="I24" s="13">
        <f>100*((I21-I22))/I22</f>
        <v>-0.42713296633824688</v>
      </c>
      <c r="J24" s="13">
        <f>100*((J21-J22))/J22</f>
        <v>0.368639427452079</v>
      </c>
      <c r="K24" s="13">
        <f t="shared" ref="K24:P24" si="8">100*((K21-K22))/K22</f>
        <v>0.37197483429513212</v>
      </c>
      <c r="L24" s="13">
        <f t="shared" si="8"/>
        <v>-0.21473830659185131</v>
      </c>
      <c r="M24" s="13">
        <f t="shared" si="8"/>
        <v>0.30969106427970178</v>
      </c>
      <c r="N24" s="13">
        <f t="shared" si="8"/>
        <v>1.7208931179331659</v>
      </c>
      <c r="O24" s="13">
        <f t="shared" si="8"/>
        <v>0.50326358811687633</v>
      </c>
      <c r="P24" s="13">
        <f t="shared" si="8"/>
        <v>1.5474091819976141</v>
      </c>
      <c r="Q24" s="13">
        <f t="shared" ref="Q24:S24" si="9">100*((Q21-Q22))/Q22</f>
        <v>0.90348270712978584</v>
      </c>
      <c r="R24" s="13">
        <f t="shared" ref="R24" si="10">100*((R21-R22))/R22</f>
        <v>2.2799649236166291</v>
      </c>
      <c r="S24" s="13">
        <f t="shared" si="9"/>
        <v>0.16825489086372086</v>
      </c>
      <c r="T24" s="24"/>
    </row>
    <row r="25" spans="1:20" ht="51" customHeight="1" x14ac:dyDescent="0.3">
      <c r="B25" s="12"/>
      <c r="C25" s="12"/>
      <c r="D25" s="12"/>
      <c r="F25" s="36" t="str">
        <f>"% Gap - "&amp;F21&amp;" to England"</f>
        <v>% Gap - East Riding of Yorkshire to England</v>
      </c>
      <c r="G25" s="37"/>
      <c r="H25" s="38"/>
      <c r="I25" s="13">
        <f>100*(I21-I23)/I23</f>
        <v>1.5665796344647533</v>
      </c>
      <c r="J25" s="13">
        <f>100*(J21-J23)/J23</f>
        <v>1.9505851755526589</v>
      </c>
      <c r="K25" s="13">
        <f t="shared" ref="K25:P25" si="11">100*(K21-K23)/K23</f>
        <v>2.0671834625323013</v>
      </c>
      <c r="L25" s="13">
        <f t="shared" si="11"/>
        <v>1.6624040920716099</v>
      </c>
      <c r="M25" s="13">
        <f t="shared" si="11"/>
        <v>2.1711366538952737</v>
      </c>
      <c r="N25" s="13">
        <f t="shared" si="11"/>
        <v>3.5623409669211226</v>
      </c>
      <c r="O25" s="13">
        <f t="shared" si="11"/>
        <v>0.76142131979696059</v>
      </c>
      <c r="P25" s="13">
        <f t="shared" si="11"/>
        <v>3.0456852791878086</v>
      </c>
      <c r="Q25" s="13">
        <f t="shared" ref="Q25:S25" si="12">100*(Q21-Q23)/Q23</f>
        <v>2.5445292620865163</v>
      </c>
      <c r="R25" s="13">
        <f t="shared" ref="R25" si="13">100*(R21-R23)/R23</f>
        <v>3.8910505836575853</v>
      </c>
      <c r="S25" s="13">
        <f t="shared" si="12"/>
        <v>1.4138817480719721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East Riding of Yorkshire</v>
      </c>
      <c r="G30" s="10"/>
      <c r="H30" s="11"/>
      <c r="I30" s="30">
        <f>IF(VLOOKUP($F30,happy!$B$10:$L$468,happy!E$1,FALSE)=0,"",VLOOKUP($F30,happy!$B$10:$L$468,happy!E$1,FALSE))</f>
        <v>7.29</v>
      </c>
      <c r="J30" s="31">
        <f>IF(VLOOKUP($F30,happy!$B$10:$L$468,happy!F$1,FALSE)=0,"",VLOOKUP($F30,happy!$B$10:$L$468,happy!F$1,FALSE))</f>
        <v>7.35</v>
      </c>
      <c r="K30" s="31">
        <f>IF(VLOOKUP($F30,happy!$B$10:$L$468,happy!G$1,FALSE)=0,"",VLOOKUP($F30,happy!$B$10:$L$468,happy!G$1,FALSE))</f>
        <v>7.43</v>
      </c>
      <c r="L30" s="31">
        <f>IF(VLOOKUP($F30,happy!$B$10:$L$468,happy!H$1,FALSE)=0,"",VLOOKUP($F30,happy!$B$10:$L$468,happy!H$1,FALSE))</f>
        <v>7.47</v>
      </c>
      <c r="M30" s="31">
        <f>IF(VLOOKUP($F30,happy!$B$10:$L$468,happy!I$1,FALSE)=0,"",VLOOKUP($F30,happy!$B$10:$L$468,happy!I$1,FALSE))</f>
        <v>7.68</v>
      </c>
      <c r="N30" s="31">
        <f>IF(VLOOKUP($F30,happy!$B$10:$L$468,happy!J$1,FALSE)=0,"",VLOOKUP($F30,happy!$B$10:$L$468,happy!J$1,FALSE))</f>
        <v>7.73</v>
      </c>
      <c r="O30" s="31">
        <f>IF(VLOOKUP($F30,happy!$B$10:$L$468,happy!K$1,FALSE)=0,"",VLOOKUP($F30,happy!$B$10:$L$468,happy!K$1,FALSE))</f>
        <v>7.66</v>
      </c>
      <c r="P30" s="31">
        <f>IF(VLOOKUP($F30,happy!$B$10:$L$468,happy!L$1,FALSE)=0,"",VLOOKUP($F30,happy!$B$10:$L$468,happy!L$1,FALSE))</f>
        <v>7.65</v>
      </c>
      <c r="Q30" s="31">
        <f>IF(VLOOKUP($F30,happy!$B$10:$O$468,happy!M$1,FALSE)=0,"",VLOOKUP($F30,happy!$B$10:$O$468,happy!M$1,FALSE))</f>
        <v>7.79</v>
      </c>
      <c r="R30" s="31">
        <f>IF(VLOOKUP($F30,happy!$B$10:$O$468,happy!N$1,FALSE)=0,"",VLOOKUP($F30,happy!$B$10:$O$468,happy!N$1,FALSE))</f>
        <v>7.56</v>
      </c>
      <c r="S30" s="31">
        <f>IF(VLOOKUP($F30,happy!$B$10:$O$468,happy!O$1,FALSE)=0,"",VLOOKUP($F30,happy!$B$10:$O$468,happy!O$1,FALSE))</f>
        <v>7.74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East Riding of Yorkshire to Rural as a Region</v>
      </c>
      <c r="G33" s="50"/>
      <c r="H33" s="51"/>
      <c r="I33" s="13">
        <f>100*((I30-I31))/I31</f>
        <v>-2.2030063035397047</v>
      </c>
      <c r="J33" s="13">
        <f>100*((J30-J31))/J31</f>
        <v>-0.75000813457844617</v>
      </c>
      <c r="K33" s="13">
        <f t="shared" ref="K33:S33" si="16">100*((K30-K31))/K31</f>
        <v>-1.4399872143199228</v>
      </c>
      <c r="L33" s="13">
        <f t="shared" si="16"/>
        <v>-2.0923475349776859</v>
      </c>
      <c r="M33" s="13">
        <f t="shared" si="16"/>
        <v>0.72688199228870876</v>
      </c>
      <c r="N33" s="13">
        <f t="shared" si="16"/>
        <v>0.90272863096639155</v>
      </c>
      <c r="O33" s="13">
        <f t="shared" si="16"/>
        <v>1.9597151837834146</v>
      </c>
      <c r="P33" s="13">
        <f t="shared" si="16"/>
        <v>-0.43748235958225795</v>
      </c>
      <c r="Q33" s="13">
        <f t="shared" si="16"/>
        <v>2.7377887946102399</v>
      </c>
      <c r="R33" s="13">
        <f t="shared" ref="R33" si="17">100*((R30-R31))/R31</f>
        <v>1.150981719702149</v>
      </c>
      <c r="S33" s="13">
        <f t="shared" si="16"/>
        <v>2.1449127883866503</v>
      </c>
      <c r="T33" s="24"/>
    </row>
    <row r="34" spans="1:20" ht="51" customHeight="1" x14ac:dyDescent="0.3">
      <c r="B34" s="12"/>
      <c r="C34" s="12"/>
      <c r="D34" s="12"/>
      <c r="F34" s="36" t="str">
        <f>"% Gap - "&amp;F30&amp;" to England"</f>
        <v>% Gap - East Riding of Yorkshire to England</v>
      </c>
      <c r="G34" s="37"/>
      <c r="H34" s="38"/>
      <c r="I34" s="13">
        <f>100*(I30-I32)/I32</f>
        <v>0</v>
      </c>
      <c r="J34" s="13">
        <f>100*(J30-J32)/J32</f>
        <v>0.82304526748970652</v>
      </c>
      <c r="K34" s="13">
        <f t="shared" ref="K34:S34" si="18">100*(K30-K32)/K32</f>
        <v>0.67750677506774826</v>
      </c>
      <c r="L34" s="13">
        <f t="shared" si="18"/>
        <v>0.1340482573726513</v>
      </c>
      <c r="M34" s="13">
        <f t="shared" si="18"/>
        <v>2.8112449799196781</v>
      </c>
      <c r="N34" s="13">
        <f t="shared" si="18"/>
        <v>2.9294274300932175</v>
      </c>
      <c r="O34" s="13">
        <f t="shared" si="18"/>
        <v>1.8617021276595822</v>
      </c>
      <c r="P34" s="13">
        <f t="shared" si="18"/>
        <v>1.1904761904762005</v>
      </c>
      <c r="Q34" s="13">
        <f t="shared" si="18"/>
        <v>4.2838018741633235</v>
      </c>
      <c r="R34" s="13">
        <f t="shared" ref="R34" si="19">100*(R30-R32)/R32</f>
        <v>3.4199726402188784</v>
      </c>
      <c r="S34" s="13">
        <f t="shared" si="18"/>
        <v>3.8926174496644301</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East Riding of Yorkshire</v>
      </c>
      <c r="G39" s="10"/>
      <c r="H39" s="11"/>
      <c r="I39" s="30">
        <f>IF(VLOOKUP($F39,anxiety!$B$10:$L$468,anxiety!E$1,FALSE)=0,"",VLOOKUP($F39,anxiety!$B$10:$L$468,anxiety!E$1,FALSE))</f>
        <v>2.84</v>
      </c>
      <c r="J39" s="31">
        <f>IF(VLOOKUP($F39,anxiety!$B$10:$L$468,anxiety!F$1,FALSE)=0,"",VLOOKUP($F39,anxiety!$B$10:$L$468,anxiety!F$1,FALSE))</f>
        <v>2.78</v>
      </c>
      <c r="K39" s="31">
        <f>IF(VLOOKUP($F39,anxiety!$B$10:$L$468,anxiety!G$1,FALSE)=0,"",VLOOKUP($F39,anxiety!$B$10:$L$468,anxiety!G$1,FALSE))</f>
        <v>2.77</v>
      </c>
      <c r="L39" s="31">
        <f>IF(VLOOKUP($F39,anxiety!$B$10:$L$468,anxiety!H$1,FALSE)=0,"",VLOOKUP($F39,anxiety!$B$10:$L$468,anxiety!H$1,FALSE))</f>
        <v>2.71</v>
      </c>
      <c r="M39" s="31">
        <f>IF(VLOOKUP($F39,anxiety!$B$10:$L$468,anxiety!I$1,FALSE)=0,"",VLOOKUP($F39,anxiety!$B$10:$L$468,anxiety!I$1,FALSE))</f>
        <v>2.65</v>
      </c>
      <c r="N39" s="31">
        <f>IF(VLOOKUP($F39,anxiety!$B$10:$L$468,anxiety!J$1,FALSE)=0,"",VLOOKUP($F39,anxiety!$B$10:$L$468,anxiety!J$1,FALSE))</f>
        <v>2.76</v>
      </c>
      <c r="O39" s="31">
        <f>IF(VLOOKUP($F39,anxiety!$B$10:$L$468,anxiety!K$1,FALSE)=0,"",VLOOKUP($F39,anxiety!$B$10:$L$468,anxiety!K$1,FALSE))</f>
        <v>2.7</v>
      </c>
      <c r="P39" s="31">
        <f>IF(VLOOKUP($F39,anxiety!$B$10:$L$468,anxiety!L$1,FALSE)=0,"",VLOOKUP($F39,anxiety!$B$10:$L$468,anxiety!L$1,FALSE))</f>
        <v>2.69</v>
      </c>
      <c r="Q39" s="31">
        <f>IF(VLOOKUP($F39,anxiety!$B$10:$O$468,anxiety!M$1,FALSE)=0,"",VLOOKUP($F39,anxiety!$B$10:$O$468,anxiety!M$1,FALSE))</f>
        <v>2.84</v>
      </c>
      <c r="R39" s="31">
        <f>IF(VLOOKUP($F39,anxiety!$B$10:$O$468,anxiety!N$1,FALSE)=0,"",VLOOKUP($F39,anxiety!$B$10:$O$468,anxiety!N$1,FALSE))</f>
        <v>2.98</v>
      </c>
      <c r="S39" s="31">
        <f>IF(VLOOKUP($F39,anxiety!$B$10:$O$468,anxiety!O$1,FALSE)=0,"",VLOOKUP($F39,anxiety!$B$10:$O$468,anxiety!O$1,FALSE))</f>
        <v>3.04</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East Riding of Yorkshire to Rural as a Region</v>
      </c>
      <c r="G42" s="50"/>
      <c r="H42" s="51"/>
      <c r="I42" s="13">
        <f>100*((I39-I40))/I40</f>
        <v>-4.2800292373913704</v>
      </c>
      <c r="J42" s="13">
        <f>100*((J39-J40))/J40</f>
        <v>-4.2731496846996038</v>
      </c>
      <c r="K42" s="13">
        <f t="shared" ref="K42:S42" si="21">100*((K39-K40))/K40</f>
        <v>1.299788508988345</v>
      </c>
      <c r="L42" s="13">
        <f t="shared" si="21"/>
        <v>0.70290114613181331</v>
      </c>
      <c r="M42" s="13">
        <f t="shared" si="21"/>
        <v>-2.235754289270198</v>
      </c>
      <c r="N42" s="13">
        <f t="shared" si="21"/>
        <v>1.1524705258974692</v>
      </c>
      <c r="O42" s="13">
        <f t="shared" si="21"/>
        <v>-1.307966706301992</v>
      </c>
      <c r="P42" s="13">
        <f t="shared" si="21"/>
        <v>-3.2541814715313411</v>
      </c>
      <c r="Q42" s="13">
        <f t="shared" si="21"/>
        <v>-2.3327118292935203</v>
      </c>
      <c r="R42" s="13">
        <f t="shared" ref="R42" si="22">100*((R39-R40))/R40</f>
        <v>-1.8453113218778345</v>
      </c>
      <c r="S42" s="13">
        <f t="shared" si="21"/>
        <v>2.8282663623767785</v>
      </c>
      <c r="T42" s="24"/>
    </row>
    <row r="43" spans="1:20" ht="51" customHeight="1" x14ac:dyDescent="0.3">
      <c r="B43" s="12"/>
      <c r="C43" s="12"/>
      <c r="D43" s="12"/>
      <c r="F43" s="36" t="str">
        <f>"% Gap - "&amp;F39&amp;" to England"</f>
        <v>% Gap - East Riding of Yorkshire to England</v>
      </c>
      <c r="G43" s="37"/>
      <c r="H43" s="38"/>
      <c r="I43" s="13">
        <f>100*(I39-I41)/I41</f>
        <v>-9.5541401273885445</v>
      </c>
      <c r="J43" s="13">
        <f>100*(J39-J41)/J41</f>
        <v>-8.5526315789473752</v>
      </c>
      <c r="K43" s="13">
        <f t="shared" ref="K43:S43" si="23">100*(K39-K41)/K41</f>
        <v>-5.4607508532423257</v>
      </c>
      <c r="L43" s="13">
        <f t="shared" si="23"/>
        <v>-5.2447552447552415</v>
      </c>
      <c r="M43" s="13">
        <f t="shared" si="23"/>
        <v>-7.6655052264808434</v>
      </c>
      <c r="N43" s="13">
        <f t="shared" si="23"/>
        <v>-5.1546391752577438</v>
      </c>
      <c r="O43" s="13">
        <f t="shared" si="23"/>
        <v>-6.8965517241379217</v>
      </c>
      <c r="P43" s="13">
        <f t="shared" si="23"/>
        <v>-6.271777003484325</v>
      </c>
      <c r="Q43" s="13">
        <f t="shared" si="23"/>
        <v>-6.5789473684210584</v>
      </c>
      <c r="R43" s="13">
        <f t="shared" ref="R43" si="24">100*(R39-R41)/R41</f>
        <v>-9.9697885196374649</v>
      </c>
      <c r="S43" s="13">
        <f t="shared" si="23"/>
        <v>-2.8753993610223598</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2/oz9S+8eo9tHG6bjYzzbAftKBSS4RFmsCcvY+y7u9PwaYW5OARHTPYnP7ks5/GKvBI5b3DXwjxcxAqZ+NmyXw==" saltValue="uBJuggty63BpSBwxr+90s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2022-12-07T15:23:12Z</dcterms:modified>
</cp:coreProperties>
</file>