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FDC3933A-CB23-4ABC-B4FA-D4794F78C4C2}" xr6:coauthVersionLast="47" xr6:coauthVersionMax="47" xr10:uidLastSave="{64B53273-B767-4602-B3D5-BAA9CD3364BA}"/>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<sst xmlns="http://schemas.openxmlformats.org/spreadsheetml/2006/main" count="12312" uniqueCount="1423">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</sst>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7.83</c:v>
                </c:pt>
                <c:pt idx="1">
                  <c:v>7.78</c:v>
                </c:pt>
                <c:pt idx="2">
                  <c:v>7.89</c:v>
                </c:pt>
                <c:pt idx="3">
                  <c:v>7.95</c:v>
                </c:pt>
                <c:pt idx="4">
                  <c:v>7.99</c:v>
                </c:pt>
                <c:pt idx="5">
                  <c:v>7.87</c:v>
                </c:pt>
                <c:pt idx="6">
                  <c:v>8.15</c:v>
                </c:pt>
                <c:pt idx="7">
                  <c:v>7.97</c:v>
                </c:pt>
                <c:pt idx="8">
                  <c:v>7.98</c:v>
                </c:pt>
                <c:pt idx="9">
                  <c:v>7.59</c:v>
                </c:pt>
                <c:pt idx="10">
                  <c:v>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7.99</c:v>
                </c:pt>
                <c:pt idx="1">
                  <c:v>7.68</c:v>
                </c:pt>
                <c:pt idx="2">
                  <c:v>8.16</c:v>
                </c:pt>
                <c:pt idx="3">
                  <c:v>8.17</c:v>
                </c:pt>
                <c:pt idx="4">
                  <c:v>8.3800000000000008</c:v>
                </c:pt>
                <c:pt idx="5">
                  <c:v>7.85</c:v>
                </c:pt>
                <c:pt idx="6">
                  <c:v>8.1999999999999993</c:v>
                </c:pt>
                <c:pt idx="7">
                  <c:v>8.11</c:v>
                </c:pt>
                <c:pt idx="8">
                  <c:v>7.97</c:v>
                </c:pt>
                <c:pt idx="9">
                  <c:v>8.19</c:v>
                </c:pt>
                <c:pt idx="10">
                  <c:v>7.63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8.02</c:v>
                </c:pt>
                <c:pt idx="1">
                  <c:v>7.06</c:v>
                </c:pt>
                <c:pt idx="2">
                  <c:v>7.74</c:v>
                </c:pt>
                <c:pt idx="3">
                  <c:v>7.55</c:v>
                </c:pt>
                <c:pt idx="4">
                  <c:v>7.72</c:v>
                </c:pt>
                <c:pt idx="5">
                  <c:v>8</c:v>
                </c:pt>
                <c:pt idx="6">
                  <c:v>7.78</c:v>
                </c:pt>
                <c:pt idx="7">
                  <c:v>7.58</c:v>
                </c:pt>
                <c:pt idx="8">
                  <c:v>7.28</c:v>
                </c:pt>
                <c:pt idx="9">
                  <c:v>7.45</c:v>
                </c:pt>
                <c:pt idx="10">
                  <c:v>7.42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2.93</c:v>
                </c:pt>
                <c:pt idx="1">
                  <c:v>4.13</c:v>
                </c:pt>
                <c:pt idx="2">
                  <c:v>2.2799999999999998</c:v>
                </c:pt>
                <c:pt idx="3">
                  <c:v>2.58</c:v>
                </c:pt>
                <c:pt idx="4">
                  <c:v>2.4500000000000002</c:v>
                </c:pt>
                <c:pt idx="5">
                  <c:v>2.71</c:v>
                </c:pt>
                <c:pt idx="6">
                  <c:v>2.04</c:v>
                </c:pt>
                <c:pt idx="7">
                  <c:v>2.59</c:v>
                </c:pt>
                <c:pt idx="8">
                  <c:v>2.75</c:v>
                </c:pt>
                <c:pt idx="9">
                  <c:v>3.1</c:v>
                </c:pt>
                <c:pt idx="10">
                  <c:v>2.56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Eden in the period April 2011 to March 2022 had scores for 'life satisfaction' that were consistently higher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Eden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Eden in the period April 2011 to March 2022 experienced a general downward trend taking them from being generally above the rural situation to being below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Eden in the period April 2011 to March 2022 were generally below both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99</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Eden</v>
      </c>
      <c r="G12" s="10"/>
      <c r="H12" s="11"/>
      <c r="I12" s="30">
        <f>IF(VLOOKUP($F12,'life satisfaction'!$B$10:$L$468,'life satisfaction'!E$1,FALSE)=0,"",VLOOKUP($F12,'life satisfaction'!$B$10:$L$468,'life satisfaction'!E$1,FALSE))</f>
        <v>7.83</v>
      </c>
      <c r="J12" s="31">
        <f>IF(VLOOKUP($F12,'life satisfaction'!$B$10:$L$468,'life satisfaction'!F$1,FALSE)=0,"",VLOOKUP($F12,'life satisfaction'!$B$10:$L$468,'life satisfaction'!F$1,FALSE))</f>
        <v>7.78</v>
      </c>
      <c r="K12" s="31">
        <f>IF(VLOOKUP($F12,'life satisfaction'!$B$10:$L$468,'life satisfaction'!G$1,FALSE)=0,"",VLOOKUP($F12,'life satisfaction'!$B$10:$L$468,'life satisfaction'!G$1,FALSE))</f>
        <v>7.89</v>
      </c>
      <c r="L12" s="31">
        <f>IF(VLOOKUP($F12,'life satisfaction'!$B$10:$L$468,'life satisfaction'!H$1,FALSE)=0,"",VLOOKUP($F12,'life satisfaction'!$B$10:$L$468,'life satisfaction'!H$1,FALSE))</f>
        <v>7.95</v>
      </c>
      <c r="M12" s="31">
        <f>IF(VLOOKUP($F12,'life satisfaction'!$B$10:$L$468,'life satisfaction'!I$1,FALSE)=0,"",VLOOKUP($F12,'life satisfaction'!$B$10:$L$468,'life satisfaction'!I$1,FALSE))</f>
        <v>7.99</v>
      </c>
      <c r="N12" s="31">
        <f>IF(VLOOKUP($F12,'life satisfaction'!$B$10:$L$468,'life satisfaction'!J$1,FALSE)=0,"",VLOOKUP($F12,'life satisfaction'!$B$10:$L$468,'life satisfaction'!J$1,FALSE))</f>
        <v>7.87</v>
      </c>
      <c r="O12" s="31">
        <f>IF(VLOOKUP($F12,'life satisfaction'!$B$10:$L$468,'life satisfaction'!K$1,FALSE)=0,"",VLOOKUP($F12,'life satisfaction'!$B$10:$L$468,'life satisfaction'!K$1,FALSE))</f>
        <v>8.15</v>
      </c>
      <c r="P12" s="31">
        <f>IF(VLOOKUP($F12,'life satisfaction'!$B$10:$L$468,'life satisfaction'!L$1,FALSE)=0,"",VLOOKUP($F12,'life satisfaction'!$B$10:$L$468,'life satisfaction'!L$1,FALSE))</f>
        <v>7.97</v>
      </c>
      <c r="Q12" s="31">
        <f>IF(VLOOKUP($F12,'life satisfaction'!$B$10:$O$468,'life satisfaction'!M$1,FALSE)=0,"",VLOOKUP($F12,'life satisfaction'!$B$10:$O$468,'life satisfaction'!M$1,FALSE))</f>
        <v>7.98</v>
      </c>
      <c r="R12" s="31">
        <f>IF(VLOOKUP($F12,'life satisfaction'!$B$10:$O$468,'life satisfaction'!N$1,FALSE)=0,"",VLOOKUP($F12,'life satisfaction'!$B$10:$O$468,'life satisfaction'!N$1,FALSE))</f>
        <v>7.59</v>
      </c>
      <c r="S12" s="31">
        <f>IF(VLOOKUP($F12,'life satisfaction'!$B$10:$O$468,'life satisfaction'!O$1,FALSE)=0,"",VLOOKUP($F12,'life satisfaction'!$B$10:$O$468,'life satisfaction'!O$1,FALSE))</f>
        <v>7.8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Eden to Rural as a Region</v>
      </c>
      <c r="G15" s="50"/>
      <c r="H15" s="51"/>
      <c r="I15" s="13">
        <f>100*((I12-I13))/I13</f>
        <v>3.2472793708793342</v>
      </c>
      <c r="J15" s="13">
        <f>100*((J12-J13))/J13</f>
        <v>2.5537591716164978</v>
      </c>
      <c r="K15" s="13">
        <f t="shared" ref="K15:P15" si="0">100*((K12-K13))/K13</f>
        <v>2.771456819572816</v>
      </c>
      <c r="L15" s="13">
        <f t="shared" si="0"/>
        <v>1.9687533804144639</v>
      </c>
      <c r="M15" s="13">
        <f t="shared" si="0"/>
        <v>2.2589896996237768</v>
      </c>
      <c r="N15" s="13">
        <f t="shared" si="0"/>
        <v>0.32252614765556198</v>
      </c>
      <c r="O15" s="13">
        <f t="shared" si="0"/>
        <v>5.705222364596672</v>
      </c>
      <c r="P15" s="13">
        <f t="shared" si="0"/>
        <v>1.5052938468620072</v>
      </c>
      <c r="Q15" s="13">
        <f t="shared" ref="Q15:S15" si="1">100*((Q12-Q13))/Q13</f>
        <v>2.2350507825764145</v>
      </c>
      <c r="R15" s="13">
        <f t="shared" ref="R15" si="2">100*((R12-R13))/R13</f>
        <v>0.58276919146762884</v>
      </c>
      <c r="S15" s="13">
        <f t="shared" si="1"/>
        <v>1.6039423710725595</v>
      </c>
      <c r="T15" s="24"/>
    </row>
    <row r="16" spans="1:20" ht="51" customHeight="1" x14ac:dyDescent="0.3">
      <c r="B16" s="12"/>
      <c r="C16" s="12"/>
      <c r="D16" s="12"/>
      <c r="F16" s="36" t="str">
        <f>"% Gap - "&amp;F12&amp;" to England"</f>
        <v>% Gap - Eden to England</v>
      </c>
      <c r="G16" s="37"/>
      <c r="H16" s="38"/>
      <c r="I16" s="13">
        <f>100*(I12-I14)/I14</f>
        <v>5.6680161943319831</v>
      </c>
      <c r="J16" s="13">
        <f>100*(J12-J14)/J14</f>
        <v>4.5698924731182773</v>
      </c>
      <c r="K16" s="13">
        <f t="shared" ref="K16:P16" si="3">100*(K12-K14)/K14</f>
        <v>5.1999999999999966</v>
      </c>
      <c r="L16" s="13">
        <f t="shared" si="3"/>
        <v>4.6052631578947443</v>
      </c>
      <c r="M16" s="13">
        <f t="shared" si="3"/>
        <v>4.5811518324607405</v>
      </c>
      <c r="N16" s="13">
        <f t="shared" si="3"/>
        <v>2.6075619295958301</v>
      </c>
      <c r="O16" s="13">
        <f t="shared" si="3"/>
        <v>6.119791666666675</v>
      </c>
      <c r="P16" s="13">
        <f t="shared" si="3"/>
        <v>3.3722438391699066</v>
      </c>
      <c r="Q16" s="13">
        <f t="shared" ref="Q16:S16" si="4">100*(Q12-Q14)/Q14</f>
        <v>4.3137254901960791</v>
      </c>
      <c r="R16" s="13">
        <f t="shared" ref="R16" si="5">100*(R12-R14)/R14</f>
        <v>2.8455284552845526</v>
      </c>
      <c r="S16" s="13">
        <f t="shared" si="4"/>
        <v>3.3112582781456954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Eden</v>
      </c>
      <c r="G21" s="10"/>
      <c r="H21" s="11"/>
      <c r="I21" s="30">
        <f>IF(VLOOKUP($F21,worthwhile!$B$10:$L$468,worthwhile!E$1,FALSE)=0,"",VLOOKUP($F21,worthwhile!$B$10:$L$468,worthwhile!E$1,FALSE))</f>
        <v>7.99</v>
      </c>
      <c r="J21" s="31">
        <f>IF(VLOOKUP($F21,worthwhile!$B$10:$L$468,worthwhile!F$1,FALSE)=0,"",VLOOKUP($F21,worthwhile!$B$10:$L$468,worthwhile!F$1,FALSE))</f>
        <v>7.68</v>
      </c>
      <c r="K21" s="31">
        <f>IF(VLOOKUP($F21,worthwhile!$B$10:$L$468,worthwhile!G$1,FALSE)=0,"",VLOOKUP($F21,worthwhile!$B$10:$L$468,worthwhile!G$1,FALSE))</f>
        <v>8.16</v>
      </c>
      <c r="L21" s="31">
        <f>IF(VLOOKUP($F21,worthwhile!$B$10:$L$468,worthwhile!H$1,FALSE)=0,"",VLOOKUP($F21,worthwhile!$B$10:$L$468,worthwhile!H$1,FALSE))</f>
        <v>8.17</v>
      </c>
      <c r="M21" s="31">
        <f>IF(VLOOKUP($F21,worthwhile!$B$10:$L$468,worthwhile!I$1,FALSE)=0,"",VLOOKUP($F21,worthwhile!$B$10:$L$468,worthwhile!I$1,FALSE))</f>
        <v>8.3800000000000008</v>
      </c>
      <c r="N21" s="31">
        <f>IF(VLOOKUP($F21,worthwhile!$B$10:$L$468,worthwhile!J$1,FALSE)=0,"",VLOOKUP($F21,worthwhile!$B$10:$L$468,worthwhile!J$1,FALSE))</f>
        <v>7.85</v>
      </c>
      <c r="O21" s="31">
        <f>IF(VLOOKUP($F21,worthwhile!$B$10:$L$468,worthwhile!K$1,FALSE)=0,"",VLOOKUP($F21,worthwhile!$B$10:$L$468,worthwhile!K$1,FALSE))</f>
        <v>8.1999999999999993</v>
      </c>
      <c r="P21" s="31">
        <f>IF(VLOOKUP($F21,worthwhile!$B$10:$L$468,worthwhile!L$1,FALSE)=0,"",VLOOKUP($F21,worthwhile!$B$10:$L$468,worthwhile!L$1,FALSE))</f>
        <v>8.11</v>
      </c>
      <c r="Q21" s="31">
        <f>IF(VLOOKUP($F21,worthwhile!$B$10:$O$468,worthwhile!M$1,FALSE)=0,"",VLOOKUP($F21,worthwhile!$B$10:$O$468,worthwhile!M$1,FALSE))</f>
        <v>7.97</v>
      </c>
      <c r="R21" s="31">
        <f>IF(VLOOKUP($F21,worthwhile!$B$10:$O$468,worthwhile!N$1,FALSE)=0,"",VLOOKUP($F21,worthwhile!$B$10:$O$468,worthwhile!N$1,FALSE))</f>
        <v>8.19</v>
      </c>
      <c r="S21" s="31">
        <f>IF(VLOOKUP($F21,worthwhile!$B$10:$O$468,worthwhile!O$1,FALSE)=0,"",VLOOKUP($F21,worthwhile!$B$10:$O$468,worthwhile!O$1,FALSE))</f>
        <v>7.63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Eden to Rural as a Region</v>
      </c>
      <c r="G24" s="50"/>
      <c r="H24" s="51"/>
      <c r="I24" s="13">
        <f>100*((I21-I22))/I22</f>
        <v>2.2605665294289721</v>
      </c>
      <c r="J24" s="13">
        <f>100*((J21-J22))/J22</f>
        <v>-1.6797001527000062</v>
      </c>
      <c r="K24" s="13">
        <f t="shared" ref="K24:P24" si="8">100*((K21-K22))/K22</f>
        <v>3.6753562845377541</v>
      </c>
      <c r="L24" s="13">
        <f t="shared" si="8"/>
        <v>2.5466148471879935</v>
      </c>
      <c r="M24" s="13">
        <f t="shared" si="8"/>
        <v>5.0744013898329978</v>
      </c>
      <c r="N24" s="13">
        <f t="shared" si="8"/>
        <v>-1.9030699046959139</v>
      </c>
      <c r="O24" s="13">
        <f t="shared" si="8"/>
        <v>3.7943024461660295</v>
      </c>
      <c r="P24" s="13">
        <f t="shared" si="8"/>
        <v>1.4223507963055013</v>
      </c>
      <c r="Q24" s="13">
        <f t="shared" ref="Q24:S24" si="9">100*((Q21-Q22))/Q22</f>
        <v>-0.22323111962477443</v>
      </c>
      <c r="R24" s="13">
        <f t="shared" ref="R24" si="10">100*((R21-R22))/R22</f>
        <v>4.5783911016754262</v>
      </c>
      <c r="S24" s="13">
        <f t="shared" si="9"/>
        <v>-3.1326001498998464</v>
      </c>
      <c r="T24" s="24"/>
    </row>
    <row r="25" spans="1:20" ht="51" customHeight="1" x14ac:dyDescent="0.3">
      <c r="B25" s="12"/>
      <c r="C25" s="12"/>
      <c r="D25" s="12"/>
      <c r="F25" s="36" t="str">
        <f>"% Gap - "&amp;F21&amp;" to England"</f>
        <v>% Gap - Eden to England</v>
      </c>
      <c r="G25" s="37"/>
      <c r="H25" s="38"/>
      <c r="I25" s="13">
        <f>100*(I21-I23)/I23</f>
        <v>4.3080939947780683</v>
      </c>
      <c r="J25" s="13">
        <f>100*(J21-J23)/J23</f>
        <v>-0.13003901170351984</v>
      </c>
      <c r="K25" s="13">
        <f t="shared" ref="K25:P25" si="11">100*(K21-K23)/K23</f>
        <v>5.4263565891472858</v>
      </c>
      <c r="L25" s="13">
        <f t="shared" si="11"/>
        <v>4.4757033248081797</v>
      </c>
      <c r="M25" s="13">
        <f t="shared" si="11"/>
        <v>7.0242656449553094</v>
      </c>
      <c r="N25" s="13">
        <f t="shared" si="11"/>
        <v>-0.12722646310433428</v>
      </c>
      <c r="O25" s="13">
        <f t="shared" si="11"/>
        <v>4.060913705583749</v>
      </c>
      <c r="P25" s="13">
        <f t="shared" si="11"/>
        <v>2.9187817258883189</v>
      </c>
      <c r="Q25" s="13">
        <f t="shared" ref="Q25:S25" si="12">100*(Q21-Q23)/Q23</f>
        <v>1.3994910941475753</v>
      </c>
      <c r="R25" s="13">
        <f t="shared" ref="R25" si="13">100*(R21-R23)/R23</f>
        <v>6.2256809338521348</v>
      </c>
      <c r="S25" s="13">
        <f t="shared" si="12"/>
        <v>-1.9280205655527036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Eden</v>
      </c>
      <c r="G30" s="10"/>
      <c r="H30" s="11"/>
      <c r="I30" s="30">
        <f>IF(VLOOKUP($F30,happy!$B$10:$L$468,happy!E$1,FALSE)=0,"",VLOOKUP($F30,happy!$B$10:$L$468,happy!E$1,FALSE))</f>
        <v>8.02</v>
      </c>
      <c r="J30" s="31">
        <f>IF(VLOOKUP($F30,happy!$B$10:$L$468,happy!F$1,FALSE)=0,"",VLOOKUP($F30,happy!$B$10:$L$468,happy!F$1,FALSE))</f>
        <v>7.06</v>
      </c>
      <c r="K30" s="31">
        <f>IF(VLOOKUP($F30,happy!$B$10:$L$468,happy!G$1,FALSE)=0,"",VLOOKUP($F30,happy!$B$10:$L$468,happy!G$1,FALSE))</f>
        <v>7.74</v>
      </c>
      <c r="L30" s="31">
        <f>IF(VLOOKUP($F30,happy!$B$10:$L$468,happy!H$1,FALSE)=0,"",VLOOKUP($F30,happy!$B$10:$L$468,happy!H$1,FALSE))</f>
        <v>7.55</v>
      </c>
      <c r="M30" s="31">
        <f>IF(VLOOKUP($F30,happy!$B$10:$L$468,happy!I$1,FALSE)=0,"",VLOOKUP($F30,happy!$B$10:$L$468,happy!I$1,FALSE))</f>
        <v>7.72</v>
      </c>
      <c r="N30" s="31">
        <f>IF(VLOOKUP($F30,happy!$B$10:$L$468,happy!J$1,FALSE)=0,"",VLOOKUP($F30,happy!$B$10:$L$468,happy!J$1,FALSE))</f>
        <v>8</v>
      </c>
      <c r="O30" s="31">
        <f>IF(VLOOKUP($F30,happy!$B$10:$L$468,happy!K$1,FALSE)=0,"",VLOOKUP($F30,happy!$B$10:$L$468,happy!K$1,FALSE))</f>
        <v>7.78</v>
      </c>
      <c r="P30" s="31">
        <f>IF(VLOOKUP($F30,happy!$B$10:$L$468,happy!L$1,FALSE)=0,"",VLOOKUP($F30,happy!$B$10:$L$468,happy!L$1,FALSE))</f>
        <v>7.58</v>
      </c>
      <c r="Q30" s="31">
        <f>IF(VLOOKUP($F30,happy!$B$10:$O$468,happy!M$1,FALSE)=0,"",VLOOKUP($F30,happy!$B$10:$O$468,happy!M$1,FALSE))</f>
        <v>7.28</v>
      </c>
      <c r="R30" s="31">
        <f>IF(VLOOKUP($F30,happy!$B$10:$O$468,happy!N$1,FALSE)=0,"",VLOOKUP($F30,happy!$B$10:$O$468,happy!N$1,FALSE))</f>
        <v>7.45</v>
      </c>
      <c r="S30" s="31">
        <f>IF(VLOOKUP($F30,happy!$B$10:$O$468,happy!O$1,FALSE)=0,"",VLOOKUP($F30,happy!$B$10:$O$468,happy!O$1,FALSE))</f>
        <v>7.42</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Eden to Rural as a Region</v>
      </c>
      <c r="G33" s="50"/>
      <c r="H33" s="51"/>
      <c r="I33" s="13">
        <f>100*((I30-I31))/I31</f>
        <v>7.5901082915790843</v>
      </c>
      <c r="J33" s="13">
        <f>100*((J30-J31))/J31</f>
        <v>-4.6659942081801136</v>
      </c>
      <c r="K33" s="13">
        <f t="shared" ref="K33:S33" si="16">100*((K30-K31))/K31</f>
        <v>2.6722071280166686</v>
      </c>
      <c r="L33" s="13">
        <f t="shared" si="16"/>
        <v>-1.0438050721662009</v>
      </c>
      <c r="M33" s="13">
        <f t="shared" si="16"/>
        <v>1.2515011693318796</v>
      </c>
      <c r="N33" s="13">
        <f t="shared" si="16"/>
        <v>4.4271447668474888</v>
      </c>
      <c r="O33" s="13">
        <f t="shared" si="16"/>
        <v>3.5569953172108324</v>
      </c>
      <c r="P33" s="13">
        <f t="shared" si="16"/>
        <v>-1.3485119327625548</v>
      </c>
      <c r="Q33" s="13">
        <f t="shared" si="16"/>
        <v>-3.9883052086312492</v>
      </c>
      <c r="R33" s="13">
        <f t="shared" ref="R33" si="17">100*((R30-R31))/R31</f>
        <v>-0.32079182383848326</v>
      </c>
      <c r="S33" s="13">
        <f t="shared" si="16"/>
        <v>-2.0781327015724913</v>
      </c>
      <c r="T33" s="24"/>
    </row>
    <row r="34" spans="1:20" ht="51" customHeight="1" x14ac:dyDescent="0.3">
      <c r="B34" s="12"/>
      <c r="C34" s="12"/>
      <c r="D34" s="12"/>
      <c r="F34" s="36" t="str">
        <f>"% Gap - "&amp;F30&amp;" to England"</f>
        <v>% Gap - Eden to England</v>
      </c>
      <c r="G34" s="37"/>
      <c r="H34" s="38"/>
      <c r="I34" s="13">
        <f>100*(I30-I32)/I32</f>
        <v>10.013717421124822</v>
      </c>
      <c r="J34" s="13">
        <f>100*(J30-J32)/J32</f>
        <v>-3.1550068587105682</v>
      </c>
      <c r="K34" s="13">
        <f t="shared" ref="K34:S34" si="18">100*(K30-K32)/K32</f>
        <v>4.8780487804878092</v>
      </c>
      <c r="L34" s="13">
        <f t="shared" si="18"/>
        <v>1.2064343163538855</v>
      </c>
      <c r="M34" s="13">
        <f t="shared" si="18"/>
        <v>3.346720214190094</v>
      </c>
      <c r="N34" s="13">
        <f t="shared" si="18"/>
        <v>6.5246338215712409</v>
      </c>
      <c r="O34" s="13">
        <f t="shared" si="18"/>
        <v>3.4574468085106473</v>
      </c>
      <c r="P34" s="13">
        <f t="shared" si="18"/>
        <v>0.2645502645502707</v>
      </c>
      <c r="Q34" s="13">
        <f t="shared" si="18"/>
        <v>-2.5435073627844647</v>
      </c>
      <c r="R34" s="13">
        <f t="shared" ref="R34" si="19">100*(R30-R32)/R32</f>
        <v>1.9151846785225797</v>
      </c>
      <c r="S34" s="13">
        <f t="shared" si="18"/>
        <v>-0.40268456375839257</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Eden</v>
      </c>
      <c r="G39" s="10"/>
      <c r="H39" s="11"/>
      <c r="I39" s="30">
        <f>IF(VLOOKUP($F39,anxiety!$B$10:$L$468,anxiety!E$1,FALSE)=0,"",VLOOKUP($F39,anxiety!$B$10:$L$468,anxiety!E$1,FALSE))</f>
        <v>2.93</v>
      </c>
      <c r="J39" s="31">
        <f>IF(VLOOKUP($F39,anxiety!$B$10:$L$468,anxiety!F$1,FALSE)=0,"",VLOOKUP($F39,anxiety!$B$10:$L$468,anxiety!F$1,FALSE))</f>
        <v>4.13</v>
      </c>
      <c r="K39" s="31">
        <f>IF(VLOOKUP($F39,anxiety!$B$10:$L$468,anxiety!G$1,FALSE)=0,"",VLOOKUP($F39,anxiety!$B$10:$L$468,anxiety!G$1,FALSE))</f>
        <v>2.2799999999999998</v>
      </c>
      <c r="L39" s="31">
        <f>IF(VLOOKUP($F39,anxiety!$B$10:$L$468,anxiety!H$1,FALSE)=0,"",VLOOKUP($F39,anxiety!$B$10:$L$468,anxiety!H$1,FALSE))</f>
        <v>2.58</v>
      </c>
      <c r="M39" s="31">
        <f>IF(VLOOKUP($F39,anxiety!$B$10:$L$468,anxiety!I$1,FALSE)=0,"",VLOOKUP($F39,anxiety!$B$10:$L$468,anxiety!I$1,FALSE))</f>
        <v>2.4500000000000002</v>
      </c>
      <c r="N39" s="31">
        <f>IF(VLOOKUP($F39,anxiety!$B$10:$L$468,anxiety!J$1,FALSE)=0,"",VLOOKUP($F39,anxiety!$B$10:$L$468,anxiety!J$1,FALSE))</f>
        <v>2.71</v>
      </c>
      <c r="O39" s="31">
        <f>IF(VLOOKUP($F39,anxiety!$B$10:$L$468,anxiety!K$1,FALSE)=0,"",VLOOKUP($F39,anxiety!$B$10:$L$468,anxiety!K$1,FALSE))</f>
        <v>2.04</v>
      </c>
      <c r="P39" s="31">
        <f>IF(VLOOKUP($F39,anxiety!$B$10:$L$468,anxiety!L$1,FALSE)=0,"",VLOOKUP($F39,anxiety!$B$10:$L$468,anxiety!L$1,FALSE))</f>
        <v>2.59</v>
      </c>
      <c r="Q39" s="31">
        <f>IF(VLOOKUP($F39,anxiety!$B$10:$O$468,anxiety!M$1,FALSE)=0,"",VLOOKUP($F39,anxiety!$B$10:$O$468,anxiety!M$1,FALSE))</f>
        <v>2.75</v>
      </c>
      <c r="R39" s="31">
        <f>IF(VLOOKUP($F39,anxiety!$B$10:$O$468,anxiety!N$1,FALSE)=0,"",VLOOKUP($F39,anxiety!$B$10:$O$468,anxiety!N$1,FALSE))</f>
        <v>3.1</v>
      </c>
      <c r="S39" s="31">
        <f>IF(VLOOKUP($F39,anxiety!$B$10:$O$468,anxiety!O$1,FALSE)=0,"",VLOOKUP($F39,anxiety!$B$10:$O$468,anxiety!O$1,FALSE))</f>
        <v>2.56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Eden to Rural as a Region</v>
      </c>
      <c r="G42" s="50"/>
      <c r="H42" s="51"/>
      <c r="I42" s="13">
        <f>100*((I39-I40))/I40</f>
        <v>-1.2466498822382699</v>
      </c>
      <c r="J42" s="13">
        <f>100*((J39-J40))/J40</f>
        <v>42.212910720212463</v>
      </c>
      <c r="K42" s="13">
        <f t="shared" ref="K42:S42" si="21">100*((K39-K40))/K40</f>
        <v>-16.619668664081804</v>
      </c>
      <c r="L42" s="13">
        <f t="shared" si="21"/>
        <v>-4.1278653295128827</v>
      </c>
      <c r="M42" s="13">
        <f t="shared" si="21"/>
        <v>-9.6141879278158324</v>
      </c>
      <c r="N42" s="13">
        <f t="shared" si="21"/>
        <v>-0.68000176623834807</v>
      </c>
      <c r="O42" s="13">
        <f t="shared" si="21"/>
        <v>-25.432685955872621</v>
      </c>
      <c r="P42" s="13">
        <f t="shared" si="21"/>
        <v>-6.8506803015859408</v>
      </c>
      <c r="Q42" s="13">
        <f t="shared" si="21"/>
        <v>-5.4278019473792849</v>
      </c>
      <c r="R42" s="13">
        <f t="shared" ref="R42" si="22">100*((R39-R40))/R40</f>
        <v>2.1072264772411824</v>
      </c>
      <c r="S42" s="13">
        <f t="shared" si="21"/>
        <v>-13.407775694840607</v>
      </c>
      <c r="T42" s="24"/>
    </row>
    <row r="43" spans="1:20" ht="51" customHeight="1" x14ac:dyDescent="0.3">
      <c r="B43" s="12"/>
      <c r="C43" s="12"/>
      <c r="D43" s="12"/>
      <c r="F43" s="36" t="str">
        <f>"% Gap - "&amp;F39&amp;" to England"</f>
        <v>% Gap - Eden to England</v>
      </c>
      <c r="G43" s="37"/>
      <c r="H43" s="38"/>
      <c r="I43" s="13">
        <f>100*(I39-I41)/I41</f>
        <v>-6.6878980891719735</v>
      </c>
      <c r="J43" s="13">
        <f>100*(J39-J41)/J41</f>
        <v>35.855263157894733</v>
      </c>
      <c r="K43" s="13">
        <f t="shared" ref="K43:S43" si="23">100*(K39-K41)/K41</f>
        <v>-22.184300341296936</v>
      </c>
      <c r="L43" s="13">
        <f t="shared" si="23"/>
        <v>-9.7902097902097829</v>
      </c>
      <c r="M43" s="13">
        <f t="shared" si="23"/>
        <v>-14.634146341463412</v>
      </c>
      <c r="N43" s="13">
        <f t="shared" si="23"/>
        <v>-6.8728522336769817</v>
      </c>
      <c r="O43" s="13">
        <f t="shared" si="23"/>
        <v>-29.6551724137931</v>
      </c>
      <c r="P43" s="13">
        <f t="shared" si="23"/>
        <v>-9.7560975609756184</v>
      </c>
      <c r="Q43" s="13">
        <f t="shared" si="23"/>
        <v>-9.5394736842105274</v>
      </c>
      <c r="R43" s="13">
        <f t="shared" ref="R43" si="24">100*(R39-R41)/R41</f>
        <v>-6.3444108761329296</v>
      </c>
      <c r="S43" s="13">
        <f t="shared" si="23"/>
        <v>-18.210862619808303</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fSpHygBFee0l/Z9o1EtQ1lPdnm6dmbZrWOE9u15UKbgtJjXQXAgwrUP7xadhfHKm5j5+wT4Geal8xlWapEWi7Q==" saltValue="feGJjyKMgy518lMxjr8mB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2022-12-07T12:08:09Z</dcterms:modified>
</cp:coreProperties>
</file>