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2" documentId="8_{3C78075D-2E47-4573-9C1C-C0EE398F18AC}" xr6:coauthVersionLast="47" xr6:coauthVersionMax="47" xr10:uidLastSave="{549608D0-E1CA-40D3-A21B-CD10626E547C}"/>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<sst xmlns="http://schemas.openxmlformats.org/spreadsheetml/2006/main" count="12312" uniqueCount="1423">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</sst>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7.75</c:v>
                </c:pt>
                <c:pt idx="1">
                  <c:v>7.68</c:v>
                </c:pt>
                <c:pt idx="2">
                  <c:v>7.72</c:v>
                </c:pt>
                <c:pt idx="3">
                  <c:v>7.69</c:v>
                </c:pt>
                <c:pt idx="4">
                  <c:v>8.01</c:v>
                </c:pt>
                <c:pt idx="5">
                  <c:v>7.84</c:v>
                </c:pt>
                <c:pt idx="6">
                  <c:v>7.92</c:v>
                </c:pt>
                <c:pt idx="7">
                  <c:v>8.25</c:v>
                </c:pt>
                <c:pt idx="8">
                  <c:v>7.75</c:v>
                </c:pt>
                <c:pt idx="9">
                  <c:v>7.52</c:v>
                </c:pt>
                <c:pt idx="10">
                  <c:v>8.09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7.74</c:v>
                </c:pt>
                <c:pt idx="1">
                  <c:v>7.88</c:v>
                </c:pt>
                <c:pt idx="2">
                  <c:v>7.37</c:v>
                </c:pt>
                <c:pt idx="3">
                  <c:v>7.91</c:v>
                </c:pt>
                <c:pt idx="4">
                  <c:v>8.2899999999999991</c:v>
                </c:pt>
                <c:pt idx="5">
                  <c:v>8.02</c:v>
                </c:pt>
                <c:pt idx="6">
                  <c:v>8.2899999999999991</c:v>
                </c:pt>
                <c:pt idx="7">
                  <c:v>8.26</c:v>
                </c:pt>
                <c:pt idx="8">
                  <c:v>7.63</c:v>
                </c:pt>
                <c:pt idx="9">
                  <c:v>7.48</c:v>
                </c:pt>
                <c:pt idx="10">
                  <c:v>8.35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7.69</c:v>
                </c:pt>
                <c:pt idx="1">
                  <c:v>7.57</c:v>
                </c:pt>
                <c:pt idx="2">
                  <c:v>7.79</c:v>
                </c:pt>
                <c:pt idx="3">
                  <c:v>7.75</c:v>
                </c:pt>
                <c:pt idx="4">
                  <c:v>7.84</c:v>
                </c:pt>
                <c:pt idx="5">
                  <c:v>7.65</c:v>
                </c:pt>
                <c:pt idx="6">
                  <c:v>7.66</c:v>
                </c:pt>
                <c:pt idx="7">
                  <c:v>8.19</c:v>
                </c:pt>
                <c:pt idx="8">
                  <c:v>7.31</c:v>
                </c:pt>
                <c:pt idx="9">
                  <c:v>7.64</c:v>
                </c:pt>
                <c:pt idx="10">
                  <c:v>8.0500000000000007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3.13</c:v>
                </c:pt>
                <c:pt idx="1">
                  <c:v>2.62</c:v>
                </c:pt>
                <c:pt idx="2">
                  <c:v>2.4300000000000002</c:v>
                </c:pt>
                <c:pt idx="3">
                  <c:v>2.36</c:v>
                </c:pt>
                <c:pt idx="4">
                  <c:v>2.57</c:v>
                </c:pt>
                <c:pt idx="5">
                  <c:v>2.62</c:v>
                </c:pt>
                <c:pt idx="6">
                  <c:v>3.06</c:v>
                </c:pt>
                <c:pt idx="7">
                  <c:v>2.35</c:v>
                </c:pt>
                <c:pt idx="8">
                  <c:v>3.31</c:v>
                </c:pt>
                <c:pt idx="9">
                  <c:v>2.7</c:v>
                </c:pt>
                <c:pt idx="10">
                  <c:v>2.17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Hambleton in the period April 2011 to March 2022 had scores for 'life satisfaction' that were generally greater or in line with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Hambleton in the period April 2011 to March 2022 fluctuated around the rural level, being in line in some years, but moving above and below particularly later in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Hambleton in the period April 2011 to March 2022 were generally greater than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Hambleton in the period April 2011 to March 2022 were generally below the rural and England levels, but did surpass them in some years.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121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Hambleton</v>
      </c>
      <c r="G12" s="10"/>
      <c r="H12" s="11"/>
      <c r="I12" s="30">
        <f>IF(VLOOKUP($F12,'life satisfaction'!$B$10:$L$468,'life satisfaction'!E$1,FALSE)=0,"",VLOOKUP($F12,'life satisfaction'!$B$10:$L$468,'life satisfaction'!E$1,FALSE))</f>
        <v>7.75</v>
      </c>
      <c r="J12" s="31">
        <f>IF(VLOOKUP($F12,'life satisfaction'!$B$10:$L$468,'life satisfaction'!F$1,FALSE)=0,"",VLOOKUP($F12,'life satisfaction'!$B$10:$L$468,'life satisfaction'!F$1,FALSE))</f>
        <v>7.68</v>
      </c>
      <c r="K12" s="31">
        <f>IF(VLOOKUP($F12,'life satisfaction'!$B$10:$L$468,'life satisfaction'!G$1,FALSE)=0,"",VLOOKUP($F12,'life satisfaction'!$B$10:$L$468,'life satisfaction'!G$1,FALSE))</f>
        <v>7.72</v>
      </c>
      <c r="L12" s="31">
        <f>IF(VLOOKUP($F12,'life satisfaction'!$B$10:$L$468,'life satisfaction'!H$1,FALSE)=0,"",VLOOKUP($F12,'life satisfaction'!$B$10:$L$468,'life satisfaction'!H$1,FALSE))</f>
        <v>7.69</v>
      </c>
      <c r="M12" s="31">
        <f>IF(VLOOKUP($F12,'life satisfaction'!$B$10:$L$468,'life satisfaction'!I$1,FALSE)=0,"",VLOOKUP($F12,'life satisfaction'!$B$10:$L$468,'life satisfaction'!I$1,FALSE))</f>
        <v>8.01</v>
      </c>
      <c r="N12" s="31">
        <f>IF(VLOOKUP($F12,'life satisfaction'!$B$10:$L$468,'life satisfaction'!J$1,FALSE)=0,"",VLOOKUP($F12,'life satisfaction'!$B$10:$L$468,'life satisfaction'!J$1,FALSE))</f>
        <v>7.84</v>
      </c>
      <c r="O12" s="31">
        <f>IF(VLOOKUP($F12,'life satisfaction'!$B$10:$L$468,'life satisfaction'!K$1,FALSE)=0,"",VLOOKUP($F12,'life satisfaction'!$B$10:$L$468,'life satisfaction'!K$1,FALSE))</f>
        <v>7.92</v>
      </c>
      <c r="P12" s="31">
        <f>IF(VLOOKUP($F12,'life satisfaction'!$B$10:$L$468,'life satisfaction'!L$1,FALSE)=0,"",VLOOKUP($F12,'life satisfaction'!$B$10:$L$468,'life satisfaction'!L$1,FALSE))</f>
        <v>8.25</v>
      </c>
      <c r="Q12" s="31">
        <f>IF(VLOOKUP($F12,'life satisfaction'!$B$10:$O$468,'life satisfaction'!M$1,FALSE)=0,"",VLOOKUP($F12,'life satisfaction'!$B$10:$O$468,'life satisfaction'!M$1,FALSE))</f>
        <v>7.75</v>
      </c>
      <c r="R12" s="31">
        <f>IF(VLOOKUP($F12,'life satisfaction'!$B$10:$O$468,'life satisfaction'!N$1,FALSE)=0,"",VLOOKUP($F12,'life satisfaction'!$B$10:$O$468,'life satisfaction'!N$1,FALSE))</f>
        <v>7.52</v>
      </c>
      <c r="S12" s="31">
        <f>IF(VLOOKUP($F12,'life satisfaction'!$B$10:$O$468,'life satisfaction'!O$1,FALSE)=0,"",VLOOKUP($F12,'life satisfaction'!$B$10:$O$468,'life satisfaction'!O$1,FALSE))</f>
        <v>8.09</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Hambleton to Rural as a Region</v>
      </c>
      <c r="G15" s="37"/>
      <c r="H15" s="38"/>
      <c r="I15" s="13">
        <f>100*((I12-I13))/I13</f>
        <v>2.1923901819048317</v>
      </c>
      <c r="J15" s="13">
        <f>100*((J12-J13))/J13</f>
        <v>1.2355874598990553</v>
      </c>
      <c r="K15" s="13">
        <f t="shared" ref="K15:P15" si="0">100*((K12-K13))/K13</f>
        <v>0.55711617833994254</v>
      </c>
      <c r="L15" s="13">
        <f t="shared" si="0"/>
        <v>-1.3660737741651257</v>
      </c>
      <c r="M15" s="13">
        <f t="shared" si="0"/>
        <v>2.5149571331647573</v>
      </c>
      <c r="N15" s="13">
        <f t="shared" si="0"/>
        <v>-5.9897713136012561E-2</v>
      </c>
      <c r="O15" s="13">
        <f t="shared" si="0"/>
        <v>2.7221301997062084</v>
      </c>
      <c r="P15" s="13">
        <f t="shared" si="0"/>
        <v>5.0713518490102363</v>
      </c>
      <c r="Q15" s="13">
        <f t="shared" ref="Q15:S15" si="1">100*((Q12-Q13))/Q13</f>
        <v>-0.71157348809935206</v>
      </c>
      <c r="R15" s="13">
        <f t="shared" ref="R15" si="2">100*((R12-R13))/R13</f>
        <v>-0.34487163111508035</v>
      </c>
      <c r="S15" s="13">
        <f t="shared" si="1"/>
        <v>5.3815248438432066</v>
      </c>
      <c r="T15" s="24"/>
    </row>
    <row r="16" spans="1:20" ht="51" customHeight="1" x14ac:dyDescent="0.3">
      <c r="B16" s="12"/>
      <c r="C16" s="12"/>
      <c r="D16" s="12"/>
      <c r="F16" s="39" t="str">
        <f>"% Gap - "&amp;F12&amp;" to England"</f>
        <v>% Gap - Hambleton to England</v>
      </c>
      <c r="G16" s="40"/>
      <c r="H16" s="41"/>
      <c r="I16" s="13">
        <f>100*(I12-I14)/I14</f>
        <v>4.5883940620782706</v>
      </c>
      <c r="J16" s="13">
        <f>100*(J12-J14)/J14</f>
        <v>3.2258064516128941</v>
      </c>
      <c r="K16" s="13">
        <f t="shared" ref="K16:P16" si="3">100*(K12-K14)/K14</f>
        <v>2.93333333333333</v>
      </c>
      <c r="L16" s="13">
        <f t="shared" si="3"/>
        <v>1.1842105263157994</v>
      </c>
      <c r="M16" s="13">
        <f t="shared" si="3"/>
        <v>4.8429319371727768</v>
      </c>
      <c r="N16" s="13">
        <f t="shared" si="3"/>
        <v>2.2164276401564527</v>
      </c>
      <c r="O16" s="13">
        <f t="shared" si="3"/>
        <v>3.1250000000000031</v>
      </c>
      <c r="P16" s="13">
        <f t="shared" si="3"/>
        <v>7.0038910505836576</v>
      </c>
      <c r="Q16" s="13">
        <f t="shared" ref="Q16:S16" si="4">100*(Q12-Q14)/Q14</f>
        <v>1.3071895424836555</v>
      </c>
      <c r="R16" s="13">
        <f t="shared" ref="R16" si="5">100*(R12-R14)/R14</f>
        <v>1.8970189701896976</v>
      </c>
      <c r="S16" s="13">
        <f t="shared" si="4"/>
        <v>7.1523178807947021</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Hambleton</v>
      </c>
      <c r="G21" s="10"/>
      <c r="H21" s="11"/>
      <c r="I21" s="30">
        <f>IF(VLOOKUP($F21,worthwhile!$B$10:$L$468,worthwhile!E$1,FALSE)=0,"",VLOOKUP($F21,worthwhile!$B$10:$L$468,worthwhile!E$1,FALSE))</f>
        <v>7.74</v>
      </c>
      <c r="J21" s="31">
        <f>IF(VLOOKUP($F21,worthwhile!$B$10:$L$468,worthwhile!F$1,FALSE)=0,"",VLOOKUP($F21,worthwhile!$B$10:$L$468,worthwhile!F$1,FALSE))</f>
        <v>7.88</v>
      </c>
      <c r="K21" s="31">
        <f>IF(VLOOKUP($F21,worthwhile!$B$10:$L$468,worthwhile!G$1,FALSE)=0,"",VLOOKUP($F21,worthwhile!$B$10:$L$468,worthwhile!G$1,FALSE))</f>
        <v>7.37</v>
      </c>
      <c r="L21" s="31">
        <f>IF(VLOOKUP($F21,worthwhile!$B$10:$L$468,worthwhile!H$1,FALSE)=0,"",VLOOKUP($F21,worthwhile!$B$10:$L$468,worthwhile!H$1,FALSE))</f>
        <v>7.91</v>
      </c>
      <c r="M21" s="31">
        <f>IF(VLOOKUP($F21,worthwhile!$B$10:$L$468,worthwhile!I$1,FALSE)=0,"",VLOOKUP($F21,worthwhile!$B$10:$L$468,worthwhile!I$1,FALSE))</f>
        <v>8.2899999999999991</v>
      </c>
      <c r="N21" s="31">
        <f>IF(VLOOKUP($F21,worthwhile!$B$10:$L$468,worthwhile!J$1,FALSE)=0,"",VLOOKUP($F21,worthwhile!$B$10:$L$468,worthwhile!J$1,FALSE))</f>
        <v>8.02</v>
      </c>
      <c r="O21" s="31">
        <f>IF(VLOOKUP($F21,worthwhile!$B$10:$L$468,worthwhile!K$1,FALSE)=0,"",VLOOKUP($F21,worthwhile!$B$10:$L$468,worthwhile!K$1,FALSE))</f>
        <v>8.2899999999999991</v>
      </c>
      <c r="P21" s="31">
        <f>IF(VLOOKUP($F21,worthwhile!$B$10:$L$468,worthwhile!L$1,FALSE)=0,"",VLOOKUP($F21,worthwhile!$B$10:$L$468,worthwhile!L$1,FALSE))</f>
        <v>8.26</v>
      </c>
      <c r="Q21" s="31">
        <f>IF(VLOOKUP($F21,worthwhile!$B$10:$O$468,worthwhile!M$1,FALSE)=0,"",VLOOKUP($F21,worthwhile!$B$10:$O$468,worthwhile!M$1,FALSE))</f>
        <v>7.63</v>
      </c>
      <c r="R21" s="31">
        <f>IF(VLOOKUP($F21,worthwhile!$B$10:$O$468,worthwhile!N$1,FALSE)=0,"",VLOOKUP($F21,worthwhile!$B$10:$O$468,worthwhile!N$1,FALSE))</f>
        <v>7.48</v>
      </c>
      <c r="S21" s="31">
        <f>IF(VLOOKUP($F21,worthwhile!$B$10:$O$468,worthwhile!O$1,FALSE)=0,"",VLOOKUP($F21,worthwhile!$B$10:$O$468,worthwhile!O$1,FALSE))</f>
        <v>8.35</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Hambleton to Rural as a Region</v>
      </c>
      <c r="G24" s="37"/>
      <c r="H24" s="38"/>
      <c r="I24" s="13">
        <f>100*((I21-I22))/I22</f>
        <v>-0.93907572743676537</v>
      </c>
      <c r="J24" s="13">
        <f>100*((J21-J22))/J22</f>
        <v>0.88072432249010024</v>
      </c>
      <c r="K24" s="13">
        <f t="shared" ref="K24:P24" si="8">100*((K21-K22))/K22</f>
        <v>-6.3618411988917591</v>
      </c>
      <c r="L24" s="13">
        <f t="shared" si="8"/>
        <v>-0.71680251637000592</v>
      </c>
      <c r="M24" s="13">
        <f t="shared" si="8"/>
        <v>3.9459173653598301</v>
      </c>
      <c r="N24" s="13">
        <f t="shared" si="8"/>
        <v>0.22132221201767702</v>
      </c>
      <c r="O24" s="13">
        <f t="shared" si="8"/>
        <v>4.9335082047215089</v>
      </c>
      <c r="P24" s="13">
        <f t="shared" si="8"/>
        <v>3.2982265816872354</v>
      </c>
      <c r="Q24" s="13">
        <f t="shared" ref="Q24:S24" si="9">100*((Q21-Q22))/Q22</f>
        <v>-4.4797055762530764</v>
      </c>
      <c r="R24" s="13">
        <f t="shared" ref="R24" si="10">100*((R21-R22))/R22</f>
        <v>-4.4876232673342757</v>
      </c>
      <c r="S24" s="13">
        <f t="shared" si="9"/>
        <v>6.008229193753114</v>
      </c>
      <c r="T24" s="24"/>
    </row>
    <row r="25" spans="1:20" ht="51" customHeight="1" x14ac:dyDescent="0.3">
      <c r="B25" s="12"/>
      <c r="C25" s="12"/>
      <c r="D25" s="12"/>
      <c r="F25" s="39" t="str">
        <f>"% Gap - "&amp;F21&amp;" to England"</f>
        <v>% Gap - Hambleton to England</v>
      </c>
      <c r="G25" s="40"/>
      <c r="H25" s="41"/>
      <c r="I25" s="13">
        <f>100*(I21-I23)/I23</f>
        <v>1.0443864229765023</v>
      </c>
      <c r="J25" s="13">
        <f>100*(J21-J23)/J23</f>
        <v>2.4707412223667036</v>
      </c>
      <c r="K25" s="13">
        <f t="shared" ref="K25:P25" si="11">100*(K21-K23)/K23</f>
        <v>-4.7803617571059451</v>
      </c>
      <c r="L25" s="13">
        <f t="shared" si="11"/>
        <v>1.1508951406649597</v>
      </c>
      <c r="M25" s="13">
        <f t="shared" si="11"/>
        <v>5.8748403575989663</v>
      </c>
      <c r="N25" s="13">
        <f t="shared" si="11"/>
        <v>2.0356234096692014</v>
      </c>
      <c r="O25" s="13">
        <f t="shared" si="11"/>
        <v>5.2030456852791787</v>
      </c>
      <c r="P25" s="13">
        <f t="shared" si="11"/>
        <v>4.8223350253807089</v>
      </c>
      <c r="Q25" s="13">
        <f t="shared" ref="Q25:S25" si="12">100*(Q21-Q23)/Q23</f>
        <v>-2.9262086513994965</v>
      </c>
      <c r="R25" s="13">
        <f t="shared" ref="R25" si="13">100*(R21-R23)/R23</f>
        <v>-2.9831387808041443</v>
      </c>
      <c r="S25" s="13">
        <f t="shared" si="12"/>
        <v>7.3264781491002493</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Hambleton</v>
      </c>
      <c r="G30" s="10"/>
      <c r="H30" s="11"/>
      <c r="I30" s="30">
        <f>IF(VLOOKUP($F30,happy!$B$10:$L$468,happy!E$1,FALSE)=0,"",VLOOKUP($F30,happy!$B$10:$L$468,happy!E$1,FALSE))</f>
        <v>7.69</v>
      </c>
      <c r="J30" s="31">
        <f>IF(VLOOKUP($F30,happy!$B$10:$L$468,happy!F$1,FALSE)=0,"",VLOOKUP($F30,happy!$B$10:$L$468,happy!F$1,FALSE))</f>
        <v>7.57</v>
      </c>
      <c r="K30" s="31">
        <f>IF(VLOOKUP($F30,happy!$B$10:$L$468,happy!G$1,FALSE)=0,"",VLOOKUP($F30,happy!$B$10:$L$468,happy!G$1,FALSE))</f>
        <v>7.79</v>
      </c>
      <c r="L30" s="31">
        <f>IF(VLOOKUP($F30,happy!$B$10:$L$468,happy!H$1,FALSE)=0,"",VLOOKUP($F30,happy!$B$10:$L$468,happy!H$1,FALSE))</f>
        <v>7.75</v>
      </c>
      <c r="M30" s="31">
        <f>IF(VLOOKUP($F30,happy!$B$10:$L$468,happy!I$1,FALSE)=0,"",VLOOKUP($F30,happy!$B$10:$L$468,happy!I$1,FALSE))</f>
        <v>7.84</v>
      </c>
      <c r="N30" s="31">
        <f>IF(VLOOKUP($F30,happy!$B$10:$L$468,happy!J$1,FALSE)=0,"",VLOOKUP($F30,happy!$B$10:$L$468,happy!J$1,FALSE))</f>
        <v>7.65</v>
      </c>
      <c r="O30" s="31">
        <f>IF(VLOOKUP($F30,happy!$B$10:$L$468,happy!K$1,FALSE)=0,"",VLOOKUP($F30,happy!$B$10:$L$468,happy!K$1,FALSE))</f>
        <v>7.66</v>
      </c>
      <c r="P30" s="31">
        <f>IF(VLOOKUP($F30,happy!$B$10:$L$468,happy!L$1,FALSE)=0,"",VLOOKUP($F30,happy!$B$10:$L$468,happy!L$1,FALSE))</f>
        <v>8.19</v>
      </c>
      <c r="Q30" s="31">
        <f>IF(VLOOKUP($F30,happy!$B$10:$O$468,happy!M$1,FALSE)=0,"",VLOOKUP($F30,happy!$B$10:$O$468,happy!M$1,FALSE))</f>
        <v>7.31</v>
      </c>
      <c r="R30" s="31">
        <f>IF(VLOOKUP($F30,happy!$B$10:$O$468,happy!N$1,FALSE)=0,"",VLOOKUP($F30,happy!$B$10:$O$468,happy!N$1,FALSE))</f>
        <v>7.64</v>
      </c>
      <c r="S30" s="31">
        <f>IF(VLOOKUP($F30,happy!$B$10:$O$468,happy!O$1,FALSE)=0,"",VLOOKUP($F30,happy!$B$10:$O$468,happy!O$1,FALSE))</f>
        <v>8.0500000000000007</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Hambleton to Rural as a Region</v>
      </c>
      <c r="G33" s="37"/>
      <c r="H33" s="38"/>
      <c r="I33" s="13">
        <f>100*((I30-I31))/I31</f>
        <v>3.1630838855664893</v>
      </c>
      <c r="J33" s="13">
        <f>100*((J30-J31))/J31</f>
        <v>2.22073992125731</v>
      </c>
      <c r="K33" s="13">
        <f t="shared" ref="K33:S33" si="16">100*((K30-K31))/K31</f>
        <v>3.335464280006438</v>
      </c>
      <c r="L33" s="13">
        <f t="shared" si="16"/>
        <v>1.5775510848625116</v>
      </c>
      <c r="M33" s="13">
        <f t="shared" si="16"/>
        <v>2.825358700461392</v>
      </c>
      <c r="N33" s="13">
        <f t="shared" si="16"/>
        <v>-0.14154281670208421</v>
      </c>
      <c r="O33" s="13">
        <f t="shared" si="16"/>
        <v>1.9597151837834146</v>
      </c>
      <c r="P33" s="13">
        <f t="shared" si="16"/>
        <v>6.5904600620942775</v>
      </c>
      <c r="Q33" s="13">
        <f t="shared" si="16"/>
        <v>-3.5926526202052873</v>
      </c>
      <c r="R33" s="13">
        <f t="shared" ref="R33" si="17">100*((R30-R31))/R31</f>
        <v>2.2213624786407968</v>
      </c>
      <c r="S33" s="13">
        <f t="shared" si="16"/>
        <v>6.2359881067845722</v>
      </c>
      <c r="T33" s="24"/>
    </row>
    <row r="34" spans="1:20" ht="51" customHeight="1" x14ac:dyDescent="0.3">
      <c r="B34" s="12"/>
      <c r="C34" s="12"/>
      <c r="D34" s="12"/>
      <c r="F34" s="39" t="str">
        <f>"% Gap - "&amp;F30&amp;" to England"</f>
        <v>% Gap - Hambleton to England</v>
      </c>
      <c r="G34" s="40"/>
      <c r="H34" s="41"/>
      <c r="I34" s="13">
        <f>100*(I30-I32)/I32</f>
        <v>5.4869684499314175</v>
      </c>
      <c r="J34" s="13">
        <f>100*(J30-J32)/J32</f>
        <v>3.8408779149519923</v>
      </c>
      <c r="K34" s="13">
        <f t="shared" ref="K34:S34" si="18">100*(K30-K32)/K32</f>
        <v>5.5555555555555571</v>
      </c>
      <c r="L34" s="13">
        <f t="shared" si="18"/>
        <v>3.8873994638069709</v>
      </c>
      <c r="M34" s="13">
        <f t="shared" si="18"/>
        <v>4.9531459170013408</v>
      </c>
      <c r="N34" s="13">
        <f t="shared" si="18"/>
        <v>1.8641810918775044</v>
      </c>
      <c r="O34" s="13">
        <f t="shared" si="18"/>
        <v>1.8617021276595822</v>
      </c>
      <c r="P34" s="13">
        <f t="shared" si="18"/>
        <v>8.3333333333333321</v>
      </c>
      <c r="Q34" s="13">
        <f t="shared" si="18"/>
        <v>-2.1419009370816617</v>
      </c>
      <c r="R34" s="13">
        <f t="shared" ref="R34" si="19">100*(R30-R32)/R32</f>
        <v>4.5143638850889207</v>
      </c>
      <c r="S34" s="13">
        <f t="shared" si="18"/>
        <v>8.0536912751677932</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Hambleton</v>
      </c>
      <c r="G39" s="10"/>
      <c r="H39" s="11"/>
      <c r="I39" s="30">
        <f>IF(VLOOKUP($F39,anxiety!$B$10:$L$468,anxiety!E$1,FALSE)=0,"",VLOOKUP($F39,anxiety!$B$10:$L$468,anxiety!E$1,FALSE))</f>
        <v>3.13</v>
      </c>
      <c r="J39" s="31">
        <f>IF(VLOOKUP($F39,anxiety!$B$10:$L$468,anxiety!F$1,FALSE)=0,"",VLOOKUP($F39,anxiety!$B$10:$L$468,anxiety!F$1,FALSE))</f>
        <v>2.62</v>
      </c>
      <c r="K39" s="31">
        <f>IF(VLOOKUP($F39,anxiety!$B$10:$L$468,anxiety!G$1,FALSE)=0,"",VLOOKUP($F39,anxiety!$B$10:$L$468,anxiety!G$1,FALSE))</f>
        <v>2.4300000000000002</v>
      </c>
      <c r="L39" s="31">
        <f>IF(VLOOKUP($F39,anxiety!$B$10:$L$468,anxiety!H$1,FALSE)=0,"",VLOOKUP($F39,anxiety!$B$10:$L$468,anxiety!H$1,FALSE))</f>
        <v>2.36</v>
      </c>
      <c r="M39" s="31">
        <f>IF(VLOOKUP($F39,anxiety!$B$10:$L$468,anxiety!I$1,FALSE)=0,"",VLOOKUP($F39,anxiety!$B$10:$L$468,anxiety!I$1,FALSE))</f>
        <v>2.57</v>
      </c>
      <c r="N39" s="31">
        <f>IF(VLOOKUP($F39,anxiety!$B$10:$L$468,anxiety!J$1,FALSE)=0,"",VLOOKUP($F39,anxiety!$B$10:$L$468,anxiety!J$1,FALSE))</f>
        <v>2.62</v>
      </c>
      <c r="O39" s="31">
        <f>IF(VLOOKUP($F39,anxiety!$B$10:$L$468,anxiety!K$1,FALSE)=0,"",VLOOKUP($F39,anxiety!$B$10:$L$468,anxiety!K$1,FALSE))</f>
        <v>3.06</v>
      </c>
      <c r="P39" s="31">
        <f>IF(VLOOKUP($F39,anxiety!$B$10:$L$468,anxiety!L$1,FALSE)=0,"",VLOOKUP($F39,anxiety!$B$10:$L$468,anxiety!L$1,FALSE))</f>
        <v>2.35</v>
      </c>
      <c r="Q39" s="31">
        <f>IF(VLOOKUP($F39,anxiety!$B$10:$O$468,anxiety!M$1,FALSE)=0,"",VLOOKUP($F39,anxiety!$B$10:$O$468,anxiety!M$1,FALSE))</f>
        <v>3.31</v>
      </c>
      <c r="R39" s="31">
        <f>IF(VLOOKUP($F39,anxiety!$B$10:$O$468,anxiety!N$1,FALSE)=0,"",VLOOKUP($F39,anxiety!$B$10:$O$468,anxiety!N$1,FALSE))</f>
        <v>2.7</v>
      </c>
      <c r="S39" s="31">
        <f>IF(VLOOKUP($F39,anxiety!$B$10:$O$468,anxiety!O$1,FALSE)=0,"",VLOOKUP($F39,anxiety!$B$10:$O$468,anxiety!O$1,FALSE))</f>
        <v>2.17</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Hambleton to Rural as a Region</v>
      </c>
      <c r="G42" s="37"/>
      <c r="H42" s="38"/>
      <c r="I42" s="13">
        <f>100*((I39-I40))/I40</f>
        <v>5.4941931292130333</v>
      </c>
      <c r="J42" s="13">
        <f>100*((J39-J40))/J40</f>
        <v>-9.7826086956521348</v>
      </c>
      <c r="K42" s="13">
        <f t="shared" ref="K42:S42" si="21">100*((K39-K40))/K40</f>
        <v>-11.134120549876645</v>
      </c>
      <c r="L42" s="13">
        <f t="shared" si="21"/>
        <v>-12.303008595988535</v>
      </c>
      <c r="M42" s="13">
        <f t="shared" si="21"/>
        <v>-5.1871277446884587</v>
      </c>
      <c r="N42" s="13">
        <f t="shared" si="21"/>
        <v>-3.9784518920828256</v>
      </c>
      <c r="O42" s="13">
        <f t="shared" si="21"/>
        <v>11.850971066191072</v>
      </c>
      <c r="P42" s="13">
        <f t="shared" si="21"/>
        <v>-15.482277493716966</v>
      </c>
      <c r="Q42" s="13">
        <f t="shared" si="21"/>
        <v>13.830536565154389</v>
      </c>
      <c r="R42" s="13">
        <f t="shared" ref="R42" si="22">100*((R39-R40))/R40</f>
        <v>-11.067899519822193</v>
      </c>
      <c r="S42" s="13">
        <f t="shared" si="21"/>
        <v>-26.599559866329738</v>
      </c>
      <c r="T42" s="24"/>
    </row>
    <row r="43" spans="1:20" ht="51" customHeight="1" x14ac:dyDescent="0.3">
      <c r="B43" s="12"/>
      <c r="C43" s="12"/>
      <c r="D43" s="12"/>
      <c r="F43" s="39" t="str">
        <f>"% Gap - "&amp;F39&amp;" to England"</f>
        <v>% Gap - Hambleton to England</v>
      </c>
      <c r="G43" s="40"/>
      <c r="H43" s="41"/>
      <c r="I43" s="13">
        <f>100*(I39-I41)/I41</f>
        <v>-0.3184713375796252</v>
      </c>
      <c r="J43" s="13">
        <f>100*(J39-J41)/J41</f>
        <v>-13.815789473684209</v>
      </c>
      <c r="K43" s="13">
        <f t="shared" ref="K43:S43" si="23">100*(K39-K41)/K41</f>
        <v>-17.064846416382252</v>
      </c>
      <c r="L43" s="13">
        <f t="shared" si="23"/>
        <v>-17.482517482517483</v>
      </c>
      <c r="M43" s="13">
        <f t="shared" si="23"/>
        <v>-10.452961672473878</v>
      </c>
      <c r="N43" s="13">
        <f t="shared" si="23"/>
        <v>-9.9656357388316152</v>
      </c>
      <c r="O43" s="13">
        <f t="shared" si="23"/>
        <v>5.5172413793103496</v>
      </c>
      <c r="P43" s="13">
        <f t="shared" si="23"/>
        <v>-18.118466898954704</v>
      </c>
      <c r="Q43" s="13">
        <f t="shared" si="23"/>
        <v>8.8815789473684212</v>
      </c>
      <c r="R43" s="13">
        <f t="shared" ref="R43" si="24">100*(R39-R41)/R41</f>
        <v>-18.429003021148031</v>
      </c>
      <c r="S43" s="13">
        <f t="shared" si="23"/>
        <v>-30.670926517571885</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bwOLm9kradet6uXymXsxQcBttT9jgRxnsz1j+wEbwAfFlKZHD/oNS26ulZ3udvLYN/FOGrCp9Hikv8v9jDUKvA==" saltValue="Iuc5WkkM0tZETO9/GYHDT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2022-12-07T10:15:16Z</dcterms:modified>
</cp:coreProperties>
</file>