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4C510DE2-A728-424E-8B5E-58315347899B}" xr6:coauthVersionLast="47" xr6:coauthVersionMax="47" xr10:uidLastSave="{9287F271-A9B8-4402-BCFD-22ED6687BD2E}"/>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<sst xmlns="http://schemas.openxmlformats.org/spreadsheetml/2006/main" count="12312" uniqueCount="1423">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</sst>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7.56</c:v>
                </c:pt>
                <c:pt idx="1">
                  <c:v>7.7</c:v>
                </c:pt>
                <c:pt idx="2">
                  <c:v>7.7</c:v>
                </c:pt>
                <c:pt idx="3">
                  <c:v>7.79</c:v>
                </c:pt>
                <c:pt idx="4">
                  <c:v>7.8</c:v>
                </c:pt>
                <c:pt idx="5">
                  <c:v>7.88</c:v>
                </c:pt>
                <c:pt idx="6">
                  <c:v>7.95</c:v>
                </c:pt>
                <c:pt idx="7">
                  <c:v>7.99</c:v>
                </c:pt>
                <c:pt idx="8">
                  <c:v>7.71</c:v>
                </c:pt>
                <c:pt idx="9">
                  <c:v>7.4</c:v>
                </c:pt>
                <c:pt idx="10">
                  <c:v>7.7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7.81</c:v>
                </c:pt>
                <c:pt idx="1">
                  <c:v>7.9</c:v>
                </c:pt>
                <c:pt idx="2">
                  <c:v>7.85</c:v>
                </c:pt>
                <c:pt idx="3">
                  <c:v>7.94</c:v>
                </c:pt>
                <c:pt idx="4">
                  <c:v>7.93</c:v>
                </c:pt>
                <c:pt idx="5">
                  <c:v>7.99</c:v>
                </c:pt>
                <c:pt idx="6">
                  <c:v>8.0500000000000007</c:v>
                </c:pt>
                <c:pt idx="7">
                  <c:v>8.1</c:v>
                </c:pt>
                <c:pt idx="8">
                  <c:v>7.92</c:v>
                </c:pt>
                <c:pt idx="9">
                  <c:v>7.68</c:v>
                </c:pt>
                <c:pt idx="10">
                  <c:v>7.92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c:v>
                </c:pt>
                <c:pt idx="1">
                  <c:v>7.51</c:v>
                </c:pt>
                <c:pt idx="2">
                  <c:v>7.48</c:v>
                </c:pt>
                <c:pt idx="3">
                  <c:v>7.62</c:v>
                </c:pt>
                <c:pt idx="4">
                  <c:v>7.57</c:v>
                </c:pt>
                <c:pt idx="5">
                  <c:v>7.73</c:v>
                </c:pt>
                <c:pt idx="6">
                  <c:v>7.69</c:v>
                </c:pt>
                <c:pt idx="7">
                  <c:v>7.71</c:v>
                </c:pt>
                <c:pt idx="8">
                  <c:v>7.46</c:v>
                </c:pt>
                <c:pt idx="9">
                  <c:v>7.4</c:v>
                </c:pt>
                <c:pt idx="10">
                  <c:v>7.56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2.93</c:v>
                </c:pt>
                <c:pt idx="1">
                  <c:v>2.65</c:v>
                </c:pt>
                <c:pt idx="2">
                  <c:v>2.77</c:v>
                </c:pt>
                <c:pt idx="3">
                  <c:v>2.69</c:v>
                </c:pt>
                <c:pt idx="4">
                  <c:v>2.66</c:v>
                </c:pt>
                <c:pt idx="5">
                  <c:v>2.58</c:v>
                </c:pt>
                <c:pt idx="6">
                  <c:v>2.71</c:v>
                </c:pt>
                <c:pt idx="7">
                  <c:v>2.69</c:v>
                </c:pt>
                <c:pt idx="8">
                  <c:v>3.12</c:v>
                </c:pt>
                <c:pt idx="9">
                  <c:v>3.06</c:v>
                </c:pt>
                <c:pt idx="10">
                  <c:v>3.06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Hampshire in the period April 2011 to March 2022 had scores for 'life satisfaction' that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Hampshire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Hampshire in the period April 2011 to March 2022 fluctuated around the rural position being higher in some years, and lower in other years, but generally not dropping below the England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Hampshire in the period April 2011 to March 2022 were generally in line with or below the rural situation, but did increase above the rural position in the latter part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328</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Hampshire</v>
      </c>
      <c r="G12" s="10"/>
      <c r="H12" s="11"/>
      <c r="I12" s="30">
        <f>IF(VLOOKUP($F12,'life satisfaction'!$B$10:$L$468,'life satisfaction'!E$1,FALSE)=0,"",VLOOKUP($F12,'life satisfaction'!$B$10:$L$468,'life satisfaction'!E$1,FALSE))</f>
        <v>7.56</v>
      </c>
      <c r="J12" s="31">
        <f>IF(VLOOKUP($F12,'life satisfaction'!$B$10:$L$468,'life satisfaction'!F$1,FALSE)=0,"",VLOOKUP($F12,'life satisfaction'!$B$10:$L$468,'life satisfaction'!F$1,FALSE))</f>
        <v>7.7</v>
      </c>
      <c r="K12" s="31">
        <f>IF(VLOOKUP($F12,'life satisfaction'!$B$10:$L$468,'life satisfaction'!G$1,FALSE)=0,"",VLOOKUP($F12,'life satisfaction'!$B$10:$L$468,'life satisfaction'!G$1,FALSE))</f>
        <v>7.7</v>
      </c>
      <c r="L12" s="31">
        <f>IF(VLOOKUP($F12,'life satisfaction'!$B$10:$L$468,'life satisfaction'!H$1,FALSE)=0,"",VLOOKUP($F12,'life satisfaction'!$B$10:$L$468,'life satisfaction'!H$1,FALSE))</f>
        <v>7.79</v>
      </c>
      <c r="M12" s="31">
        <f>IF(VLOOKUP($F12,'life satisfaction'!$B$10:$L$468,'life satisfaction'!I$1,FALSE)=0,"",VLOOKUP($F12,'life satisfaction'!$B$10:$L$468,'life satisfaction'!I$1,FALSE))</f>
        <v>7.8</v>
      </c>
      <c r="N12" s="31">
        <f>IF(VLOOKUP($F12,'life satisfaction'!$B$10:$L$468,'life satisfaction'!J$1,FALSE)=0,"",VLOOKUP($F12,'life satisfaction'!$B$10:$L$468,'life satisfaction'!J$1,FALSE))</f>
        <v>7.88</v>
      </c>
      <c r="O12" s="31">
        <f>IF(VLOOKUP($F12,'life satisfaction'!$B$10:$L$468,'life satisfaction'!K$1,FALSE)=0,"",VLOOKUP($F12,'life satisfaction'!$B$10:$L$468,'life satisfaction'!K$1,FALSE))</f>
        <v>7.95</v>
      </c>
      <c r="P12" s="31">
        <f>IF(VLOOKUP($F12,'life satisfaction'!$B$10:$L$468,'life satisfaction'!L$1,FALSE)=0,"",VLOOKUP($F12,'life satisfaction'!$B$10:$L$468,'life satisfaction'!L$1,FALSE))</f>
        <v>7.99</v>
      </c>
      <c r="Q12" s="31">
        <f>IF(VLOOKUP($F12,'life satisfaction'!$B$10:$O$468,'life satisfaction'!M$1,FALSE)=0,"",VLOOKUP($F12,'life satisfaction'!$B$10:$O$468,'life satisfaction'!M$1,FALSE))</f>
        <v>7.71</v>
      </c>
      <c r="R12" s="31">
        <f>IF(VLOOKUP($F12,'life satisfaction'!$B$10:$O$468,'life satisfaction'!N$1,FALSE)=0,"",VLOOKUP($F12,'life satisfaction'!$B$10:$O$468,'life satisfaction'!N$1,FALSE))</f>
        <v>7.4</v>
      </c>
      <c r="S12" s="31">
        <f>IF(VLOOKUP($F12,'life satisfaction'!$B$10:$O$468,'life satisfaction'!O$1,FALSE)=0,"",VLOOKUP($F12,'life satisfaction'!$B$10:$O$468,'life satisfaction'!O$1,FALSE))</f>
        <v>7.7</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Hampshire to Rural as a Region</v>
      </c>
      <c r="G15" s="50"/>
      <c r="H15" s="51"/>
      <c r="I15" s="13">
        <f>100*((I12-I13))/I13</f>
        <v>-0.3129716419096143</v>
      </c>
      <c r="J15" s="13">
        <f>100*((J12-J13))/J13</f>
        <v>1.4992218022425483</v>
      </c>
      <c r="K15" s="13">
        <f t="shared" ref="K15:P15" si="0">100*((K12-K13))/K13</f>
        <v>0.29660551466549234</v>
      </c>
      <c r="L15" s="13">
        <f t="shared" si="0"/>
        <v>-8.3447945480671651E-2</v>
      </c>
      <c r="M15" s="13">
        <f t="shared" si="0"/>
        <v>-0.17270091901559192</v>
      </c>
      <c r="N15" s="13">
        <f t="shared" si="0"/>
        <v>0.4500007679194164</v>
      </c>
      <c r="O15" s="13">
        <f t="shared" si="0"/>
        <v>3.1112291777354018</v>
      </c>
      <c r="P15" s="13">
        <f t="shared" si="0"/>
        <v>1.7600122755868863</v>
      </c>
      <c r="Q15" s="13">
        <f t="shared" ref="Q15:S15" si="1">100*((Q12-Q13))/Q13</f>
        <v>-1.2240298829994849</v>
      </c>
      <c r="R15" s="13">
        <f t="shared" ref="R15" si="2">100*((R12-R13))/R13</f>
        <v>-1.9351130412568507</v>
      </c>
      <c r="S15" s="13">
        <f t="shared" si="1"/>
        <v>0.30132772528958268</v>
      </c>
      <c r="T15" s="24"/>
    </row>
    <row r="16" spans="1:20" ht="51" customHeight="1" x14ac:dyDescent="0.3">
      <c r="B16" s="12"/>
      <c r="C16" s="12"/>
      <c r="D16" s="12"/>
      <c r="F16" s="36" t="str">
        <f>"% Gap - "&amp;F12&amp;" to England"</f>
        <v>% Gap - Hampshire to England</v>
      </c>
      <c r="G16" s="37"/>
      <c r="H16" s="38"/>
      <c r="I16" s="13">
        <f>100*(I12-I14)/I14</f>
        <v>2.0242914979757014</v>
      </c>
      <c r="J16" s="13">
        <f>100*(J12-J14)/J14</f>
        <v>3.4946236559139754</v>
      </c>
      <c r="K16" s="13">
        <f t="shared" ref="K16:P16" si="3">100*(K12-K14)/K14</f>
        <v>2.6666666666666692</v>
      </c>
      <c r="L16" s="13">
        <f t="shared" si="3"/>
        <v>2.5000000000000053</v>
      </c>
      <c r="M16" s="13">
        <f t="shared" si="3"/>
        <v>2.0942408376963368</v>
      </c>
      <c r="N16" s="13">
        <f t="shared" si="3"/>
        <v>2.737940026075619</v>
      </c>
      <c r="O16" s="13">
        <f t="shared" si="3"/>
        <v>3.5156250000000062</v>
      </c>
      <c r="P16" s="13">
        <f t="shared" si="3"/>
        <v>3.6316472114137515</v>
      </c>
      <c r="Q16" s="13">
        <f t="shared" ref="Q16:S16" si="4">100*(Q12-Q14)/Q14</f>
        <v>0.78431372549019096</v>
      </c>
      <c r="R16" s="13">
        <f t="shared" ref="R16" si="5">100*(R12-R14)/R14</f>
        <v>0.27100271002710652</v>
      </c>
      <c r="S16" s="13">
        <f t="shared" si="4"/>
        <v>1.986754966887422</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Hampshire</v>
      </c>
      <c r="G21" s="10"/>
      <c r="H21" s="11"/>
      <c r="I21" s="30">
        <f>IF(VLOOKUP($F21,worthwhile!$B$10:$L$468,worthwhile!E$1,FALSE)=0,"",VLOOKUP($F21,worthwhile!$B$10:$L$468,worthwhile!E$1,FALSE))</f>
        <v>7.81</v>
      </c>
      <c r="J21" s="31">
        <f>IF(VLOOKUP($F21,worthwhile!$B$10:$L$468,worthwhile!F$1,FALSE)=0,"",VLOOKUP($F21,worthwhile!$B$10:$L$468,worthwhile!F$1,FALSE))</f>
        <v>7.9</v>
      </c>
      <c r="K21" s="31">
        <f>IF(VLOOKUP($F21,worthwhile!$B$10:$L$468,worthwhile!G$1,FALSE)=0,"",VLOOKUP($F21,worthwhile!$B$10:$L$468,worthwhile!G$1,FALSE))</f>
        <v>7.85</v>
      </c>
      <c r="L21" s="31">
        <f>IF(VLOOKUP($F21,worthwhile!$B$10:$L$468,worthwhile!H$1,FALSE)=0,"",VLOOKUP($F21,worthwhile!$B$10:$L$468,worthwhile!H$1,FALSE))</f>
        <v>7.94</v>
      </c>
      <c r="M21" s="31">
        <f>IF(VLOOKUP($F21,worthwhile!$B$10:$L$468,worthwhile!I$1,FALSE)=0,"",VLOOKUP($F21,worthwhile!$B$10:$L$468,worthwhile!I$1,FALSE))</f>
        <v>7.93</v>
      </c>
      <c r="N21" s="31">
        <f>IF(VLOOKUP($F21,worthwhile!$B$10:$L$468,worthwhile!J$1,FALSE)=0,"",VLOOKUP($F21,worthwhile!$B$10:$L$468,worthwhile!J$1,FALSE))</f>
        <v>7.99</v>
      </c>
      <c r="O21" s="31">
        <f>IF(VLOOKUP($F21,worthwhile!$B$10:$L$468,worthwhile!K$1,FALSE)=0,"",VLOOKUP($F21,worthwhile!$B$10:$L$468,worthwhile!K$1,FALSE))</f>
        <v>8.0500000000000007</v>
      </c>
      <c r="P21" s="31">
        <f>IF(VLOOKUP($F21,worthwhile!$B$10:$L$468,worthwhile!L$1,FALSE)=0,"",VLOOKUP($F21,worthwhile!$B$10:$L$468,worthwhile!L$1,FALSE))</f>
        <v>8.1</v>
      </c>
      <c r="Q21" s="31">
        <f>IF(VLOOKUP($F21,worthwhile!$B$10:$O$468,worthwhile!M$1,FALSE)=0,"",VLOOKUP($F21,worthwhile!$B$10:$O$468,worthwhile!M$1,FALSE))</f>
        <v>7.92</v>
      </c>
      <c r="R21" s="31">
        <f>IF(VLOOKUP($F21,worthwhile!$B$10:$O$468,worthwhile!N$1,FALSE)=0,"",VLOOKUP($F21,worthwhile!$B$10:$O$468,worthwhile!N$1,FALSE))</f>
        <v>7.68</v>
      </c>
      <c r="S21" s="31">
        <f>IF(VLOOKUP($F21,worthwhile!$B$10:$O$468,worthwhile!O$1,FALSE)=0,"",VLOOKUP($F21,worthwhile!$B$10:$O$468,worthwhile!O$1,FALSE))</f>
        <v>7.92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Hampshire to Rural as a Region</v>
      </c>
      <c r="G24" s="50"/>
      <c r="H24" s="51"/>
      <c r="I24" s="13">
        <f>100*((I21-I22))/I22</f>
        <v>-4.3175895514366576E-2</v>
      </c>
      <c r="J24" s="13">
        <f>100*((J21-J22))/J22</f>
        <v>1.1367667700091166</v>
      </c>
      <c r="K24" s="13">
        <f t="shared" ref="K24:P24" si="8">100*((K21-K22))/K22</f>
        <v>-0.2632908292130739</v>
      </c>
      <c r="L24" s="13">
        <f t="shared" si="8"/>
        <v>-0.34025435903638718</v>
      </c>
      <c r="M24" s="13">
        <f t="shared" si="8"/>
        <v>-0.56801873253274915</v>
      </c>
      <c r="N24" s="13">
        <f t="shared" si="8"/>
        <v>-0.15357051446118411</v>
      </c>
      <c r="O24" s="13">
        <f t="shared" si="8"/>
        <v>1.8956261819069127</v>
      </c>
      <c r="P24" s="13">
        <f t="shared" si="8"/>
        <v>1.2972924106133887</v>
      </c>
      <c r="Q24" s="13">
        <f t="shared" ref="Q24:S24" si="9">100*((Q21-Q22))/Q22</f>
        <v>-0.84918324559952274</v>
      </c>
      <c r="R24" s="13">
        <f t="shared" ref="R24" si="10">100*((R21-R22))/R22</f>
        <v>-1.9338164028245064</v>
      </c>
      <c r="S24" s="13">
        <f t="shared" si="9"/>
        <v>0.54912278018259753</v>
      </c>
      <c r="T24" s="24"/>
    </row>
    <row r="25" spans="1:20" ht="51" customHeight="1" x14ac:dyDescent="0.3">
      <c r="B25" s="12"/>
      <c r="C25" s="12"/>
      <c r="D25" s="12"/>
      <c r="F25" s="36" t="str">
        <f>"% Gap - "&amp;F21&amp;" to England"</f>
        <v>% Gap - Hampshire to England</v>
      </c>
      <c r="G25" s="37"/>
      <c r="H25" s="38"/>
      <c r="I25" s="13">
        <f>100*(I21-I23)/I23</f>
        <v>1.9582245430809329</v>
      </c>
      <c r="J25" s="13">
        <f>100*(J21-J23)/J23</f>
        <v>2.7308192457737315</v>
      </c>
      <c r="K25" s="13">
        <f t="shared" ref="K25:P25" si="11">100*(K21-K23)/K23</f>
        <v>1.4211886304909487</v>
      </c>
      <c r="L25" s="13">
        <f t="shared" si="11"/>
        <v>1.5345268542199502</v>
      </c>
      <c r="M25" s="13">
        <f t="shared" si="11"/>
        <v>1.2771392081736863</v>
      </c>
      <c r="N25" s="13">
        <f t="shared" si="11"/>
        <v>1.6539440203562328</v>
      </c>
      <c r="O25" s="13">
        <f t="shared" si="11"/>
        <v>2.1573604060913811</v>
      </c>
      <c r="P25" s="13">
        <f t="shared" si="11"/>
        <v>2.7918781725888295</v>
      </c>
      <c r="Q25" s="13">
        <f t="shared" ref="Q25:S25" si="12">100*(Q21-Q23)/Q23</f>
        <v>0.76335877862594914</v>
      </c>
      <c r="R25" s="13">
        <f t="shared" ref="R25" si="13">100*(R21-R23)/R23</f>
        <v>-0.38910505836576198</v>
      </c>
      <c r="S25" s="13">
        <f t="shared" si="12"/>
        <v>1.7994858611825151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Hampshire</v>
      </c>
      <c r="G30" s="10"/>
      <c r="H30" s="11"/>
      <c r="I30" s="30">
        <f>IF(VLOOKUP($F30,happy!$B$10:$L$468,happy!E$1,FALSE)=0,"",VLOOKUP($F30,happy!$B$10:$L$468,happy!E$1,FALSE))</f>
        <v>7.4</v>
      </c>
      <c r="J30" s="31">
        <f>IF(VLOOKUP($F30,happy!$B$10:$L$468,happy!F$1,FALSE)=0,"",VLOOKUP($F30,happy!$B$10:$L$468,happy!F$1,FALSE))</f>
        <v>7.51</v>
      </c>
      <c r="K30" s="31">
        <f>IF(VLOOKUP($F30,happy!$B$10:$L$468,happy!G$1,FALSE)=0,"",VLOOKUP($F30,happy!$B$10:$L$468,happy!G$1,FALSE))</f>
        <v>7.48</v>
      </c>
      <c r="L30" s="31">
        <f>IF(VLOOKUP($F30,happy!$B$10:$L$468,happy!H$1,FALSE)=0,"",VLOOKUP($F30,happy!$B$10:$L$468,happy!H$1,FALSE))</f>
        <v>7.62</v>
      </c>
      <c r="M30" s="31">
        <f>IF(VLOOKUP($F30,happy!$B$10:$L$468,happy!I$1,FALSE)=0,"",VLOOKUP($F30,happy!$B$10:$L$468,happy!I$1,FALSE))</f>
        <v>7.57</v>
      </c>
      <c r="N30" s="31">
        <f>IF(VLOOKUP($F30,happy!$B$10:$L$468,happy!J$1,FALSE)=0,"",VLOOKUP($F30,happy!$B$10:$L$468,happy!J$1,FALSE))</f>
        <v>7.73</v>
      </c>
      <c r="O30" s="31">
        <f>IF(VLOOKUP($F30,happy!$B$10:$L$468,happy!K$1,FALSE)=0,"",VLOOKUP($F30,happy!$B$10:$L$468,happy!K$1,FALSE))</f>
        <v>7.69</v>
      </c>
      <c r="P30" s="31">
        <f>IF(VLOOKUP($F30,happy!$B$10:$L$468,happy!L$1,FALSE)=0,"",VLOOKUP($F30,happy!$B$10:$L$468,happy!L$1,FALSE))</f>
        <v>7.71</v>
      </c>
      <c r="Q30" s="31">
        <f>IF(VLOOKUP($F30,happy!$B$10:$O$468,happy!M$1,FALSE)=0,"",VLOOKUP($F30,happy!$B$10:$O$468,happy!M$1,FALSE))</f>
        <v>7.46</v>
      </c>
      <c r="R30" s="31">
        <f>IF(VLOOKUP($F30,happy!$B$10:$O$468,happy!N$1,FALSE)=0,"",VLOOKUP($F30,happy!$B$10:$O$468,happy!N$1,FALSE))</f>
        <v>7.4</v>
      </c>
      <c r="S30" s="31">
        <f>IF(VLOOKUP($F30,happy!$B$10:$O$468,happy!O$1,FALSE)=0,"",VLOOKUP($F30,happy!$B$10:$O$468,happy!O$1,FALSE))</f>
        <v>7.56</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Hampshire to Rural as a Region</v>
      </c>
      <c r="G33" s="50"/>
      <c r="H33" s="51"/>
      <c r="I33" s="13">
        <f>100*((I30-I31))/I31</f>
        <v>-0.72733150153549841</v>
      </c>
      <c r="J33" s="13">
        <f>100*((J30-J31))/J31</f>
        <v>1.4105359060293721</v>
      </c>
      <c r="K33" s="13">
        <f t="shared" ref="K33:S33" si="16">100*((K30-K31))/K31</f>
        <v>-0.77673006233014175</v>
      </c>
      <c r="L33" s="13">
        <f t="shared" si="16"/>
        <v>-0.12633041720614857</v>
      </c>
      <c r="M33" s="13">
        <f t="shared" si="16"/>
        <v>-0.71582074458000233</v>
      </c>
      <c r="N33" s="13">
        <f t="shared" si="16"/>
        <v>0.90272863096639155</v>
      </c>
      <c r="O33" s="13">
        <f t="shared" si="16"/>
        <v>2.359035217140272</v>
      </c>
      <c r="P33" s="13">
        <f t="shared" si="16"/>
        <v>0.34340013171513095</v>
      </c>
      <c r="Q33" s="13">
        <f t="shared" si="16"/>
        <v>-1.6143896780754321</v>
      </c>
      <c r="R33" s="13">
        <f t="shared" ref="R33" si="17">100*((R30-R31))/R31</f>
        <v>-0.98977979817513528</v>
      </c>
      <c r="S33" s="13">
        <f t="shared" si="16"/>
        <v>-0.23055029971537261</v>
      </c>
      <c r="T33" s="24"/>
    </row>
    <row r="34" spans="1:20" ht="51" customHeight="1" x14ac:dyDescent="0.3">
      <c r="B34" s="12"/>
      <c r="C34" s="12"/>
      <c r="D34" s="12"/>
      <c r="F34" s="36" t="str">
        <f>"% Gap - "&amp;F30&amp;" to England"</f>
        <v>% Gap - Hampshire to England</v>
      </c>
      <c r="G34" s="37"/>
      <c r="H34" s="38"/>
      <c r="I34" s="13">
        <f>100*(I30-I32)/I32</f>
        <v>1.5089163237311429</v>
      </c>
      <c r="J34" s="13">
        <f>100*(J30-J32)/J32</f>
        <v>3.0178326474622739</v>
      </c>
      <c r="K34" s="13">
        <f t="shared" ref="K34:S34" si="18">100*(K30-K32)/K32</f>
        <v>1.3550135501355085</v>
      </c>
      <c r="L34" s="13">
        <f t="shared" si="18"/>
        <v>2.1447721179624684</v>
      </c>
      <c r="M34" s="13">
        <f t="shared" si="18"/>
        <v>1.3386880856760446</v>
      </c>
      <c r="N34" s="13">
        <f t="shared" si="18"/>
        <v>2.9294274300932175</v>
      </c>
      <c r="O34" s="13">
        <f t="shared" si="18"/>
        <v>2.2606382978723514</v>
      </c>
      <c r="P34" s="13">
        <f t="shared" si="18"/>
        <v>1.9841269841269888</v>
      </c>
      <c r="Q34" s="13">
        <f t="shared" si="18"/>
        <v>-0.13386880856760089</v>
      </c>
      <c r="R34" s="13">
        <f t="shared" ref="R34" si="19">100*(R30-R32)/R32</f>
        <v>1.2311901504788065</v>
      </c>
      <c r="S34" s="13">
        <f t="shared" si="18"/>
        <v>1.4765100671140863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Hampshire</v>
      </c>
      <c r="G39" s="10"/>
      <c r="H39" s="11"/>
      <c r="I39" s="30">
        <f>IF(VLOOKUP($F39,anxiety!$B$10:$L$468,anxiety!E$1,FALSE)=0,"",VLOOKUP($F39,anxiety!$B$10:$L$468,anxiety!E$1,FALSE))</f>
        <v>2.93</v>
      </c>
      <c r="J39" s="31">
        <f>IF(VLOOKUP($F39,anxiety!$B$10:$L$468,anxiety!F$1,FALSE)=0,"",VLOOKUP($F39,anxiety!$B$10:$L$468,anxiety!F$1,FALSE))</f>
        <v>2.65</v>
      </c>
      <c r="K39" s="31">
        <f>IF(VLOOKUP($F39,anxiety!$B$10:$L$468,anxiety!G$1,FALSE)=0,"",VLOOKUP($F39,anxiety!$B$10:$L$468,anxiety!G$1,FALSE))</f>
        <v>2.77</v>
      </c>
      <c r="L39" s="31">
        <f>IF(VLOOKUP($F39,anxiety!$B$10:$L$468,anxiety!H$1,FALSE)=0,"",VLOOKUP($F39,anxiety!$B$10:$L$468,anxiety!H$1,FALSE))</f>
        <v>2.69</v>
      </c>
      <c r="M39" s="31">
        <f>IF(VLOOKUP($F39,anxiety!$B$10:$L$468,anxiety!I$1,FALSE)=0,"",VLOOKUP($F39,anxiety!$B$10:$L$468,anxiety!I$1,FALSE))</f>
        <v>2.66</v>
      </c>
      <c r="N39" s="31">
        <f>IF(VLOOKUP($F39,anxiety!$B$10:$L$468,anxiety!J$1,FALSE)=0,"",VLOOKUP($F39,anxiety!$B$10:$L$468,anxiety!J$1,FALSE))</f>
        <v>2.58</v>
      </c>
      <c r="O39" s="31">
        <f>IF(VLOOKUP($F39,anxiety!$B$10:$L$468,anxiety!K$1,FALSE)=0,"",VLOOKUP($F39,anxiety!$B$10:$L$468,anxiety!K$1,FALSE))</f>
        <v>2.71</v>
      </c>
      <c r="P39" s="31">
        <f>IF(VLOOKUP($F39,anxiety!$B$10:$L$468,anxiety!L$1,FALSE)=0,"",VLOOKUP($F39,anxiety!$B$10:$L$468,anxiety!L$1,FALSE))</f>
        <v>2.69</v>
      </c>
      <c r="Q39" s="31">
        <f>IF(VLOOKUP($F39,anxiety!$B$10:$O$468,anxiety!M$1,FALSE)=0,"",VLOOKUP($F39,anxiety!$B$10:$O$468,anxiety!M$1,FALSE))</f>
        <v>3.12</v>
      </c>
      <c r="R39" s="31">
        <f>IF(VLOOKUP($F39,anxiety!$B$10:$O$468,anxiety!N$1,FALSE)=0,"",VLOOKUP($F39,anxiety!$B$10:$O$468,anxiety!N$1,FALSE))</f>
        <v>3.06</v>
      </c>
      <c r="S39" s="31">
        <f>IF(VLOOKUP($F39,anxiety!$B$10:$O$468,anxiety!O$1,FALSE)=0,"",VLOOKUP($F39,anxiety!$B$10:$O$468,anxiety!O$1,FALSE))</f>
        <v>3.06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Hampshire to Rural as a Region</v>
      </c>
      <c r="G42" s="50"/>
      <c r="H42" s="51"/>
      <c r="I42" s="13">
        <f>100*((I39-I40))/I40</f>
        <v>-1.2466498822382699</v>
      </c>
      <c r="J42" s="13">
        <f>100*((J39-J40))/J40</f>
        <v>-8.7495851310985397</v>
      </c>
      <c r="K42" s="13">
        <f t="shared" ref="K42:S42" si="21">100*((K39-K40))/K40</f>
        <v>1.299788508988345</v>
      </c>
      <c r="L42" s="13">
        <f t="shared" si="21"/>
        <v>-4.0293696275064218E-2</v>
      </c>
      <c r="M42" s="13">
        <f t="shared" si="21"/>
        <v>-1.8668326073429073</v>
      </c>
      <c r="N42" s="13">
        <f t="shared" si="21"/>
        <v>-5.444429725791486</v>
      </c>
      <c r="O42" s="13">
        <f t="shared" si="21"/>
        <v>-0.94244065706608116</v>
      </c>
      <c r="P42" s="13">
        <f t="shared" si="21"/>
        <v>-3.2541814715313411</v>
      </c>
      <c r="Q42" s="13">
        <f t="shared" si="21"/>
        <v>7.2964574269733244</v>
      </c>
      <c r="R42" s="13">
        <f t="shared" ref="R42" si="22">100*((R39-R40))/R40</f>
        <v>0.78971387753484334</v>
      </c>
      <c r="S42" s="13">
        <f t="shared" si="21"/>
        <v>3.5047681147608367</v>
      </c>
      <c r="T42" s="24"/>
    </row>
    <row r="43" spans="1:20" ht="51" customHeight="1" x14ac:dyDescent="0.3">
      <c r="B43" s="12"/>
      <c r="C43" s="12"/>
      <c r="D43" s="12"/>
      <c r="F43" s="36" t="str">
        <f>"% Gap - "&amp;F39&amp;" to England"</f>
        <v>% Gap - Hampshire to England</v>
      </c>
      <c r="G43" s="37"/>
      <c r="H43" s="38"/>
      <c r="I43" s="13">
        <f>100*(I39-I41)/I41</f>
        <v>-6.6878980891719735</v>
      </c>
      <c r="J43" s="13">
        <f>100*(J39-J41)/J41</f>
        <v>-12.828947368421057</v>
      </c>
      <c r="K43" s="13">
        <f t="shared" ref="K43:S43" si="23">100*(K39-K41)/K41</f>
        <v>-5.4607508532423257</v>
      </c>
      <c r="L43" s="13">
        <f t="shared" si="23"/>
        <v>-5.9440559440559415</v>
      </c>
      <c r="M43" s="13">
        <f t="shared" si="23"/>
        <v>-7.3170731707317058</v>
      </c>
      <c r="N43" s="13">
        <f t="shared" si="23"/>
        <v>-11.340206185567013</v>
      </c>
      <c r="O43" s="13">
        <f t="shared" si="23"/>
        <v>-6.551724137931032</v>
      </c>
      <c r="P43" s="13">
        <f t="shared" si="23"/>
        <v>-6.271777003484325</v>
      </c>
      <c r="Q43" s="13">
        <f t="shared" si="23"/>
        <v>2.6315789473684235</v>
      </c>
      <c r="R43" s="13">
        <f t="shared" ref="R43" si="24">100*(R39-R41)/R41</f>
        <v>-7.5528700906344408</v>
      </c>
      <c r="S43" s="13">
        <f t="shared" si="23"/>
        <v>-2.2364217252396115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AaBOQ5pB5nPkrTCt4cxV3W+RIDuBg6psaHGy02ch9lhfqrgCRUE2j5nNyHQ7aAb2aay2zqownudcrkotdYqrfA==" saltValue="pyu6S9rPkLz1eyNRBmBBu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2022-12-06T11:28:28Z</dcterms:modified>
</cp:coreProperties>
</file>