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8" documentId="8_{93FC1B23-184C-41BE-ACB1-44C6FEBE0F77}" xr6:coauthVersionLast="47" xr6:coauthVersionMax="47" xr10:uidLastSave="{7B0F41BF-561F-4754-B276-A9E0DFA15ADF}"/>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<sst xmlns="http://schemas.openxmlformats.org/spreadsheetml/2006/main" count="12312" uniqueCount="1423">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</sst>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7.63</c:v>
                </c:pt>
                <c:pt idx="1">
                  <c:v>7.74</c:v>
                </c:pt>
                <c:pt idx="2">
                  <c:v>7.91</c:v>
                </c:pt>
                <c:pt idx="3">
                  <c:v>7.96</c:v>
                </c:pt>
                <c:pt idx="4">
                  <c:v>7.92</c:v>
                </c:pt>
                <c:pt idx="5">
                  <c:v>8.18</c:v>
                </c:pt>
                <c:pt idx="6">
                  <c:v>7.81</c:v>
                </c:pt>
                <c:pt idx="7">
                  <c:v>7.5</c:v>
                </c:pt>
                <c:pt idx="8">
                  <c:v>7.61</c:v>
                </c:pt>
                <c:pt idx="9">
                  <c:v>7.29</c:v>
                </c:pt>
                <c:pt idx="10">
                  <c:v>7.57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Harborough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8.0399999999999991</c:v>
                </c:pt>
                <c:pt idx="1">
                  <c:v>8.0399999999999991</c:v>
                </c:pt>
                <c:pt idx="2">
                  <c:v>7.99</c:v>
                </c:pt>
                <c:pt idx="3">
                  <c:v>7.94</c:v>
                </c:pt>
                <c:pt idx="4">
                  <c:v>7.92</c:v>
                </c:pt>
                <c:pt idx="5">
                  <c:v>8.4</c:v>
                </c:pt>
                <c:pt idx="6">
                  <c:v>7.86</c:v>
                </c:pt>
                <c:pt idx="7">
                  <c:v>7.87</c:v>
                </c:pt>
                <c:pt idx="8">
                  <c:v>8.02</c:v>
                </c:pt>
                <c:pt idx="9">
                  <c:v>7.78</c:v>
                </c:pt>
                <c:pt idx="10">
                  <c:v>8.16</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Harborough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7.28</c:v>
                </c:pt>
                <c:pt idx="1">
                  <c:v>7.36</c:v>
                </c:pt>
                <c:pt idx="2">
                  <c:v>7.56</c:v>
                </c:pt>
                <c:pt idx="3">
                  <c:v>7.76</c:v>
                </c:pt>
                <c:pt idx="4">
                  <c:v>7.73</c:v>
                </c:pt>
                <c:pt idx="5">
                  <c:v>7.68</c:v>
                </c:pt>
                <c:pt idx="6">
                  <c:v>7.82</c:v>
                </c:pt>
                <c:pt idx="7">
                  <c:v>7.53</c:v>
                </c:pt>
                <c:pt idx="8">
                  <c:v>7.34</c:v>
                </c:pt>
                <c:pt idx="9">
                  <c:v>7.06</c:v>
                </c:pt>
                <c:pt idx="10">
                  <c:v>7.33</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Harborough</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3.53</c:v>
                </c:pt>
                <c:pt idx="1">
                  <c:v>3.63</c:v>
                </c:pt>
                <c:pt idx="2">
                  <c:v>3.55</c:v>
                </c:pt>
                <c:pt idx="3">
                  <c:v>2.92</c:v>
                </c:pt>
                <c:pt idx="4">
                  <c:v>2.98</c:v>
                </c:pt>
                <c:pt idx="5">
                  <c:v>3.15</c:v>
                </c:pt>
                <c:pt idx="6">
                  <c:v>2.78</c:v>
                </c:pt>
                <c:pt idx="7">
                  <c:v>2.68</c:v>
                </c:pt>
                <c:pt idx="8">
                  <c:v>3.09</c:v>
                </c:pt>
                <c:pt idx="9">
                  <c:v>3.25</c:v>
                </c:pt>
                <c:pt idx="10">
                  <c:v>3.39</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Harborough in the period April 2011 to March 2022 had scores for 'life satisfaction' that for the first half of the period increased maintaining their higher relative position above 'Rural as a Region' and England.  In the second half of the period the scores for Harborough dropped taking them below and in line with the England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Harborough in the period April 2011 to March 2022 were generally in line with or above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Harborough in the period April 2011 to March 2022 increased above the rural and England situations, before dropping below both in the latter part of the period.</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Harborough in the period April 2011 to March 2022 were generally higher than both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123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Harborough</v>
      </c>
      <c r="G12" s="10"/>
      <c r="H12" s="11"/>
      <c r="I12" s="30">
        <f>IF(VLOOKUP($F12,'life satisfaction'!$B$10:$L$468,'life satisfaction'!E$1,FALSE)=0,"",VLOOKUP($F12,'life satisfaction'!$B$10:$L$468,'life satisfaction'!E$1,FALSE))</f>
        <v>7.63</v>
      </c>
      <c r="J12" s="31">
        <f>IF(VLOOKUP($F12,'life satisfaction'!$B$10:$L$468,'life satisfaction'!F$1,FALSE)=0,"",VLOOKUP($F12,'life satisfaction'!$B$10:$L$468,'life satisfaction'!F$1,FALSE))</f>
        <v>7.74</v>
      </c>
      <c r="K12" s="31">
        <f>IF(VLOOKUP($F12,'life satisfaction'!$B$10:$L$468,'life satisfaction'!G$1,FALSE)=0,"",VLOOKUP($F12,'life satisfaction'!$B$10:$L$468,'life satisfaction'!G$1,FALSE))</f>
        <v>7.91</v>
      </c>
      <c r="L12" s="31">
        <f>IF(VLOOKUP($F12,'life satisfaction'!$B$10:$L$468,'life satisfaction'!H$1,FALSE)=0,"",VLOOKUP($F12,'life satisfaction'!$B$10:$L$468,'life satisfaction'!H$1,FALSE))</f>
        <v>7.96</v>
      </c>
      <c r="M12" s="31">
        <f>IF(VLOOKUP($F12,'life satisfaction'!$B$10:$L$468,'life satisfaction'!I$1,FALSE)=0,"",VLOOKUP($F12,'life satisfaction'!$B$10:$L$468,'life satisfaction'!I$1,FALSE))</f>
        <v>7.92</v>
      </c>
      <c r="N12" s="31">
        <f>IF(VLOOKUP($F12,'life satisfaction'!$B$10:$L$468,'life satisfaction'!J$1,FALSE)=0,"",VLOOKUP($F12,'life satisfaction'!$B$10:$L$468,'life satisfaction'!J$1,FALSE))</f>
        <v>8.18</v>
      </c>
      <c r="O12" s="31">
        <f>IF(VLOOKUP($F12,'life satisfaction'!$B$10:$L$468,'life satisfaction'!K$1,FALSE)=0,"",VLOOKUP($F12,'life satisfaction'!$B$10:$L$468,'life satisfaction'!K$1,FALSE))</f>
        <v>7.81</v>
      </c>
      <c r="P12" s="31">
        <f>IF(VLOOKUP($F12,'life satisfaction'!$B$10:$L$468,'life satisfaction'!L$1,FALSE)=0,"",VLOOKUP($F12,'life satisfaction'!$B$10:$L$468,'life satisfaction'!L$1,FALSE))</f>
        <v>7.5</v>
      </c>
      <c r="Q12" s="31">
        <f>IF(VLOOKUP($F12,'life satisfaction'!$B$10:$O$468,'life satisfaction'!M$1,FALSE)=0,"",VLOOKUP($F12,'life satisfaction'!$B$10:$O$468,'life satisfaction'!M$1,FALSE))</f>
        <v>7.61</v>
      </c>
      <c r="R12" s="31">
        <f>IF(VLOOKUP($F12,'life satisfaction'!$B$10:$O$468,'life satisfaction'!N$1,FALSE)=0,"",VLOOKUP($F12,'life satisfaction'!$B$10:$O$468,'life satisfaction'!N$1,FALSE))</f>
        <v>7.29</v>
      </c>
      <c r="S12" s="31">
        <f>IF(VLOOKUP($F12,'life satisfaction'!$B$10:$O$468,'life satisfaction'!O$1,FALSE)=0,"",VLOOKUP($F12,'life satisfaction'!$B$10:$O$468,'life satisfaction'!O$1,FALSE))</f>
        <v>7.57</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Harborough to Rural as a Region</v>
      </c>
      <c r="G15" s="50"/>
      <c r="H15" s="51"/>
      <c r="I15" s="13">
        <f>100*((I12-I13))/I13</f>
        <v>0.61005639844307824</v>
      </c>
      <c r="J15" s="13">
        <f>100*((J12-J13))/J13</f>
        <v>2.0264904869295233</v>
      </c>
      <c r="K15" s="13">
        <f t="shared" ref="K15:P15" si="0">100*((K12-K13))/K13</f>
        <v>3.0319674832472781</v>
      </c>
      <c r="L15" s="13">
        <f t="shared" si="0"/>
        <v>2.0970159632829071</v>
      </c>
      <c r="M15" s="13">
        <f t="shared" si="0"/>
        <v>1.3631036822303235</v>
      </c>
      <c r="N15" s="13">
        <f t="shared" si="0"/>
        <v>4.2742393758351271</v>
      </c>
      <c r="O15" s="13">
        <f t="shared" si="0"/>
        <v>1.2954339469325069</v>
      </c>
      <c r="P15" s="13">
        <f t="shared" si="0"/>
        <v>-4.4805892281725122</v>
      </c>
      <c r="Q15" s="13">
        <f t="shared" ref="Q15:S15" si="1">100*((Q12-Q13))/Q13</f>
        <v>-2.5051708702498114</v>
      </c>
      <c r="R15" s="13">
        <f t="shared" ref="R15" si="2">100*((R12-R13))/R13</f>
        <v>-3.3928343338868205</v>
      </c>
      <c r="S15" s="13">
        <f t="shared" si="1"/>
        <v>-1.3920713142282919</v>
      </c>
      <c r="T15" s="24"/>
    </row>
    <row r="16" spans="1:20" ht="51" customHeight="1" x14ac:dyDescent="0.3">
      <c r="B16" s="12"/>
      <c r="C16" s="12"/>
      <c r="D16" s="12"/>
      <c r="F16" s="36" t="str">
        <f>"% Gap - "&amp;F12&amp;" to England"</f>
        <v>% Gap - Harborough to England</v>
      </c>
      <c r="G16" s="37"/>
      <c r="H16" s="38"/>
      <c r="I16" s="13">
        <f>100*(I12-I14)/I14</f>
        <v>2.9689608636977023</v>
      </c>
      <c r="J16" s="13">
        <f>100*(J12-J14)/J14</f>
        <v>4.0322580645161263</v>
      </c>
      <c r="K16" s="13">
        <f t="shared" ref="K16:P16" si="3">100*(K12-K14)/K14</f>
        <v>5.4666666666666686</v>
      </c>
      <c r="L16" s="13">
        <f t="shared" si="3"/>
        <v>4.736842105263162</v>
      </c>
      <c r="M16" s="13">
        <f t="shared" si="3"/>
        <v>3.6649214659685896</v>
      </c>
      <c r="N16" s="13">
        <f t="shared" si="3"/>
        <v>6.6492829204693589</v>
      </c>
      <c r="O16" s="13">
        <f t="shared" si="3"/>
        <v>1.6927083333333319</v>
      </c>
      <c r="P16" s="13">
        <f t="shared" si="3"/>
        <v>-2.7237354085603109</v>
      </c>
      <c r="Q16" s="13">
        <f t="shared" ref="Q16:S16" si="4">100*(Q12-Q14)/Q14</f>
        <v>-0.52287581699346453</v>
      </c>
      <c r="R16" s="13">
        <f t="shared" ref="R16" si="5">100*(R12-R14)/R14</f>
        <v>-1.2195121951219494</v>
      </c>
      <c r="S16" s="13">
        <f t="shared" si="4"/>
        <v>0.26490066225166176</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Harborough</v>
      </c>
      <c r="G21" s="10"/>
      <c r="H21" s="11"/>
      <c r="I21" s="30">
        <f>IF(VLOOKUP($F21,worthwhile!$B$10:$L$468,worthwhile!E$1,FALSE)=0,"",VLOOKUP($F21,worthwhile!$B$10:$L$468,worthwhile!E$1,FALSE))</f>
        <v>8.0399999999999991</v>
      </c>
      <c r="J21" s="31">
        <f>IF(VLOOKUP($F21,worthwhile!$B$10:$L$468,worthwhile!F$1,FALSE)=0,"",VLOOKUP($F21,worthwhile!$B$10:$L$468,worthwhile!F$1,FALSE))</f>
        <v>8.0399999999999991</v>
      </c>
      <c r="K21" s="31">
        <f>IF(VLOOKUP($F21,worthwhile!$B$10:$L$468,worthwhile!G$1,FALSE)=0,"",VLOOKUP($F21,worthwhile!$B$10:$L$468,worthwhile!G$1,FALSE))</f>
        <v>7.99</v>
      </c>
      <c r="L21" s="31">
        <f>IF(VLOOKUP($F21,worthwhile!$B$10:$L$468,worthwhile!H$1,FALSE)=0,"",VLOOKUP($F21,worthwhile!$B$10:$L$468,worthwhile!H$1,FALSE))</f>
        <v>7.94</v>
      </c>
      <c r="M21" s="31">
        <f>IF(VLOOKUP($F21,worthwhile!$B$10:$L$468,worthwhile!I$1,FALSE)=0,"",VLOOKUP($F21,worthwhile!$B$10:$L$468,worthwhile!I$1,FALSE))</f>
        <v>7.92</v>
      </c>
      <c r="N21" s="31">
        <f>IF(VLOOKUP($F21,worthwhile!$B$10:$L$468,worthwhile!J$1,FALSE)=0,"",VLOOKUP($F21,worthwhile!$B$10:$L$468,worthwhile!J$1,FALSE))</f>
        <v>8.4</v>
      </c>
      <c r="O21" s="31">
        <f>IF(VLOOKUP($F21,worthwhile!$B$10:$L$468,worthwhile!K$1,FALSE)=0,"",VLOOKUP($F21,worthwhile!$B$10:$L$468,worthwhile!K$1,FALSE))</f>
        <v>7.86</v>
      </c>
      <c r="P21" s="31">
        <f>IF(VLOOKUP($F21,worthwhile!$B$10:$L$468,worthwhile!L$1,FALSE)=0,"",VLOOKUP($F21,worthwhile!$B$10:$L$468,worthwhile!L$1,FALSE))</f>
        <v>7.87</v>
      </c>
      <c r="Q21" s="31">
        <f>IF(VLOOKUP($F21,worthwhile!$B$10:$O$468,worthwhile!M$1,FALSE)=0,"",VLOOKUP($F21,worthwhile!$B$10:$O$468,worthwhile!M$1,FALSE))</f>
        <v>8.02</v>
      </c>
      <c r="R21" s="31">
        <f>IF(VLOOKUP($F21,worthwhile!$B$10:$O$468,worthwhile!N$1,FALSE)=0,"",VLOOKUP($F21,worthwhile!$B$10:$O$468,worthwhile!N$1,FALSE))</f>
        <v>7.78</v>
      </c>
      <c r="S21" s="31">
        <f>IF(VLOOKUP($F21,worthwhile!$B$10:$O$468,worthwhile!O$1,FALSE)=0,"",VLOOKUP($F21,worthwhile!$B$10:$O$468,worthwhile!O$1,FALSE))</f>
        <v>8.16</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Harborough to Rural as a Region</v>
      </c>
      <c r="G24" s="50"/>
      <c r="H24" s="51"/>
      <c r="I24" s="13">
        <f>100*((I21-I22))/I22</f>
        <v>2.9004949808021059</v>
      </c>
      <c r="J24" s="13">
        <f>100*((J21-J22))/J22</f>
        <v>2.9290639026421741</v>
      </c>
      <c r="K24" s="13">
        <f t="shared" ref="K24:P24" si="8">100*((K21-K22))/K22</f>
        <v>1.5154530286098848</v>
      </c>
      <c r="L24" s="13">
        <f t="shared" si="8"/>
        <v>-0.34025435903638718</v>
      </c>
      <c r="M24" s="13">
        <f t="shared" si="8"/>
        <v>-0.6934058463630961</v>
      </c>
      <c r="N24" s="13">
        <f t="shared" si="8"/>
        <v>4.9699634140833622</v>
      </c>
      <c r="O24" s="13">
        <f t="shared" si="8"/>
        <v>-0.50936375282132973</v>
      </c>
      <c r="P24" s="13">
        <f t="shared" si="8"/>
        <v>-1.5790504603052573</v>
      </c>
      <c r="Q24" s="13">
        <f t="shared" ref="Q24:S24" si="9">100*((Q21-Q22))/Q22</f>
        <v>0.40272100634997382</v>
      </c>
      <c r="R24" s="13">
        <f t="shared" ref="R24" si="10">100*((R21-R22))/R22</f>
        <v>-0.65691297056961029</v>
      </c>
      <c r="S24" s="13">
        <f t="shared" si="9"/>
        <v>3.596065894733588</v>
      </c>
      <c r="T24" s="24"/>
    </row>
    <row r="25" spans="1:20" ht="51" customHeight="1" x14ac:dyDescent="0.3">
      <c r="B25" s="12"/>
      <c r="C25" s="12"/>
      <c r="D25" s="12"/>
      <c r="F25" s="36" t="str">
        <f>"% Gap - "&amp;F21&amp;" to England"</f>
        <v>% Gap - Harborough to England</v>
      </c>
      <c r="G25" s="37"/>
      <c r="H25" s="38"/>
      <c r="I25" s="13">
        <f>100*(I21-I23)/I23</f>
        <v>4.9608355091383682</v>
      </c>
      <c r="J25" s="13">
        <f>100*(J21-J23)/J23</f>
        <v>4.5513654096228704</v>
      </c>
      <c r="K25" s="13">
        <f t="shared" ref="K25:P25" si="11">100*(K21-K23)/K23</f>
        <v>3.2299741602067185</v>
      </c>
      <c r="L25" s="13">
        <f t="shared" si="11"/>
        <v>1.5345268542199502</v>
      </c>
      <c r="M25" s="13">
        <f t="shared" si="11"/>
        <v>1.14942528735632</v>
      </c>
      <c r="N25" s="13">
        <f t="shared" si="11"/>
        <v>6.8702290076335872</v>
      </c>
      <c r="O25" s="13">
        <f t="shared" si="11"/>
        <v>-0.25380710659897937</v>
      </c>
      <c r="P25" s="13">
        <f t="shared" si="11"/>
        <v>-0.12690355329948969</v>
      </c>
      <c r="Q25" s="13">
        <f t="shared" ref="Q25:S25" si="12">100*(Q21-Q23)/Q23</f>
        <v>2.0356234096692014</v>
      </c>
      <c r="R25" s="13">
        <f t="shared" ref="R25" si="13">100*(R21-R23)/R23</f>
        <v>0.90791180285344075</v>
      </c>
      <c r="S25" s="13">
        <f t="shared" si="12"/>
        <v>4.8843187660668361</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Harborough</v>
      </c>
      <c r="G30" s="10"/>
      <c r="H30" s="11"/>
      <c r="I30" s="30">
        <f>IF(VLOOKUP($F30,happy!$B$10:$L$468,happy!E$1,FALSE)=0,"",VLOOKUP($F30,happy!$B$10:$L$468,happy!E$1,FALSE))</f>
        <v>7.28</v>
      </c>
      <c r="J30" s="31">
        <f>IF(VLOOKUP($F30,happy!$B$10:$L$468,happy!F$1,FALSE)=0,"",VLOOKUP($F30,happy!$B$10:$L$468,happy!F$1,FALSE))</f>
        <v>7.36</v>
      </c>
      <c r="K30" s="31">
        <f>IF(VLOOKUP($F30,happy!$B$10:$L$468,happy!G$1,FALSE)=0,"",VLOOKUP($F30,happy!$B$10:$L$468,happy!G$1,FALSE))</f>
        <v>7.56</v>
      </c>
      <c r="L30" s="31">
        <f>IF(VLOOKUP($F30,happy!$B$10:$L$468,happy!H$1,FALSE)=0,"",VLOOKUP($F30,happy!$B$10:$L$468,happy!H$1,FALSE))</f>
        <v>7.76</v>
      </c>
      <c r="M30" s="31">
        <f>IF(VLOOKUP($F30,happy!$B$10:$L$468,happy!I$1,FALSE)=0,"",VLOOKUP($F30,happy!$B$10:$L$468,happy!I$1,FALSE))</f>
        <v>7.73</v>
      </c>
      <c r="N30" s="31">
        <f>IF(VLOOKUP($F30,happy!$B$10:$L$468,happy!J$1,FALSE)=0,"",VLOOKUP($F30,happy!$B$10:$L$468,happy!J$1,FALSE))</f>
        <v>7.68</v>
      </c>
      <c r="O30" s="31">
        <f>IF(VLOOKUP($F30,happy!$B$10:$L$468,happy!K$1,FALSE)=0,"",VLOOKUP($F30,happy!$B$10:$L$468,happy!K$1,FALSE))</f>
        <v>7.82</v>
      </c>
      <c r="P30" s="31">
        <f>IF(VLOOKUP($F30,happy!$B$10:$L$468,happy!L$1,FALSE)=0,"",VLOOKUP($F30,happy!$B$10:$L$468,happy!L$1,FALSE))</f>
        <v>7.53</v>
      </c>
      <c r="Q30" s="31">
        <f>IF(VLOOKUP($F30,happy!$B$10:$O$468,happy!M$1,FALSE)=0,"",VLOOKUP($F30,happy!$B$10:$O$468,happy!M$1,FALSE))</f>
        <v>7.34</v>
      </c>
      <c r="R30" s="31">
        <f>IF(VLOOKUP($F30,happy!$B$10:$O$468,happy!N$1,FALSE)=0,"",VLOOKUP($F30,happy!$B$10:$O$468,happy!N$1,FALSE))</f>
        <v>7.06</v>
      </c>
      <c r="S30" s="31">
        <f>IF(VLOOKUP($F30,happy!$B$10:$O$468,happy!O$1,FALSE)=0,"",VLOOKUP($F30,happy!$B$10:$O$468,happy!O$1,FALSE))</f>
        <v>7.33</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Harborough to Rural as a Region</v>
      </c>
      <c r="G33" s="50"/>
      <c r="H33" s="51"/>
      <c r="I33" s="13">
        <f>100*((I30-I31))/I31</f>
        <v>-2.3371585582673564</v>
      </c>
      <c r="J33" s="13">
        <f>100*((J30-J31))/J31</f>
        <v>-0.61497413204044848</v>
      </c>
      <c r="K33" s="13">
        <f t="shared" ref="K33:S33" si="16">100*((K30-K31))/K31</f>
        <v>0.28448138085348218</v>
      </c>
      <c r="L33" s="13">
        <f t="shared" si="16"/>
        <v>1.7086188927139443</v>
      </c>
      <c r="M33" s="13">
        <f t="shared" si="16"/>
        <v>1.3826559635926812</v>
      </c>
      <c r="N33" s="13">
        <f t="shared" si="16"/>
        <v>0.25005897617358552</v>
      </c>
      <c r="O33" s="13">
        <f t="shared" si="16"/>
        <v>4.0894220283533054</v>
      </c>
      <c r="P33" s="13">
        <f t="shared" si="16"/>
        <v>-1.9992473421770474</v>
      </c>
      <c r="Q33" s="13">
        <f t="shared" si="16"/>
        <v>-3.1970000317793139</v>
      </c>
      <c r="R33" s="13">
        <f t="shared" ref="R33" si="17">100*((R30-R31))/R31</f>
        <v>-5.5388980236643954</v>
      </c>
      <c r="S33" s="13">
        <f t="shared" si="16"/>
        <v>-3.2658642456234968</v>
      </c>
      <c r="T33" s="24"/>
    </row>
    <row r="34" spans="1:20" ht="51" customHeight="1" x14ac:dyDescent="0.3">
      <c r="B34" s="12"/>
      <c r="C34" s="12"/>
      <c r="D34" s="12"/>
      <c r="F34" s="36" t="str">
        <f>"% Gap - "&amp;F30&amp;" to England"</f>
        <v>% Gap - Harborough to England</v>
      </c>
      <c r="G34" s="37"/>
      <c r="H34" s="38"/>
      <c r="I34" s="13">
        <f>100*(I30-I32)/I32</f>
        <v>-0.13717421124828238</v>
      </c>
      <c r="J34" s="13">
        <f>100*(J30-J32)/J32</f>
        <v>0.96021947873800118</v>
      </c>
      <c r="K34" s="13">
        <f t="shared" ref="K34:S34" si="18">100*(K30-K32)/K32</f>
        <v>2.4390243902438988</v>
      </c>
      <c r="L34" s="13">
        <f t="shared" si="18"/>
        <v>4.021447721179622</v>
      </c>
      <c r="M34" s="13">
        <f t="shared" si="18"/>
        <v>3.4805890227577065</v>
      </c>
      <c r="N34" s="13">
        <f t="shared" si="18"/>
        <v>2.263648468708388</v>
      </c>
      <c r="O34" s="13">
        <f t="shared" si="18"/>
        <v>3.9893617021276691</v>
      </c>
      <c r="P34" s="13">
        <f t="shared" si="18"/>
        <v>-0.39682539682538837</v>
      </c>
      <c r="Q34" s="13">
        <f t="shared" si="18"/>
        <v>-1.7402945113788473</v>
      </c>
      <c r="R34" s="13">
        <f t="shared" ref="R34" si="19">100*(R30-R32)/R32</f>
        <v>-3.4199726402188784</v>
      </c>
      <c r="S34" s="13">
        <f t="shared" si="18"/>
        <v>-1.6107382550335585</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Harborough</v>
      </c>
      <c r="G39" s="10"/>
      <c r="H39" s="11"/>
      <c r="I39" s="30">
        <f>IF(VLOOKUP($F39,anxiety!$B$10:$L$468,anxiety!E$1,FALSE)=0,"",VLOOKUP($F39,anxiety!$B$10:$L$468,anxiety!E$1,FALSE))</f>
        <v>3.53</v>
      </c>
      <c r="J39" s="31">
        <f>IF(VLOOKUP($F39,anxiety!$B$10:$L$468,anxiety!F$1,FALSE)=0,"",VLOOKUP($F39,anxiety!$B$10:$L$468,anxiety!F$1,FALSE))</f>
        <v>3.63</v>
      </c>
      <c r="K39" s="31">
        <f>IF(VLOOKUP($F39,anxiety!$B$10:$L$468,anxiety!G$1,FALSE)=0,"",VLOOKUP($F39,anxiety!$B$10:$L$468,anxiety!G$1,FALSE))</f>
        <v>3.55</v>
      </c>
      <c r="L39" s="31">
        <f>IF(VLOOKUP($F39,anxiety!$B$10:$L$468,anxiety!H$1,FALSE)=0,"",VLOOKUP($F39,anxiety!$B$10:$L$468,anxiety!H$1,FALSE))</f>
        <v>2.92</v>
      </c>
      <c r="M39" s="31">
        <f>IF(VLOOKUP($F39,anxiety!$B$10:$L$468,anxiety!I$1,FALSE)=0,"",VLOOKUP($F39,anxiety!$B$10:$L$468,anxiety!I$1,FALSE))</f>
        <v>2.98</v>
      </c>
      <c r="N39" s="31">
        <f>IF(VLOOKUP($F39,anxiety!$B$10:$L$468,anxiety!J$1,FALSE)=0,"",VLOOKUP($F39,anxiety!$B$10:$L$468,anxiety!J$1,FALSE))</f>
        <v>3.15</v>
      </c>
      <c r="O39" s="31">
        <f>IF(VLOOKUP($F39,anxiety!$B$10:$L$468,anxiety!K$1,FALSE)=0,"",VLOOKUP($F39,anxiety!$B$10:$L$468,anxiety!K$1,FALSE))</f>
        <v>2.78</v>
      </c>
      <c r="P39" s="31">
        <f>IF(VLOOKUP($F39,anxiety!$B$10:$L$468,anxiety!L$1,FALSE)=0,"",VLOOKUP($F39,anxiety!$B$10:$L$468,anxiety!L$1,FALSE))</f>
        <v>2.68</v>
      </c>
      <c r="Q39" s="31">
        <f>IF(VLOOKUP($F39,anxiety!$B$10:$O$468,anxiety!M$1,FALSE)=0,"",VLOOKUP($F39,anxiety!$B$10:$O$468,anxiety!M$1,FALSE))</f>
        <v>3.09</v>
      </c>
      <c r="R39" s="31">
        <f>IF(VLOOKUP($F39,anxiety!$B$10:$O$468,anxiety!N$1,FALSE)=0,"",VLOOKUP($F39,anxiety!$B$10:$O$468,anxiety!N$1,FALSE))</f>
        <v>3.25</v>
      </c>
      <c r="S39" s="31">
        <f>IF(VLOOKUP($F39,anxiety!$B$10:$O$468,anxiety!O$1,FALSE)=0,"",VLOOKUP($F39,anxiety!$B$10:$O$468,anxiety!O$1,FALSE))</f>
        <v>3.39</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Harborough to Rural as a Region</v>
      </c>
      <c r="G42" s="50"/>
      <c r="H42" s="51"/>
      <c r="I42" s="13">
        <f>100*((I39-I40))/I40</f>
        <v>18.975879152115656</v>
      </c>
      <c r="J42" s="13">
        <f>100*((J39-J40))/J40</f>
        <v>24.995851310985771</v>
      </c>
      <c r="K42" s="13">
        <f t="shared" ref="K42:S42" si="21">100*((K39-K40))/K40</f>
        <v>29.82463870285509</v>
      </c>
      <c r="L42" s="13">
        <f t="shared" si="21"/>
        <v>8.5064469914040188</v>
      </c>
      <c r="M42" s="13">
        <f t="shared" si="21"/>
        <v>9.9386612143301196</v>
      </c>
      <c r="N42" s="13">
        <f t="shared" si="21"/>
        <v>15.445754404556899</v>
      </c>
      <c r="O42" s="13">
        <f t="shared" si="21"/>
        <v>1.6162416875853427</v>
      </c>
      <c r="P42" s="13">
        <f t="shared" si="21"/>
        <v>-3.6138313545367931</v>
      </c>
      <c r="Q42" s="13">
        <f t="shared" si="21"/>
        <v>6.264760720944726</v>
      </c>
      <c r="R42" s="13">
        <f t="shared" ref="R42" si="22">100*((R39-R40))/R40</f>
        <v>7.0478987261399464</v>
      </c>
      <c r="S42" s="13">
        <f t="shared" si="21"/>
        <v>14.667047029097791</v>
      </c>
      <c r="T42" s="24"/>
    </row>
    <row r="43" spans="1:20" ht="51" customHeight="1" x14ac:dyDescent="0.3">
      <c r="B43" s="12"/>
      <c r="C43" s="12"/>
      <c r="D43" s="12"/>
      <c r="F43" s="36" t="str">
        <f>"% Gap - "&amp;F39&amp;" to England"</f>
        <v>% Gap - Harborough to England</v>
      </c>
      <c r="G43" s="37"/>
      <c r="H43" s="38"/>
      <c r="I43" s="13">
        <f>100*(I39-I41)/I41</f>
        <v>12.420382165605085</v>
      </c>
      <c r="J43" s="13">
        <f>100*(J39-J41)/J41</f>
        <v>19.407894736842099</v>
      </c>
      <c r="K43" s="13">
        <f t="shared" ref="K43:S43" si="23">100*(K39-K41)/K41</f>
        <v>21.160409556313979</v>
      </c>
      <c r="L43" s="13">
        <f t="shared" si="23"/>
        <v>2.0979020979020997</v>
      </c>
      <c r="M43" s="13">
        <f t="shared" si="23"/>
        <v>3.8327526132404137</v>
      </c>
      <c r="N43" s="13">
        <f t="shared" si="23"/>
        <v>8.2474226804123631</v>
      </c>
      <c r="O43" s="13">
        <f t="shared" si="23"/>
        <v>-4.1379310344827624</v>
      </c>
      <c r="P43" s="13">
        <f t="shared" si="23"/>
        <v>-6.6202090592334466</v>
      </c>
      <c r="Q43" s="13">
        <f t="shared" si="23"/>
        <v>1.6447368421052573</v>
      </c>
      <c r="R43" s="13">
        <f t="shared" ref="R43" si="24">100*(R39-R41)/R41</f>
        <v>-1.8126888217522674</v>
      </c>
      <c r="S43" s="13">
        <f t="shared" si="23"/>
        <v>8.3067092651757264</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mRLZ3+um05trAmH1y0BgtilCFHzz6eGn6SEDUMuSsCXu8+XFb5b10Hfngin4lm84wCxWT7x+u3fWiQLo7p5WWA==" saltValue="BgdqAgTWi8BNxDUljwxW5Q=="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2022-12-06T11:03:40Z</dcterms:modified>
</cp:coreProperties>
</file>