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014215A8-7284-4C93-83EC-C80810950C12}" xr6:coauthVersionLast="47" xr6:coauthVersionMax="47" xr10:uidLastSave="{FEA5B057-A516-4FD4-BCCF-8D8EBE789EBD}"/>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<sst xmlns="http://schemas.openxmlformats.org/spreadsheetml/2006/main" count="12312" uniqueCount="1423">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</sst>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Herefordshire, County of</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7.55</c:v>
                </c:pt>
                <c:pt idx="1">
                  <c:v>7.52</c:v>
                </c:pt>
                <c:pt idx="2">
                  <c:v>7.57</c:v>
                </c:pt>
                <c:pt idx="3">
                  <c:v>7.64</c:v>
                </c:pt>
                <c:pt idx="4">
                  <c:v>7.71</c:v>
                </c:pt>
                <c:pt idx="5">
                  <c:v>7.73</c:v>
                </c:pt>
                <c:pt idx="6">
                  <c:v>7.84</c:v>
                </c:pt>
                <c:pt idx="7">
                  <c:v>7.86</c:v>
                </c:pt>
                <c:pt idx="8">
                  <c:v>7.8</c:v>
                </c:pt>
                <c:pt idx="9">
                  <c:v>7.52</c:v>
                </c:pt>
                <c:pt idx="10">
                  <c:v>7.55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Herefordshire, County of</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7.72</c:v>
                </c:pt>
                <c:pt idx="1">
                  <c:v>7.75</c:v>
                </c:pt>
                <c:pt idx="2">
                  <c:v>7.78</c:v>
                </c:pt>
                <c:pt idx="3">
                  <c:v>7.81</c:v>
                </c:pt>
                <c:pt idx="4">
                  <c:v>7.89</c:v>
                </c:pt>
                <c:pt idx="5">
                  <c:v>7.93</c:v>
                </c:pt>
                <c:pt idx="6">
                  <c:v>8.0399999999999991</c:v>
                </c:pt>
                <c:pt idx="7">
                  <c:v>8.01</c:v>
                </c:pt>
                <c:pt idx="8">
                  <c:v>7.99</c:v>
                </c:pt>
                <c:pt idx="9">
                  <c:v>7.81</c:v>
                </c:pt>
                <c:pt idx="10">
                  <c:v>7.82</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Herefordshire, County of</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7.48</c:v>
                </c:pt>
                <c:pt idx="1">
                  <c:v>7.39</c:v>
                </c:pt>
                <c:pt idx="2">
                  <c:v>7.52</c:v>
                </c:pt>
                <c:pt idx="3">
                  <c:v>7.57</c:v>
                </c:pt>
                <c:pt idx="4">
                  <c:v>7.57</c:v>
                </c:pt>
                <c:pt idx="5">
                  <c:v>7.61</c:v>
                </c:pt>
                <c:pt idx="6">
                  <c:v>7.73</c:v>
                </c:pt>
                <c:pt idx="7">
                  <c:v>7.69</c:v>
                </c:pt>
                <c:pt idx="8">
                  <c:v>7.54</c:v>
                </c:pt>
                <c:pt idx="9">
                  <c:v>7.51</c:v>
                </c:pt>
                <c:pt idx="10">
                  <c:v>7.44</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Herefordshire, County of</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3.03</c:v>
                </c:pt>
                <c:pt idx="1">
                  <c:v>3.05</c:v>
                </c:pt>
                <c:pt idx="2">
                  <c:v>2.89</c:v>
                </c:pt>
                <c:pt idx="3">
                  <c:v>2.84</c:v>
                </c:pt>
                <c:pt idx="4">
                  <c:v>2.73</c:v>
                </c:pt>
                <c:pt idx="5">
                  <c:v>2.73</c:v>
                </c:pt>
                <c:pt idx="6">
                  <c:v>2.68</c:v>
                </c:pt>
                <c:pt idx="7">
                  <c:v>2.59</c:v>
                </c:pt>
                <c:pt idx="8">
                  <c:v>3.08</c:v>
                </c:pt>
                <c:pt idx="9">
                  <c:v>3.33</c:v>
                </c:pt>
                <c:pt idx="10">
                  <c:v>3.19</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County of Herefordshire in the period April 2011 to March 2022 had scores for 'life satisfaction' that were generally between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the County of Herefordshire in the period April 2011 to March 2022 were generally between the rural and England situations, but did move ahead of both for three years from April 2017 to March 2020.</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the County of Herefordshire in the period April 2011 to March 2022 were generally similar to the rural situation.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the County of Herefordshire in the period April 2011 to March 2022 were for the first half of the period generally between the rural and England situations, the scores then dropped below both 'Rural as a Region' and England, before rising suddenly above both the rural and England levels.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133</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Herefordshire, County of</v>
      </c>
      <c r="G12" s="10"/>
      <c r="H12" s="11"/>
      <c r="I12" s="30">
        <f>IF(VLOOKUP($F12,'life satisfaction'!$B$10:$L$468,'life satisfaction'!E$1,FALSE)=0,"",VLOOKUP($F12,'life satisfaction'!$B$10:$L$468,'life satisfaction'!E$1,FALSE))</f>
        <v>7.55</v>
      </c>
      <c r="J12" s="31">
        <f>IF(VLOOKUP($F12,'life satisfaction'!$B$10:$L$468,'life satisfaction'!F$1,FALSE)=0,"",VLOOKUP($F12,'life satisfaction'!$B$10:$L$468,'life satisfaction'!F$1,FALSE))</f>
        <v>7.52</v>
      </c>
      <c r="K12" s="31">
        <f>IF(VLOOKUP($F12,'life satisfaction'!$B$10:$L$468,'life satisfaction'!G$1,FALSE)=0,"",VLOOKUP($F12,'life satisfaction'!$B$10:$L$468,'life satisfaction'!G$1,FALSE))</f>
        <v>7.57</v>
      </c>
      <c r="L12" s="31">
        <f>IF(VLOOKUP($F12,'life satisfaction'!$B$10:$L$468,'life satisfaction'!H$1,FALSE)=0,"",VLOOKUP($F12,'life satisfaction'!$B$10:$L$468,'life satisfaction'!H$1,FALSE))</f>
        <v>7.64</v>
      </c>
      <c r="M12" s="31">
        <f>IF(VLOOKUP($F12,'life satisfaction'!$B$10:$L$468,'life satisfaction'!I$1,FALSE)=0,"",VLOOKUP($F12,'life satisfaction'!$B$10:$L$468,'life satisfaction'!I$1,FALSE))</f>
        <v>7.71</v>
      </c>
      <c r="N12" s="31">
        <f>IF(VLOOKUP($F12,'life satisfaction'!$B$10:$L$468,'life satisfaction'!J$1,FALSE)=0,"",VLOOKUP($F12,'life satisfaction'!$B$10:$L$468,'life satisfaction'!J$1,FALSE))</f>
        <v>7.73</v>
      </c>
      <c r="O12" s="31">
        <f>IF(VLOOKUP($F12,'life satisfaction'!$B$10:$L$468,'life satisfaction'!K$1,FALSE)=0,"",VLOOKUP($F12,'life satisfaction'!$B$10:$L$468,'life satisfaction'!K$1,FALSE))</f>
        <v>7.84</v>
      </c>
      <c r="P12" s="31">
        <f>IF(VLOOKUP($F12,'life satisfaction'!$B$10:$L$468,'life satisfaction'!L$1,FALSE)=0,"",VLOOKUP($F12,'life satisfaction'!$B$10:$L$468,'life satisfaction'!L$1,FALSE))</f>
        <v>7.86</v>
      </c>
      <c r="Q12" s="31">
        <f>IF(VLOOKUP($F12,'life satisfaction'!$B$10:$O$468,'life satisfaction'!M$1,FALSE)=0,"",VLOOKUP($F12,'life satisfaction'!$B$10:$O$468,'life satisfaction'!M$1,FALSE))</f>
        <v>7.8</v>
      </c>
      <c r="R12" s="31">
        <f>IF(VLOOKUP($F12,'life satisfaction'!$B$10:$O$468,'life satisfaction'!N$1,FALSE)=0,"",VLOOKUP($F12,'life satisfaction'!$B$10:$O$468,'life satisfaction'!N$1,FALSE))</f>
        <v>7.52</v>
      </c>
      <c r="S12" s="31">
        <f>IF(VLOOKUP($F12,'life satisfaction'!$B$10:$O$468,'life satisfaction'!O$1,FALSE)=0,"",VLOOKUP($F12,'life satisfaction'!$B$10:$O$468,'life satisfaction'!O$1,FALSE))</f>
        <v>7.55</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Herefordshire, County of to Rural as a Region</v>
      </c>
      <c r="G15" s="50"/>
      <c r="H15" s="51"/>
      <c r="I15" s="13">
        <f>100*((I12-I13))/I13</f>
        <v>-0.44483279053142416</v>
      </c>
      <c r="J15" s="13">
        <f>100*((J12-J13))/J13</f>
        <v>-0.87348727884884381</v>
      </c>
      <c r="K15" s="13">
        <f t="shared" ref="K15:P15" si="0">100*((K12-K13))/K13</f>
        <v>-1.3967137992184691</v>
      </c>
      <c r="L15" s="13">
        <f t="shared" si="0"/>
        <v>-2.0073866885073643</v>
      </c>
      <c r="M15" s="13">
        <f t="shared" si="0"/>
        <v>-1.3245543699500255</v>
      </c>
      <c r="N15" s="13">
        <f t="shared" si="0"/>
        <v>-1.4621185360384337</v>
      </c>
      <c r="O15" s="13">
        <f t="shared" si="0"/>
        <v>1.6845329249617005</v>
      </c>
      <c r="P15" s="13">
        <f t="shared" si="0"/>
        <v>0.10434248887521123</v>
      </c>
      <c r="Q15" s="13">
        <f t="shared" ref="Q15:S15" si="1">100*((Q12-Q13))/Q13</f>
        <v>-7.1002994474188882E-2</v>
      </c>
      <c r="R15" s="13">
        <f t="shared" ref="R15" si="2">100*((R12-R13))/R13</f>
        <v>-0.34487163111508035</v>
      </c>
      <c r="S15" s="13">
        <f t="shared" si="1"/>
        <v>-1.6525942433848944</v>
      </c>
      <c r="T15" s="24"/>
    </row>
    <row r="16" spans="1:20" ht="51" customHeight="1" x14ac:dyDescent="0.3">
      <c r="B16" s="12"/>
      <c r="C16" s="12"/>
      <c r="D16" s="12"/>
      <c r="F16" s="36" t="str">
        <f>"% Gap - "&amp;F12&amp;" to England"</f>
        <v>% Gap - Herefordshire, County of to England</v>
      </c>
      <c r="G16" s="37"/>
      <c r="H16" s="38"/>
      <c r="I16" s="13">
        <f>100*(I12-I14)/I14</f>
        <v>1.8893387314439902</v>
      </c>
      <c r="J16" s="13">
        <f>100*(J12-J14)/J14</f>
        <v>1.0752688172042901</v>
      </c>
      <c r="K16" s="13">
        <f t="shared" ref="K16:P16" si="3">100*(K12-K14)/K14</f>
        <v>0.93333333333333712</v>
      </c>
      <c r="L16" s="13">
        <f t="shared" si="3"/>
        <v>0.52631578947368474</v>
      </c>
      <c r="M16" s="13">
        <f t="shared" si="3"/>
        <v>0.91623036649215039</v>
      </c>
      <c r="N16" s="13">
        <f t="shared" si="3"/>
        <v>0.78226857887875489</v>
      </c>
      <c r="O16" s="13">
        <f t="shared" si="3"/>
        <v>2.0833333333333353</v>
      </c>
      <c r="P16" s="13">
        <f t="shared" si="3"/>
        <v>1.9455252918287984</v>
      </c>
      <c r="Q16" s="13">
        <f t="shared" ref="Q16:S16" si="4">100*(Q12-Q14)/Q14</f>
        <v>1.9607843137254832</v>
      </c>
      <c r="R16" s="13">
        <f t="shared" ref="R16" si="5">100*(R12-R14)/R14</f>
        <v>1.8970189701896976</v>
      </c>
      <c r="S16" s="13">
        <f t="shared" si="4"/>
        <v>0</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Herefordshire, County of</v>
      </c>
      <c r="G21" s="10"/>
      <c r="H21" s="11"/>
      <c r="I21" s="30">
        <f>IF(VLOOKUP($F21,worthwhile!$B$10:$L$468,worthwhile!E$1,FALSE)=0,"",VLOOKUP($F21,worthwhile!$B$10:$L$468,worthwhile!E$1,FALSE))</f>
        <v>7.72</v>
      </c>
      <c r="J21" s="31">
        <f>IF(VLOOKUP($F21,worthwhile!$B$10:$L$468,worthwhile!F$1,FALSE)=0,"",VLOOKUP($F21,worthwhile!$B$10:$L$468,worthwhile!F$1,FALSE))</f>
        <v>7.75</v>
      </c>
      <c r="K21" s="31">
        <f>IF(VLOOKUP($F21,worthwhile!$B$10:$L$468,worthwhile!G$1,FALSE)=0,"",VLOOKUP($F21,worthwhile!$B$10:$L$468,worthwhile!G$1,FALSE))</f>
        <v>7.78</v>
      </c>
      <c r="L21" s="31">
        <f>IF(VLOOKUP($F21,worthwhile!$B$10:$L$468,worthwhile!H$1,FALSE)=0,"",VLOOKUP($F21,worthwhile!$B$10:$L$468,worthwhile!H$1,FALSE))</f>
        <v>7.81</v>
      </c>
      <c r="M21" s="31">
        <f>IF(VLOOKUP($F21,worthwhile!$B$10:$L$468,worthwhile!I$1,FALSE)=0,"",VLOOKUP($F21,worthwhile!$B$10:$L$468,worthwhile!I$1,FALSE))</f>
        <v>7.89</v>
      </c>
      <c r="N21" s="31">
        <f>IF(VLOOKUP($F21,worthwhile!$B$10:$L$468,worthwhile!J$1,FALSE)=0,"",VLOOKUP($F21,worthwhile!$B$10:$L$468,worthwhile!J$1,FALSE))</f>
        <v>7.93</v>
      </c>
      <c r="O21" s="31">
        <f>IF(VLOOKUP($F21,worthwhile!$B$10:$L$468,worthwhile!K$1,FALSE)=0,"",VLOOKUP($F21,worthwhile!$B$10:$L$468,worthwhile!K$1,FALSE))</f>
        <v>8.0399999999999991</v>
      </c>
      <c r="P21" s="31">
        <f>IF(VLOOKUP($F21,worthwhile!$B$10:$L$468,worthwhile!L$1,FALSE)=0,"",VLOOKUP($F21,worthwhile!$B$10:$L$468,worthwhile!L$1,FALSE))</f>
        <v>8.01</v>
      </c>
      <c r="Q21" s="31">
        <f>IF(VLOOKUP($F21,worthwhile!$B$10:$O$468,worthwhile!M$1,FALSE)=0,"",VLOOKUP($F21,worthwhile!$B$10:$O$468,worthwhile!M$1,FALSE))</f>
        <v>7.99</v>
      </c>
      <c r="R21" s="31">
        <f>IF(VLOOKUP($F21,worthwhile!$B$10:$O$468,worthwhile!N$1,FALSE)=0,"",VLOOKUP($F21,worthwhile!$B$10:$O$468,worthwhile!N$1,FALSE))</f>
        <v>7.81</v>
      </c>
      <c r="S21" s="31">
        <f>IF(VLOOKUP($F21,worthwhile!$B$10:$O$468,worthwhile!O$1,FALSE)=0,"",VLOOKUP($F21,worthwhile!$B$10:$O$468,worthwhile!O$1,FALSE))</f>
        <v>7.82</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Herefordshire, County of to Rural as a Region</v>
      </c>
      <c r="G24" s="50"/>
      <c r="H24" s="51"/>
      <c r="I24" s="13">
        <f>100*((I21-I22))/I22</f>
        <v>-1.1950471079860303</v>
      </c>
      <c r="J24" s="13">
        <f>100*((J21-J22))/J22</f>
        <v>-0.783551586383466</v>
      </c>
      <c r="K24" s="13">
        <f t="shared" ref="K24:P24" si="8">100*((K21-K22))/K22</f>
        <v>-1.1526627581245421</v>
      </c>
      <c r="L24" s="13">
        <f t="shared" si="8"/>
        <v>-1.9719630408153981</v>
      </c>
      <c r="M24" s="13">
        <f t="shared" si="8"/>
        <v>-1.0695671878541482</v>
      </c>
      <c r="N24" s="13">
        <f t="shared" si="8"/>
        <v>-0.90335596741892865</v>
      </c>
      <c r="O24" s="13">
        <f t="shared" si="8"/>
        <v>1.7690477642896172</v>
      </c>
      <c r="P24" s="13">
        <f t="shared" si="8"/>
        <v>0.17176693938435283</v>
      </c>
      <c r="Q24" s="13">
        <f t="shared" ref="Q24:S24" si="9">100*((Q21-Q22))/Q22</f>
        <v>2.7149730765131545E-2</v>
      </c>
      <c r="R24" s="13">
        <f t="shared" ref="R24" si="10">100*((R21-R22))/R22</f>
        <v>-0.27384194089315167</v>
      </c>
      <c r="S24" s="13">
        <f t="shared" si="9"/>
        <v>-0.72043685088030962</v>
      </c>
      <c r="T24" s="24"/>
    </row>
    <row r="25" spans="1:20" ht="51" customHeight="1" x14ac:dyDescent="0.3">
      <c r="B25" s="12"/>
      <c r="C25" s="12"/>
      <c r="D25" s="12"/>
      <c r="F25" s="36" t="str">
        <f>"% Gap - "&amp;F21&amp;" to England"</f>
        <v>% Gap - Herefordshire, County of to England</v>
      </c>
      <c r="G25" s="37"/>
      <c r="H25" s="38"/>
      <c r="I25" s="13">
        <f>100*(I21-I23)/I23</f>
        <v>0.7832898172323709</v>
      </c>
      <c r="J25" s="13">
        <f>100*(J21-J23)/J23</f>
        <v>0.78023407022106117</v>
      </c>
      <c r="K25" s="13">
        <f t="shared" ref="K25:P25" si="11">100*(K21-K23)/K23</f>
        <v>0.51679586563307534</v>
      </c>
      <c r="L25" s="13">
        <f t="shared" si="11"/>
        <v>-0.12787723785167104</v>
      </c>
      <c r="M25" s="13">
        <f t="shared" si="11"/>
        <v>0.76628352490420959</v>
      </c>
      <c r="N25" s="13">
        <f t="shared" si="11"/>
        <v>0.8905852417302722</v>
      </c>
      <c r="O25" s="13">
        <f t="shared" si="11"/>
        <v>2.0304568527918687</v>
      </c>
      <c r="P25" s="13">
        <f t="shared" si="11"/>
        <v>1.6497461928933996</v>
      </c>
      <c r="Q25" s="13">
        <f t="shared" ref="Q25:S25" si="12">100*(Q21-Q23)/Q23</f>
        <v>1.6539440203562328</v>
      </c>
      <c r="R25" s="13">
        <f t="shared" ref="R25" si="13">100*(R21-R23)/R23</f>
        <v>1.2970168612191912</v>
      </c>
      <c r="S25" s="13">
        <f t="shared" si="12"/>
        <v>0.51413881748072021</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Herefordshire, County of</v>
      </c>
      <c r="G30" s="10"/>
      <c r="H30" s="11"/>
      <c r="I30" s="30">
        <f>IF(VLOOKUP($F30,happy!$B$10:$L$468,happy!E$1,FALSE)=0,"",VLOOKUP($F30,happy!$B$10:$L$468,happy!E$1,FALSE))</f>
        <v>7.48</v>
      </c>
      <c r="J30" s="31">
        <f>IF(VLOOKUP($F30,happy!$B$10:$L$468,happy!F$1,FALSE)=0,"",VLOOKUP($F30,happy!$B$10:$L$468,happy!F$1,FALSE))</f>
        <v>7.39</v>
      </c>
      <c r="K30" s="31">
        <f>IF(VLOOKUP($F30,happy!$B$10:$L$468,happy!G$1,FALSE)=0,"",VLOOKUP($F30,happy!$B$10:$L$468,happy!G$1,FALSE))</f>
        <v>7.52</v>
      </c>
      <c r="L30" s="31">
        <f>IF(VLOOKUP($F30,happy!$B$10:$L$468,happy!H$1,FALSE)=0,"",VLOOKUP($F30,happy!$B$10:$L$468,happy!H$1,FALSE))</f>
        <v>7.57</v>
      </c>
      <c r="M30" s="31">
        <f>IF(VLOOKUP($F30,happy!$B$10:$L$468,happy!I$1,FALSE)=0,"",VLOOKUP($F30,happy!$B$10:$L$468,happy!I$1,FALSE))</f>
        <v>7.57</v>
      </c>
      <c r="N30" s="31">
        <f>IF(VLOOKUP($F30,happy!$B$10:$L$468,happy!J$1,FALSE)=0,"",VLOOKUP($F30,happy!$B$10:$L$468,happy!J$1,FALSE))</f>
        <v>7.61</v>
      </c>
      <c r="O30" s="31">
        <f>IF(VLOOKUP($F30,happy!$B$10:$L$468,happy!K$1,FALSE)=0,"",VLOOKUP($F30,happy!$B$10:$L$468,happy!K$1,FALSE))</f>
        <v>7.73</v>
      </c>
      <c r="P30" s="31">
        <f>IF(VLOOKUP($F30,happy!$B$10:$L$468,happy!L$1,FALSE)=0,"",VLOOKUP($F30,happy!$B$10:$L$468,happy!L$1,FALSE))</f>
        <v>7.69</v>
      </c>
      <c r="Q30" s="31">
        <f>IF(VLOOKUP($F30,happy!$B$10:$O$468,happy!M$1,FALSE)=0,"",VLOOKUP($F30,happy!$B$10:$O$468,happy!M$1,FALSE))</f>
        <v>7.54</v>
      </c>
      <c r="R30" s="31">
        <f>IF(VLOOKUP($F30,happy!$B$10:$O$468,happy!N$1,FALSE)=0,"",VLOOKUP($F30,happy!$B$10:$O$468,happy!N$1,FALSE))</f>
        <v>7.51</v>
      </c>
      <c r="S30" s="31">
        <f>IF(VLOOKUP($F30,happy!$B$10:$O$468,happy!O$1,FALSE)=0,"",VLOOKUP($F30,happy!$B$10:$O$468,happy!O$1,FALSE))</f>
        <v>7.44</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Herefordshire, County of to Rural as a Region</v>
      </c>
      <c r="G33" s="50"/>
      <c r="H33" s="51"/>
      <c r="I33" s="13">
        <f>100*((I30-I31))/I31</f>
        <v>0.3458865362857404</v>
      </c>
      <c r="J33" s="13">
        <f>100*((J30-J31))/J31</f>
        <v>-0.20987212442649161</v>
      </c>
      <c r="K33" s="13">
        <f t="shared" ref="K33:S33" si="16">100*((K30-K31))/K31</f>
        <v>-0.24612434073833567</v>
      </c>
      <c r="L33" s="13">
        <f t="shared" si="16"/>
        <v>-0.78166945646332375</v>
      </c>
      <c r="M33" s="13">
        <f t="shared" si="16"/>
        <v>-0.71582074458000233</v>
      </c>
      <c r="N33" s="13">
        <f t="shared" si="16"/>
        <v>-0.66367854053632214</v>
      </c>
      <c r="O33" s="13">
        <f t="shared" si="16"/>
        <v>2.8914619282827445</v>
      </c>
      <c r="P33" s="13">
        <f t="shared" si="16"/>
        <v>8.31059679493385E-2</v>
      </c>
      <c r="Q33" s="13">
        <f t="shared" si="16"/>
        <v>-0.55931610893951078</v>
      </c>
      <c r="R33" s="13">
        <f t="shared" ref="R33" si="17">100*((R30-R31))/R31</f>
        <v>0.48199374536549688</v>
      </c>
      <c r="S33" s="13">
        <f t="shared" si="16"/>
        <v>-1.814192358450039</v>
      </c>
      <c r="T33" s="24"/>
    </row>
    <row r="34" spans="1:20" ht="51" customHeight="1" x14ac:dyDescent="0.3">
      <c r="B34" s="12"/>
      <c r="C34" s="12"/>
      <c r="D34" s="12"/>
      <c r="F34" s="36" t="str">
        <f>"% Gap - "&amp;F30&amp;" to England"</f>
        <v>% Gap - Herefordshire, County of to England</v>
      </c>
      <c r="G34" s="37"/>
      <c r="H34" s="38"/>
      <c r="I34" s="13">
        <f>100*(I30-I32)/I32</f>
        <v>2.6063100137174264</v>
      </c>
      <c r="J34" s="13">
        <f>100*(J30-J32)/J32</f>
        <v>1.3717421124828484</v>
      </c>
      <c r="K34" s="13">
        <f t="shared" ref="K34:S34" si="18">100*(K30-K32)/K32</f>
        <v>1.8970189701896976</v>
      </c>
      <c r="L34" s="13">
        <f t="shared" si="18"/>
        <v>1.4745308310992</v>
      </c>
      <c r="M34" s="13">
        <f t="shared" si="18"/>
        <v>1.3386880856760446</v>
      </c>
      <c r="N34" s="13">
        <f t="shared" si="18"/>
        <v>1.3315579227696477</v>
      </c>
      <c r="O34" s="13">
        <f t="shared" si="18"/>
        <v>2.7925531914893731</v>
      </c>
      <c r="P34" s="13">
        <f t="shared" si="18"/>
        <v>1.71957671957673</v>
      </c>
      <c r="Q34" s="13">
        <f t="shared" si="18"/>
        <v>0.93708165997323012</v>
      </c>
      <c r="R34" s="13">
        <f t="shared" ref="R34" si="19">100*(R30-R32)/R32</f>
        <v>2.735978112175105</v>
      </c>
      <c r="S34" s="13">
        <f t="shared" si="18"/>
        <v>-0.13422818791946023</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Herefordshire, County of</v>
      </c>
      <c r="G39" s="10"/>
      <c r="H39" s="11"/>
      <c r="I39" s="30">
        <f>IF(VLOOKUP($F39,anxiety!$B$10:$L$468,anxiety!E$1,FALSE)=0,"",VLOOKUP($F39,anxiety!$B$10:$L$468,anxiety!E$1,FALSE))</f>
        <v>3.03</v>
      </c>
      <c r="J39" s="31">
        <f>IF(VLOOKUP($F39,anxiety!$B$10:$L$468,anxiety!F$1,FALSE)=0,"",VLOOKUP($F39,anxiety!$B$10:$L$468,anxiety!F$1,FALSE))</f>
        <v>3.05</v>
      </c>
      <c r="K39" s="31">
        <f>IF(VLOOKUP($F39,anxiety!$B$10:$L$468,anxiety!G$1,FALSE)=0,"",VLOOKUP($F39,anxiety!$B$10:$L$468,anxiety!G$1,FALSE))</f>
        <v>2.89</v>
      </c>
      <c r="L39" s="31">
        <f>IF(VLOOKUP($F39,anxiety!$B$10:$L$468,anxiety!H$1,FALSE)=0,"",VLOOKUP($F39,anxiety!$B$10:$L$468,anxiety!H$1,FALSE))</f>
        <v>2.84</v>
      </c>
      <c r="M39" s="31">
        <f>IF(VLOOKUP($F39,anxiety!$B$10:$L$468,anxiety!I$1,FALSE)=0,"",VLOOKUP($F39,anxiety!$B$10:$L$468,anxiety!I$1,FALSE))</f>
        <v>2.73</v>
      </c>
      <c r="N39" s="31">
        <f>IF(VLOOKUP($F39,anxiety!$B$10:$L$468,anxiety!J$1,FALSE)=0,"",VLOOKUP($F39,anxiety!$B$10:$L$468,anxiety!J$1,FALSE))</f>
        <v>2.73</v>
      </c>
      <c r="O39" s="31">
        <f>IF(VLOOKUP($F39,anxiety!$B$10:$L$468,anxiety!K$1,FALSE)=0,"",VLOOKUP($F39,anxiety!$B$10:$L$468,anxiety!K$1,FALSE))</f>
        <v>2.68</v>
      </c>
      <c r="P39" s="31">
        <f>IF(VLOOKUP($F39,anxiety!$B$10:$L$468,anxiety!L$1,FALSE)=0,"",VLOOKUP($F39,anxiety!$B$10:$L$468,anxiety!L$1,FALSE))</f>
        <v>2.59</v>
      </c>
      <c r="Q39" s="31">
        <f>IF(VLOOKUP($F39,anxiety!$B$10:$O$468,anxiety!M$1,FALSE)=0,"",VLOOKUP($F39,anxiety!$B$10:$O$468,anxiety!M$1,FALSE))</f>
        <v>3.08</v>
      </c>
      <c r="R39" s="31">
        <f>IF(VLOOKUP($F39,anxiety!$B$10:$O$468,anxiety!N$1,FALSE)=0,"",VLOOKUP($F39,anxiety!$B$10:$O$468,anxiety!N$1,FALSE))</f>
        <v>3.33</v>
      </c>
      <c r="S39" s="31">
        <f>IF(VLOOKUP($F39,anxiety!$B$10:$O$468,anxiety!O$1,FALSE)=0,"",VLOOKUP($F39,anxiety!$B$10:$O$468,anxiety!O$1,FALSE))</f>
        <v>3.19</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Herefordshire, County of to Rural as a Region</v>
      </c>
      <c r="G42" s="50"/>
      <c r="H42" s="51"/>
      <c r="I42" s="13">
        <f>100*((I39-I40))/I40</f>
        <v>2.1237716234873742</v>
      </c>
      <c r="J42" s="13">
        <f>100*((J39-J40))/J40</f>
        <v>5.0240623962828099</v>
      </c>
      <c r="K42" s="13">
        <f t="shared" ref="K42:S42" si="21">100*((K39-K40))/K40</f>
        <v>5.6882270003524651</v>
      </c>
      <c r="L42" s="13">
        <f t="shared" si="21"/>
        <v>5.5336676217765088</v>
      </c>
      <c r="M42" s="13">
        <f t="shared" si="21"/>
        <v>0.71561916614806287</v>
      </c>
      <c r="N42" s="13">
        <f t="shared" si="21"/>
        <v>5.2987150615982151E-2</v>
      </c>
      <c r="O42" s="13">
        <f t="shared" si="21"/>
        <v>-2.0390188047738294</v>
      </c>
      <c r="P42" s="13">
        <f t="shared" si="21"/>
        <v>-6.8506803015859408</v>
      </c>
      <c r="Q42" s="13">
        <f t="shared" si="21"/>
        <v>5.9208618189352036</v>
      </c>
      <c r="R42" s="13">
        <f t="shared" ref="R42" si="22">100*((R39-R40))/R40</f>
        <v>9.6829239255526236</v>
      </c>
      <c r="S42" s="13">
        <f t="shared" si="21"/>
        <v>7.9020295052572083</v>
      </c>
      <c r="T42" s="24"/>
    </row>
    <row r="43" spans="1:20" ht="51" customHeight="1" x14ac:dyDescent="0.3">
      <c r="B43" s="12"/>
      <c r="C43" s="12"/>
      <c r="D43" s="12"/>
      <c r="F43" s="36" t="str">
        <f>"% Gap - "&amp;F39&amp;" to England"</f>
        <v>% Gap - Herefordshire, County of to England</v>
      </c>
      <c r="G43" s="37"/>
      <c r="H43" s="38"/>
      <c r="I43" s="13">
        <f>100*(I39-I41)/I41</f>
        <v>-3.5031847133758061</v>
      </c>
      <c r="J43" s="13">
        <f>100*(J39-J41)/J41</f>
        <v>0.32894736842104561</v>
      </c>
      <c r="K43" s="13">
        <f t="shared" ref="K43:S43" si="23">100*(K39-K41)/K41</f>
        <v>-1.3651877133105814</v>
      </c>
      <c r="L43" s="13">
        <f t="shared" si="23"/>
        <v>-0.69930069930069994</v>
      </c>
      <c r="M43" s="13">
        <f t="shared" si="23"/>
        <v>-4.8780487804878092</v>
      </c>
      <c r="N43" s="13">
        <f t="shared" si="23"/>
        <v>-6.185567010309283</v>
      </c>
      <c r="O43" s="13">
        <f t="shared" si="23"/>
        <v>-7.5862068965517162</v>
      </c>
      <c r="P43" s="13">
        <f t="shared" si="23"/>
        <v>-9.7560975609756184</v>
      </c>
      <c r="Q43" s="13">
        <f t="shared" si="23"/>
        <v>1.3157894736842117</v>
      </c>
      <c r="R43" s="13">
        <f t="shared" ref="R43" si="24">100*(R39-R41)/R41</f>
        <v>0.60422960725075581</v>
      </c>
      <c r="S43" s="13">
        <f t="shared" si="23"/>
        <v>1.9169329073482446</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ntuDyTJZsGjcR+niBStJrFhu3dVnsyLSlY8i83p8+PizD66SVXlo6/h+L22+bYgUZ/K4coaBXfycwgy6og9okw==" saltValue="QEXGNvSlJa6g21OEBt8ZmA=="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2022-12-06T10:37:43Z</dcterms:modified>
</cp:coreProperties>
</file>