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9" documentId="8_{8D84D028-A5A0-4927-B38D-CED54F3147FF}" xr6:coauthVersionLast="47" xr6:coauthVersionMax="47" xr10:uidLastSave="{008EB380-AB60-4B45-BA2E-C5CF013730BC}"/>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<sst xmlns="http://schemas.openxmlformats.org/spreadsheetml/2006/main" count="12312" uniqueCount="1423">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</sst>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Isle of Wight</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7.51</c:v>
                </c:pt>
                <c:pt idx="1">
                  <c:v>7.38</c:v>
                </c:pt>
                <c:pt idx="2">
                  <c:v>7.64</c:v>
                </c:pt>
                <c:pt idx="3">
                  <c:v>7.63</c:v>
                </c:pt>
                <c:pt idx="4">
                  <c:v>7.72</c:v>
                </c:pt>
                <c:pt idx="5">
                  <c:v>7.74</c:v>
                </c:pt>
                <c:pt idx="6">
                  <c:v>7.85</c:v>
                </c:pt>
                <c:pt idx="7">
                  <c:v>7.84</c:v>
                </c:pt>
                <c:pt idx="8">
                  <c:v>7.64</c:v>
                </c:pt>
                <c:pt idx="9">
                  <c:v>7.48</c:v>
                </c:pt>
                <c:pt idx="10">
                  <c:v>7.27</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Isle of Wight</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7.84</c:v>
                </c:pt>
                <c:pt idx="1">
                  <c:v>7.74</c:v>
                </c:pt>
                <c:pt idx="2">
                  <c:v>7.98</c:v>
                </c:pt>
                <c:pt idx="3">
                  <c:v>8.01</c:v>
                </c:pt>
                <c:pt idx="4">
                  <c:v>7.93</c:v>
                </c:pt>
                <c:pt idx="5">
                  <c:v>7.99</c:v>
                </c:pt>
                <c:pt idx="6">
                  <c:v>7.98</c:v>
                </c:pt>
                <c:pt idx="7">
                  <c:v>8.0299999999999994</c:v>
                </c:pt>
                <c:pt idx="8">
                  <c:v>7.91</c:v>
                </c:pt>
                <c:pt idx="9">
                  <c:v>7.72</c:v>
                </c:pt>
                <c:pt idx="10">
                  <c:v>7.63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Isle of Wight</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7.45</c:v>
                </c:pt>
                <c:pt idx="1">
                  <c:v>7.42</c:v>
                </c:pt>
                <c:pt idx="2">
                  <c:v>7.59</c:v>
                </c:pt>
                <c:pt idx="3">
                  <c:v>7.61</c:v>
                </c:pt>
                <c:pt idx="4">
                  <c:v>7.58</c:v>
                </c:pt>
                <c:pt idx="5">
                  <c:v>7.7</c:v>
                </c:pt>
                <c:pt idx="6">
                  <c:v>7.63</c:v>
                </c:pt>
                <c:pt idx="7">
                  <c:v>7.71</c:v>
                </c:pt>
                <c:pt idx="8">
                  <c:v>7.48</c:v>
                </c:pt>
                <c:pt idx="9">
                  <c:v>7.5</c:v>
                </c:pt>
                <c:pt idx="10">
                  <c:v>7.34</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Isle of Wight</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2.79</c:v>
                </c:pt>
                <c:pt idx="1">
                  <c:v>2.78</c:v>
                </c:pt>
                <c:pt idx="2">
                  <c:v>2.59</c:v>
                </c:pt>
                <c:pt idx="3">
                  <c:v>2.68</c:v>
                </c:pt>
                <c:pt idx="4">
                  <c:v>2.72</c:v>
                </c:pt>
                <c:pt idx="5">
                  <c:v>2.79</c:v>
                </c:pt>
                <c:pt idx="6">
                  <c:v>2.79</c:v>
                </c:pt>
                <c:pt idx="7">
                  <c:v>2.85</c:v>
                </c:pt>
                <c:pt idx="8">
                  <c:v>3.3</c:v>
                </c:pt>
                <c:pt idx="9">
                  <c:v>3.14</c:v>
                </c:pt>
                <c:pt idx="10">
                  <c:v>3.34</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Isle of Wight in the period April 2011 to March 2022 had scores for 'life satisfaction' that fluctuated between the rural and England situations, surpassing the rural score in some years, and dropping below the England score in other years, and dropping significantly below both in 2021/22.</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the Isle of Wight in the period April 2011 to March 2022 were generally above the rural situation or between the rural and England positions, however by the end of the period the scores had dropped below both the rural and England levels.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the Isle of Wight in the period April 2011 to March 2022 were generally greater than or in line with the rural situation, however by the end of the period the scores had dropped below both the rural and England levels.</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the Isle of Wight in the period April 2011 to March 2022 moved from being below both the rural and England levels to being above both by the end of the period.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143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Isle of Wight</v>
      </c>
      <c r="G12" s="10"/>
      <c r="H12" s="11"/>
      <c r="I12" s="30">
        <f>IF(VLOOKUP($F12,'life satisfaction'!$B$10:$L$468,'life satisfaction'!E$1,FALSE)=0,"",VLOOKUP($F12,'life satisfaction'!$B$10:$L$468,'life satisfaction'!E$1,FALSE))</f>
        <v>7.51</v>
      </c>
      <c r="J12" s="31">
        <f>IF(VLOOKUP($F12,'life satisfaction'!$B$10:$L$468,'life satisfaction'!F$1,FALSE)=0,"",VLOOKUP($F12,'life satisfaction'!$B$10:$L$468,'life satisfaction'!F$1,FALSE))</f>
        <v>7.38</v>
      </c>
      <c r="K12" s="31">
        <f>IF(VLOOKUP($F12,'life satisfaction'!$B$10:$L$468,'life satisfaction'!G$1,FALSE)=0,"",VLOOKUP($F12,'life satisfaction'!$B$10:$L$468,'life satisfaction'!G$1,FALSE))</f>
        <v>7.64</v>
      </c>
      <c r="L12" s="31">
        <f>IF(VLOOKUP($F12,'life satisfaction'!$B$10:$L$468,'life satisfaction'!H$1,FALSE)=0,"",VLOOKUP($F12,'life satisfaction'!$B$10:$L$468,'life satisfaction'!H$1,FALSE))</f>
        <v>7.63</v>
      </c>
      <c r="M12" s="31">
        <f>IF(VLOOKUP($F12,'life satisfaction'!$B$10:$L$468,'life satisfaction'!I$1,FALSE)=0,"",VLOOKUP($F12,'life satisfaction'!$B$10:$L$468,'life satisfaction'!I$1,FALSE))</f>
        <v>7.72</v>
      </c>
      <c r="N12" s="31">
        <f>IF(VLOOKUP($F12,'life satisfaction'!$B$10:$L$468,'life satisfaction'!J$1,FALSE)=0,"",VLOOKUP($F12,'life satisfaction'!$B$10:$L$468,'life satisfaction'!J$1,FALSE))</f>
        <v>7.74</v>
      </c>
      <c r="O12" s="31">
        <f>IF(VLOOKUP($F12,'life satisfaction'!$B$10:$L$468,'life satisfaction'!K$1,FALSE)=0,"",VLOOKUP($F12,'life satisfaction'!$B$10:$L$468,'life satisfaction'!K$1,FALSE))</f>
        <v>7.85</v>
      </c>
      <c r="P12" s="31">
        <f>IF(VLOOKUP($F12,'life satisfaction'!$B$10:$L$468,'life satisfaction'!L$1,FALSE)=0,"",VLOOKUP($F12,'life satisfaction'!$B$10:$L$468,'life satisfaction'!L$1,FALSE))</f>
        <v>7.84</v>
      </c>
      <c r="Q12" s="31">
        <f>IF(VLOOKUP($F12,'life satisfaction'!$B$10:$O$468,'life satisfaction'!M$1,FALSE)=0,"",VLOOKUP($F12,'life satisfaction'!$B$10:$O$468,'life satisfaction'!M$1,FALSE))</f>
        <v>7.64</v>
      </c>
      <c r="R12" s="31">
        <f>IF(VLOOKUP($F12,'life satisfaction'!$B$10:$O$468,'life satisfaction'!N$1,FALSE)=0,"",VLOOKUP($F12,'life satisfaction'!$B$10:$O$468,'life satisfaction'!N$1,FALSE))</f>
        <v>7.48</v>
      </c>
      <c r="S12" s="31">
        <f>IF(VLOOKUP($F12,'life satisfaction'!$B$10:$O$468,'life satisfaction'!O$1,FALSE)=0,"",VLOOKUP($F12,'life satisfaction'!$B$10:$O$468,'life satisfaction'!O$1,FALSE))</f>
        <v>7.27</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Isle of Wight to Rural as a Region</v>
      </c>
      <c r="G15" s="50"/>
      <c r="H15" s="51"/>
      <c r="I15" s="13">
        <f>100*((I12-I13))/I13</f>
        <v>-0.97227738501867533</v>
      </c>
      <c r="J15" s="13">
        <f>100*((J12-J13))/J13</f>
        <v>-2.7189276752532496</v>
      </c>
      <c r="K15" s="13">
        <f t="shared" ref="K15:P15" si="0">100*((K12-K13))/K13</f>
        <v>-0.48492647635788161</v>
      </c>
      <c r="L15" s="13">
        <f t="shared" si="0"/>
        <v>-2.1356492713758075</v>
      </c>
      <c r="M15" s="13">
        <f t="shared" si="0"/>
        <v>-1.1965706531795355</v>
      </c>
      <c r="N15" s="13">
        <f t="shared" si="0"/>
        <v>-1.3346439157745793</v>
      </c>
      <c r="O15" s="13">
        <f t="shared" si="0"/>
        <v>1.8142325843047611</v>
      </c>
      <c r="P15" s="13">
        <f t="shared" si="0"/>
        <v>-0.15037593984966793</v>
      </c>
      <c r="Q15" s="13">
        <f t="shared" ref="Q15:S15" si="1">100*((Q12-Q13))/Q13</f>
        <v>-2.1208285740747201</v>
      </c>
      <c r="R15" s="13">
        <f t="shared" ref="R15" si="2">100*((R12-R13))/R13</f>
        <v>-0.87495210116232924</v>
      </c>
      <c r="S15" s="13">
        <f t="shared" si="1"/>
        <v>-5.2999152515772456</v>
      </c>
      <c r="T15" s="24"/>
    </row>
    <row r="16" spans="1:20" ht="51" customHeight="1" x14ac:dyDescent="0.3">
      <c r="B16" s="12"/>
      <c r="C16" s="12"/>
      <c r="D16" s="12"/>
      <c r="F16" s="36" t="str">
        <f>"% Gap - "&amp;F12&amp;" to England"</f>
        <v>% Gap - Isle of Wight to England</v>
      </c>
      <c r="G16" s="37"/>
      <c r="H16" s="38"/>
      <c r="I16" s="13">
        <f>100*(I12-I14)/I14</f>
        <v>1.3495276653171342</v>
      </c>
      <c r="J16" s="13">
        <f>100*(J12-J14)/J14</f>
        <v>-0.80645161290323242</v>
      </c>
      <c r="K16" s="13">
        <f t="shared" ref="K16:P16" si="3">100*(K12-K14)/K14</f>
        <v>1.8666666666666625</v>
      </c>
      <c r="L16" s="13">
        <f t="shared" si="3"/>
        <v>0.39473684210526644</v>
      </c>
      <c r="M16" s="13">
        <f t="shared" si="3"/>
        <v>1.0471204188481684</v>
      </c>
      <c r="N16" s="13">
        <f t="shared" si="3"/>
        <v>0.91264667535854349</v>
      </c>
      <c r="O16" s="13">
        <f t="shared" si="3"/>
        <v>2.2135416666666656</v>
      </c>
      <c r="P16" s="13">
        <f t="shared" si="3"/>
        <v>1.6861219195849533</v>
      </c>
      <c r="Q16" s="13">
        <f t="shared" ref="Q16:S16" si="4">100*(Q12-Q14)/Q14</f>
        <v>-0.13071895424837482</v>
      </c>
      <c r="R16" s="13">
        <f t="shared" ref="R16" si="5">100*(R12-R14)/R14</f>
        <v>1.3550135501355085</v>
      </c>
      <c r="S16" s="13">
        <f t="shared" si="4"/>
        <v>-3.7086092715231822</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Isle of Wight</v>
      </c>
      <c r="G21" s="10"/>
      <c r="H21" s="11"/>
      <c r="I21" s="30">
        <f>IF(VLOOKUP($F21,worthwhile!$B$10:$L$468,worthwhile!E$1,FALSE)=0,"",VLOOKUP($F21,worthwhile!$B$10:$L$468,worthwhile!E$1,FALSE))</f>
        <v>7.84</v>
      </c>
      <c r="J21" s="31">
        <f>IF(VLOOKUP($F21,worthwhile!$B$10:$L$468,worthwhile!F$1,FALSE)=0,"",VLOOKUP($F21,worthwhile!$B$10:$L$468,worthwhile!F$1,FALSE))</f>
        <v>7.74</v>
      </c>
      <c r="K21" s="31">
        <f>IF(VLOOKUP($F21,worthwhile!$B$10:$L$468,worthwhile!G$1,FALSE)=0,"",VLOOKUP($F21,worthwhile!$B$10:$L$468,worthwhile!G$1,FALSE))</f>
        <v>7.98</v>
      </c>
      <c r="L21" s="31">
        <f>IF(VLOOKUP($F21,worthwhile!$B$10:$L$468,worthwhile!H$1,FALSE)=0,"",VLOOKUP($F21,worthwhile!$B$10:$L$468,worthwhile!H$1,FALSE))</f>
        <v>8.01</v>
      </c>
      <c r="M21" s="31">
        <f>IF(VLOOKUP($F21,worthwhile!$B$10:$L$468,worthwhile!I$1,FALSE)=0,"",VLOOKUP($F21,worthwhile!$B$10:$L$468,worthwhile!I$1,FALSE))</f>
        <v>7.93</v>
      </c>
      <c r="N21" s="31">
        <f>IF(VLOOKUP($F21,worthwhile!$B$10:$L$468,worthwhile!J$1,FALSE)=0,"",VLOOKUP($F21,worthwhile!$B$10:$L$468,worthwhile!J$1,FALSE))</f>
        <v>7.99</v>
      </c>
      <c r="O21" s="31">
        <f>IF(VLOOKUP($F21,worthwhile!$B$10:$L$468,worthwhile!K$1,FALSE)=0,"",VLOOKUP($F21,worthwhile!$B$10:$L$468,worthwhile!K$1,FALSE))</f>
        <v>7.98</v>
      </c>
      <c r="P21" s="31">
        <f>IF(VLOOKUP($F21,worthwhile!$B$10:$L$468,worthwhile!L$1,FALSE)=0,"",VLOOKUP($F21,worthwhile!$B$10:$L$468,worthwhile!L$1,FALSE))</f>
        <v>8.0299999999999994</v>
      </c>
      <c r="Q21" s="31">
        <f>IF(VLOOKUP($F21,worthwhile!$B$10:$O$468,worthwhile!M$1,FALSE)=0,"",VLOOKUP($F21,worthwhile!$B$10:$O$468,worthwhile!M$1,FALSE))</f>
        <v>7.91</v>
      </c>
      <c r="R21" s="31">
        <f>IF(VLOOKUP($F21,worthwhile!$B$10:$O$468,worthwhile!N$1,FALSE)=0,"",VLOOKUP($F21,worthwhile!$B$10:$O$468,worthwhile!N$1,FALSE))</f>
        <v>7.72</v>
      </c>
      <c r="S21" s="31">
        <f>IF(VLOOKUP($F21,worthwhile!$B$10:$O$468,worthwhile!O$1,FALSE)=0,"",VLOOKUP($F21,worthwhile!$B$10:$O$468,worthwhile!O$1,FALSE))</f>
        <v>7.63</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Isle of Wight to Rural as a Region</v>
      </c>
      <c r="G24" s="50"/>
      <c r="H24" s="51"/>
      <c r="I24" s="13">
        <f>100*((I21-I22))/I22</f>
        <v>0.34078117530952512</v>
      </c>
      <c r="J24" s="13">
        <f>100*((J21-J22))/J22</f>
        <v>-0.91157281014296854</v>
      </c>
      <c r="K24" s="13">
        <f t="shared" ref="K24:P24" si="8">100*((K21-K22))/K22</f>
        <v>1.3883998959082482</v>
      </c>
      <c r="L24" s="13">
        <f t="shared" si="8"/>
        <v>0.53835800807537504</v>
      </c>
      <c r="M24" s="13">
        <f t="shared" si="8"/>
        <v>-0.56801873253274915</v>
      </c>
      <c r="N24" s="13">
        <f t="shared" si="8"/>
        <v>-0.15357051446118411</v>
      </c>
      <c r="O24" s="13">
        <f t="shared" si="8"/>
        <v>1.0095772585859795</v>
      </c>
      <c r="P24" s="13">
        <f t="shared" si="8"/>
        <v>0.42188371076857811</v>
      </c>
      <c r="Q24" s="13">
        <f t="shared" ref="Q24:S24" si="9">100*((Q21-Q22))/Q22</f>
        <v>-0.97437367079447013</v>
      </c>
      <c r="R24" s="13">
        <f t="shared" ref="R24" si="10">100*((R21-R22))/R22</f>
        <v>-1.4230550299225502</v>
      </c>
      <c r="S24" s="13">
        <f t="shared" si="9"/>
        <v>-3.1326001498998464</v>
      </c>
      <c r="T24" s="24"/>
    </row>
    <row r="25" spans="1:20" ht="51" customHeight="1" x14ac:dyDescent="0.3">
      <c r="B25" s="12"/>
      <c r="C25" s="12"/>
      <c r="D25" s="12"/>
      <c r="F25" s="36" t="str">
        <f>"% Gap - "&amp;F21&amp;" to England"</f>
        <v>% Gap - Isle of Wight to England</v>
      </c>
      <c r="G25" s="37"/>
      <c r="H25" s="38"/>
      <c r="I25" s="13">
        <f>100*(I21-I23)/I23</f>
        <v>2.3498694516971241</v>
      </c>
      <c r="J25" s="13">
        <f>100*(J21-J23)/J23</f>
        <v>0.65019505851755288</v>
      </c>
      <c r="K25" s="13">
        <f t="shared" ref="K25:P25" si="11">100*(K21-K23)/K23</f>
        <v>3.1007751937984525</v>
      </c>
      <c r="L25" s="13">
        <f t="shared" si="11"/>
        <v>2.4296675191815793</v>
      </c>
      <c r="M25" s="13">
        <f t="shared" si="11"/>
        <v>1.2771392081736863</v>
      </c>
      <c r="N25" s="13">
        <f t="shared" si="11"/>
        <v>1.6539440203562328</v>
      </c>
      <c r="O25" s="13">
        <f t="shared" si="11"/>
        <v>1.2690355329949305</v>
      </c>
      <c r="P25" s="13">
        <f t="shared" si="11"/>
        <v>1.9035532994923789</v>
      </c>
      <c r="Q25" s="13">
        <f t="shared" ref="Q25:S25" si="12">100*(Q21-Q23)/Q23</f>
        <v>0.63613231552162619</v>
      </c>
      <c r="R25" s="13">
        <f t="shared" ref="R25" si="13">100*(R21-R23)/R23</f>
        <v>0.12970168612191682</v>
      </c>
      <c r="S25" s="13">
        <f t="shared" si="12"/>
        <v>-1.9280205655527036</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Isle of Wight</v>
      </c>
      <c r="G30" s="10"/>
      <c r="H30" s="11"/>
      <c r="I30" s="30">
        <f>IF(VLOOKUP($F30,happy!$B$10:$L$468,happy!E$1,FALSE)=0,"",VLOOKUP($F30,happy!$B$10:$L$468,happy!E$1,FALSE))</f>
        <v>7.45</v>
      </c>
      <c r="J30" s="31">
        <f>IF(VLOOKUP($F30,happy!$B$10:$L$468,happy!F$1,FALSE)=0,"",VLOOKUP($F30,happy!$B$10:$L$468,happy!F$1,FALSE))</f>
        <v>7.42</v>
      </c>
      <c r="K30" s="31">
        <f>IF(VLOOKUP($F30,happy!$B$10:$L$468,happy!G$1,FALSE)=0,"",VLOOKUP($F30,happy!$B$10:$L$468,happy!G$1,FALSE))</f>
        <v>7.59</v>
      </c>
      <c r="L30" s="31">
        <f>IF(VLOOKUP($F30,happy!$B$10:$L$468,happy!H$1,FALSE)=0,"",VLOOKUP($F30,happy!$B$10:$L$468,happy!H$1,FALSE))</f>
        <v>7.61</v>
      </c>
      <c r="M30" s="31">
        <f>IF(VLOOKUP($F30,happy!$B$10:$L$468,happy!I$1,FALSE)=0,"",VLOOKUP($F30,happy!$B$10:$L$468,happy!I$1,FALSE))</f>
        <v>7.58</v>
      </c>
      <c r="N30" s="31">
        <f>IF(VLOOKUP($F30,happy!$B$10:$L$468,happy!J$1,FALSE)=0,"",VLOOKUP($F30,happy!$B$10:$L$468,happy!J$1,FALSE))</f>
        <v>7.7</v>
      </c>
      <c r="O30" s="31">
        <f>IF(VLOOKUP($F30,happy!$B$10:$L$468,happy!K$1,FALSE)=0,"",VLOOKUP($F30,happy!$B$10:$L$468,happy!K$1,FALSE))</f>
        <v>7.63</v>
      </c>
      <c r="P30" s="31">
        <f>IF(VLOOKUP($F30,happy!$B$10:$L$468,happy!L$1,FALSE)=0,"",VLOOKUP($F30,happy!$B$10:$L$468,happy!L$1,FALSE))</f>
        <v>7.71</v>
      </c>
      <c r="Q30" s="31">
        <f>IF(VLOOKUP($F30,happy!$B$10:$O$468,happy!M$1,FALSE)=0,"",VLOOKUP($F30,happy!$B$10:$O$468,happy!M$1,FALSE))</f>
        <v>7.48</v>
      </c>
      <c r="R30" s="31">
        <f>IF(VLOOKUP($F30,happy!$B$10:$O$468,happy!N$1,FALSE)=0,"",VLOOKUP($F30,happy!$B$10:$O$468,happy!N$1,FALSE))</f>
        <v>7.5</v>
      </c>
      <c r="S30" s="31">
        <f>IF(VLOOKUP($F30,happy!$B$10:$O$468,happy!O$1,FALSE)=0,"",VLOOKUP($F30,happy!$B$10:$O$468,happy!O$1,FALSE))</f>
        <v>7.34</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Isle of Wight to Rural as a Region</v>
      </c>
      <c r="G33" s="50"/>
      <c r="H33" s="51"/>
      <c r="I33" s="13">
        <f>100*((I30-I31))/I31</f>
        <v>-5.6570227897227141E-2</v>
      </c>
      <c r="J33" s="13">
        <f>100*((J30-J31))/J31</f>
        <v>0.1952298831874773</v>
      </c>
      <c r="K33" s="13">
        <f t="shared" ref="K33:S33" si="16">100*((K30-K31))/K31</f>
        <v>0.68243567204734856</v>
      </c>
      <c r="L33" s="13">
        <f t="shared" si="16"/>
        <v>-0.25739822505758131</v>
      </c>
      <c r="M33" s="13">
        <f t="shared" si="16"/>
        <v>-0.58466595031921254</v>
      </c>
      <c r="N33" s="13">
        <f t="shared" si="16"/>
        <v>0.51112683809071024</v>
      </c>
      <c r="O33" s="13">
        <f t="shared" si="16"/>
        <v>1.5603951504265572</v>
      </c>
      <c r="P33" s="13">
        <f t="shared" si="16"/>
        <v>0.34340013171513095</v>
      </c>
      <c r="Q33" s="13">
        <f t="shared" si="16"/>
        <v>-1.3506212857914459</v>
      </c>
      <c r="R33" s="13">
        <f t="shared" ref="R33" si="17">100*((R30-R31))/R31</f>
        <v>0.34819615049816882</v>
      </c>
      <c r="S33" s="13">
        <f t="shared" si="16"/>
        <v>-3.1338940740622765</v>
      </c>
      <c r="T33" s="24"/>
    </row>
    <row r="34" spans="1:20" ht="51" customHeight="1" x14ac:dyDescent="0.3">
      <c r="B34" s="12"/>
      <c r="C34" s="12"/>
      <c r="D34" s="12"/>
      <c r="F34" s="36" t="str">
        <f>"% Gap - "&amp;F30&amp;" to England"</f>
        <v>% Gap - Isle of Wight to England</v>
      </c>
      <c r="G34" s="37"/>
      <c r="H34" s="38"/>
      <c r="I34" s="13">
        <f>100*(I30-I32)/I32</f>
        <v>2.194787379972567</v>
      </c>
      <c r="J34" s="13">
        <f>100*(J30-J32)/J32</f>
        <v>1.7832647462277078</v>
      </c>
      <c r="K34" s="13">
        <f t="shared" ref="K34:S34" si="18">100*(K30-K32)/K32</f>
        <v>2.8455284552845526</v>
      </c>
      <c r="L34" s="13">
        <f t="shared" si="18"/>
        <v>2.0107238605898172</v>
      </c>
      <c r="M34" s="13">
        <f t="shared" si="18"/>
        <v>1.4725568942436456</v>
      </c>
      <c r="N34" s="13">
        <f t="shared" si="18"/>
        <v>2.5299600532623221</v>
      </c>
      <c r="O34" s="13">
        <f t="shared" si="18"/>
        <v>1.4627659574468128</v>
      </c>
      <c r="P34" s="13">
        <f t="shared" si="18"/>
        <v>1.9841269841269888</v>
      </c>
      <c r="Q34" s="13">
        <f t="shared" si="18"/>
        <v>0.1338688085676128</v>
      </c>
      <c r="R34" s="13">
        <f t="shared" ref="R34" si="19">100*(R30-R32)/R32</f>
        <v>2.5991792065663528</v>
      </c>
      <c r="S34" s="13">
        <f t="shared" si="18"/>
        <v>-1.4765100671140983</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Isle of Wight</v>
      </c>
      <c r="G39" s="10"/>
      <c r="H39" s="11"/>
      <c r="I39" s="30">
        <f>IF(VLOOKUP($F39,anxiety!$B$10:$L$468,anxiety!E$1,FALSE)=0,"",VLOOKUP($F39,anxiety!$B$10:$L$468,anxiety!E$1,FALSE))</f>
        <v>2.79</v>
      </c>
      <c r="J39" s="31">
        <f>IF(VLOOKUP($F39,anxiety!$B$10:$L$468,anxiety!F$1,FALSE)=0,"",VLOOKUP($F39,anxiety!$B$10:$L$468,anxiety!F$1,FALSE))</f>
        <v>2.78</v>
      </c>
      <c r="K39" s="31">
        <f>IF(VLOOKUP($F39,anxiety!$B$10:$L$468,anxiety!G$1,FALSE)=0,"",VLOOKUP($F39,anxiety!$B$10:$L$468,anxiety!G$1,FALSE))</f>
        <v>2.59</v>
      </c>
      <c r="L39" s="31">
        <f>IF(VLOOKUP($F39,anxiety!$B$10:$L$468,anxiety!H$1,FALSE)=0,"",VLOOKUP($F39,anxiety!$B$10:$L$468,anxiety!H$1,FALSE))</f>
        <v>2.68</v>
      </c>
      <c r="M39" s="31">
        <f>IF(VLOOKUP($F39,anxiety!$B$10:$L$468,anxiety!I$1,FALSE)=0,"",VLOOKUP($F39,anxiety!$B$10:$L$468,anxiety!I$1,FALSE))</f>
        <v>2.72</v>
      </c>
      <c r="N39" s="31">
        <f>IF(VLOOKUP($F39,anxiety!$B$10:$L$468,anxiety!J$1,FALSE)=0,"",VLOOKUP($F39,anxiety!$B$10:$L$468,anxiety!J$1,FALSE))</f>
        <v>2.79</v>
      </c>
      <c r="O39" s="31">
        <f>IF(VLOOKUP($F39,anxiety!$B$10:$L$468,anxiety!K$1,FALSE)=0,"",VLOOKUP($F39,anxiety!$B$10:$L$468,anxiety!K$1,FALSE))</f>
        <v>2.79</v>
      </c>
      <c r="P39" s="31">
        <f>IF(VLOOKUP($F39,anxiety!$B$10:$L$468,anxiety!L$1,FALSE)=0,"",VLOOKUP($F39,anxiety!$B$10:$L$468,anxiety!L$1,FALSE))</f>
        <v>2.85</v>
      </c>
      <c r="Q39" s="31">
        <f>IF(VLOOKUP($F39,anxiety!$B$10:$O$468,anxiety!M$1,FALSE)=0,"",VLOOKUP($F39,anxiety!$B$10:$O$468,anxiety!M$1,FALSE))</f>
        <v>3.3</v>
      </c>
      <c r="R39" s="31">
        <f>IF(VLOOKUP($F39,anxiety!$B$10:$O$468,anxiety!N$1,FALSE)=0,"",VLOOKUP($F39,anxiety!$B$10:$O$468,anxiety!N$1,FALSE))</f>
        <v>3.14</v>
      </c>
      <c r="S39" s="31">
        <f>IF(VLOOKUP($F39,anxiety!$B$10:$O$468,anxiety!O$1,FALSE)=0,"",VLOOKUP($F39,anxiety!$B$10:$O$468,anxiety!O$1,FALSE))</f>
        <v>3.34</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Isle of Wight to Rural as a Region</v>
      </c>
      <c r="G42" s="50"/>
      <c r="H42" s="51"/>
      <c r="I42" s="13">
        <f>100*((I39-I40))/I40</f>
        <v>-5.9652399902541928</v>
      </c>
      <c r="J42" s="13">
        <f>100*((J39-J40))/J40</f>
        <v>-4.2731496846996038</v>
      </c>
      <c r="K42" s="13">
        <f t="shared" ref="K42:S42" si="21">100*((K39-K40))/K40</f>
        <v>-5.2828692280578347</v>
      </c>
      <c r="L42" s="13">
        <f t="shared" si="21"/>
        <v>-0.41189111747849472</v>
      </c>
      <c r="M42" s="13">
        <f t="shared" si="21"/>
        <v>0.34669748422078844</v>
      </c>
      <c r="N42" s="13">
        <f t="shared" si="21"/>
        <v>2.2519539011789727</v>
      </c>
      <c r="O42" s="13">
        <f t="shared" si="21"/>
        <v>1.9817677368212696</v>
      </c>
      <c r="P42" s="13">
        <f t="shared" si="21"/>
        <v>2.5002166565560193</v>
      </c>
      <c r="Q42" s="13">
        <f t="shared" si="21"/>
        <v>13.486637663144853</v>
      </c>
      <c r="R42" s="13">
        <f t="shared" ref="R42" si="22">100*((R39-R40))/R40</f>
        <v>3.4247390769475214</v>
      </c>
      <c r="S42" s="13">
        <f t="shared" si="21"/>
        <v>12.975792648137638</v>
      </c>
      <c r="T42" s="24"/>
    </row>
    <row r="43" spans="1:20" ht="51" customHeight="1" x14ac:dyDescent="0.3">
      <c r="B43" s="12"/>
      <c r="C43" s="12"/>
      <c r="D43" s="12"/>
      <c r="F43" s="36" t="str">
        <f>"% Gap - "&amp;F39&amp;" to England"</f>
        <v>% Gap - Isle of Wight to England</v>
      </c>
      <c r="G43" s="37"/>
      <c r="H43" s="38"/>
      <c r="I43" s="13">
        <f>100*(I39-I41)/I41</f>
        <v>-11.146496815286627</v>
      </c>
      <c r="J43" s="13">
        <f>100*(J39-J41)/J41</f>
        <v>-8.5526315789473752</v>
      </c>
      <c r="K43" s="13">
        <f t="shared" ref="K43:S43" si="23">100*(K39-K41)/K41</f>
        <v>-11.604095563139941</v>
      </c>
      <c r="L43" s="13">
        <f t="shared" si="23"/>
        <v>-6.2937062937062844</v>
      </c>
      <c r="M43" s="13">
        <f t="shared" si="23"/>
        <v>-5.2264808362369308</v>
      </c>
      <c r="N43" s="13">
        <f t="shared" si="23"/>
        <v>-4.1237113402061887</v>
      </c>
      <c r="O43" s="13">
        <f t="shared" si="23"/>
        <v>-3.7931034482758581</v>
      </c>
      <c r="P43" s="13">
        <f t="shared" si="23"/>
        <v>-0.69686411149825844</v>
      </c>
      <c r="Q43" s="13">
        <f t="shared" si="23"/>
        <v>8.552631578947361</v>
      </c>
      <c r="R43" s="13">
        <f t="shared" ref="R43" si="24">100*(R39-R41)/R41</f>
        <v>-5.1359516616314176</v>
      </c>
      <c r="S43" s="13">
        <f t="shared" si="23"/>
        <v>6.7092651757188486</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GssMh+q0FgdfznDS6S2XDvitY5aMcmztSp5fzYuuySUp7mKcrbZRdwAofsJwUujs/tSU/6PPXZjBO5Ve+tHEZA==" saltValue="6YtchDYHo+6MCaDnqZw+a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2022-12-06T09:21:47Z</dcterms:modified>
</cp:coreProperties>
</file>