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886789B0-1CA2-40CA-BBDD-F6004188D7E4}" xr6:coauthVersionLast="47" xr6:coauthVersionMax="47" xr10:uidLastSave="{D59F59F1-0D65-49E6-AAC6-B06BDBA01F14}"/>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<sst xmlns="http://schemas.openxmlformats.org/spreadsheetml/2006/main" count="12312" uniqueCount="1423">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</sst>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New Forest</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7.83</c:v>
                </c:pt>
                <c:pt idx="1">
                  <c:v>7.88</c:v>
                </c:pt>
                <c:pt idx="2">
                  <c:v>7.89</c:v>
                </c:pt>
                <c:pt idx="3">
                  <c:v>7.86</c:v>
                </c:pt>
                <c:pt idx="4">
                  <c:v>7.73</c:v>
                </c:pt>
                <c:pt idx="5">
                  <c:v>7.86</c:v>
                </c:pt>
                <c:pt idx="6">
                  <c:v>7.98</c:v>
                </c:pt>
                <c:pt idx="7">
                  <c:v>7.97</c:v>
                </c:pt>
                <c:pt idx="8">
                  <c:v>7.89</c:v>
                </c:pt>
                <c:pt idx="9">
                  <c:v>7.46</c:v>
                </c:pt>
                <c:pt idx="10">
                  <c:v>7.72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New Forest</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8.07</c:v>
                </c:pt>
                <c:pt idx="1">
                  <c:v>8.0500000000000007</c:v>
                </c:pt>
                <c:pt idx="2">
                  <c:v>8.07</c:v>
                </c:pt>
                <c:pt idx="3">
                  <c:v>8.01</c:v>
                </c:pt>
                <c:pt idx="4">
                  <c:v>8.0299999999999994</c:v>
                </c:pt>
                <c:pt idx="5">
                  <c:v>8.0500000000000007</c:v>
                </c:pt>
                <c:pt idx="6">
                  <c:v>8.11</c:v>
                </c:pt>
                <c:pt idx="7">
                  <c:v>8.1199999999999992</c:v>
                </c:pt>
                <c:pt idx="8">
                  <c:v>8.07</c:v>
                </c:pt>
                <c:pt idx="9">
                  <c:v>7.62</c:v>
                </c:pt>
                <c:pt idx="10">
                  <c:v>7.9</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New Forest</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7.65</c:v>
                </c:pt>
                <c:pt idx="1">
                  <c:v>7.58</c:v>
                </c:pt>
                <c:pt idx="2">
                  <c:v>7.77</c:v>
                </c:pt>
                <c:pt idx="3">
                  <c:v>7.94</c:v>
                </c:pt>
                <c:pt idx="4">
                  <c:v>7.46</c:v>
                </c:pt>
                <c:pt idx="5">
                  <c:v>7.51</c:v>
                </c:pt>
                <c:pt idx="6">
                  <c:v>7.51</c:v>
                </c:pt>
                <c:pt idx="7">
                  <c:v>7.62</c:v>
                </c:pt>
                <c:pt idx="8">
                  <c:v>7.49</c:v>
                </c:pt>
                <c:pt idx="9">
                  <c:v>7.24</c:v>
                </c:pt>
                <c:pt idx="10">
                  <c:v>7.62</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New Forest</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2.58</c:v>
                </c:pt>
                <c:pt idx="1">
                  <c:v>2.65</c:v>
                </c:pt>
                <c:pt idx="2">
                  <c:v>2.91</c:v>
                </c:pt>
                <c:pt idx="3">
                  <c:v>2.76</c:v>
                </c:pt>
                <c:pt idx="4">
                  <c:v>2.82</c:v>
                </c:pt>
                <c:pt idx="5">
                  <c:v>2.61</c:v>
                </c:pt>
                <c:pt idx="6">
                  <c:v>2.63</c:v>
                </c:pt>
                <c:pt idx="7">
                  <c:v>2.4900000000000002</c:v>
                </c:pt>
                <c:pt idx="8">
                  <c:v>3.24</c:v>
                </c:pt>
                <c:pt idx="9">
                  <c:v>3.22</c:v>
                </c:pt>
                <c:pt idx="10">
                  <c:v>2.93</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New Forest in the period April 2011 to March 2022 had scores for 'life satisfaction' that were generally greater than the rural situation and that never dropped below the lower England level.</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New Forest in the period April 2011 to March 2022 were consistently greater than the rural situation but exceptionally dropped below it and the lower England level in 2020/21.</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New Forest in the period April 2011 to March 2022 dropped from being above the rural situation in the first four years of the period to being below 'Rural as a Region' and generally in line with England up to 2021/22 where it exceeded both once more.</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New Forest in the period April 2011 to March 2022 fluctuated around the rural level, exceeding the England situation in only one year.</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177</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New Forest</v>
      </c>
      <c r="G12" s="10"/>
      <c r="H12" s="11"/>
      <c r="I12" s="30">
        <f>IF(VLOOKUP($F12,'life satisfaction'!$B$10:$L$468,'life satisfaction'!E$1,FALSE)=0,"",VLOOKUP($F12,'life satisfaction'!$B$10:$L$468,'life satisfaction'!E$1,FALSE))</f>
        <v>7.83</v>
      </c>
      <c r="J12" s="31">
        <f>IF(VLOOKUP($F12,'life satisfaction'!$B$10:$L$468,'life satisfaction'!F$1,FALSE)=0,"",VLOOKUP($F12,'life satisfaction'!$B$10:$L$468,'life satisfaction'!F$1,FALSE))</f>
        <v>7.88</v>
      </c>
      <c r="K12" s="31">
        <f>IF(VLOOKUP($F12,'life satisfaction'!$B$10:$L$468,'life satisfaction'!G$1,FALSE)=0,"",VLOOKUP($F12,'life satisfaction'!$B$10:$L$468,'life satisfaction'!G$1,FALSE))</f>
        <v>7.89</v>
      </c>
      <c r="L12" s="31">
        <f>IF(VLOOKUP($F12,'life satisfaction'!$B$10:$L$468,'life satisfaction'!H$1,FALSE)=0,"",VLOOKUP($F12,'life satisfaction'!$B$10:$L$468,'life satisfaction'!H$1,FALSE))</f>
        <v>7.86</v>
      </c>
      <c r="M12" s="31">
        <f>IF(VLOOKUP($F12,'life satisfaction'!$B$10:$L$468,'life satisfaction'!I$1,FALSE)=0,"",VLOOKUP($F12,'life satisfaction'!$B$10:$L$468,'life satisfaction'!I$1,FALSE))</f>
        <v>7.73</v>
      </c>
      <c r="N12" s="31">
        <f>IF(VLOOKUP($F12,'life satisfaction'!$B$10:$L$468,'life satisfaction'!J$1,FALSE)=0,"",VLOOKUP($F12,'life satisfaction'!$B$10:$L$468,'life satisfaction'!J$1,FALSE))</f>
        <v>7.86</v>
      </c>
      <c r="O12" s="31">
        <f>IF(VLOOKUP($F12,'life satisfaction'!$B$10:$L$468,'life satisfaction'!K$1,FALSE)=0,"",VLOOKUP($F12,'life satisfaction'!$B$10:$L$468,'life satisfaction'!K$1,FALSE))</f>
        <v>7.98</v>
      </c>
      <c r="P12" s="31">
        <f>IF(VLOOKUP($F12,'life satisfaction'!$B$10:$L$468,'life satisfaction'!L$1,FALSE)=0,"",VLOOKUP($F12,'life satisfaction'!$B$10:$L$468,'life satisfaction'!L$1,FALSE))</f>
        <v>7.97</v>
      </c>
      <c r="Q12" s="31">
        <f>IF(VLOOKUP($F12,'life satisfaction'!$B$10:$O$468,'life satisfaction'!M$1,FALSE)=0,"",VLOOKUP($F12,'life satisfaction'!$B$10:$O$468,'life satisfaction'!M$1,FALSE))</f>
        <v>7.89</v>
      </c>
      <c r="R12" s="31">
        <f>IF(VLOOKUP($F12,'life satisfaction'!$B$10:$O$468,'life satisfaction'!N$1,FALSE)=0,"",VLOOKUP($F12,'life satisfaction'!$B$10:$O$468,'life satisfaction'!N$1,FALSE))</f>
        <v>7.46</v>
      </c>
      <c r="S12" s="31">
        <f>IF(VLOOKUP($F12,'life satisfaction'!$B$10:$O$468,'life satisfaction'!O$1,FALSE)=0,"",VLOOKUP($F12,'life satisfaction'!$B$10:$O$468,'life satisfaction'!O$1,FALSE))</f>
        <v>7.72</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New Forest to Rural as a Region</v>
      </c>
      <c r="G15" s="50"/>
      <c r="H15" s="51"/>
      <c r="I15" s="13">
        <f>100*((I12-I13))/I13</f>
        <v>3.2472793708793342</v>
      </c>
      <c r="J15" s="13">
        <f>100*((J12-J13))/J13</f>
        <v>3.871930883333929</v>
      </c>
      <c r="K15" s="13">
        <f t="shared" ref="K15:P15" si="0">100*((K12-K13))/K13</f>
        <v>2.771456819572816</v>
      </c>
      <c r="L15" s="13">
        <f t="shared" si="0"/>
        <v>0.814390134598453</v>
      </c>
      <c r="M15" s="13">
        <f t="shared" si="0"/>
        <v>-1.0685869364090341</v>
      </c>
      <c r="N15" s="13">
        <f t="shared" si="0"/>
        <v>0.19505152739170759</v>
      </c>
      <c r="O15" s="13">
        <f t="shared" si="0"/>
        <v>3.5003281557645951</v>
      </c>
      <c r="P15" s="13">
        <f t="shared" si="0"/>
        <v>1.5052938468620072</v>
      </c>
      <c r="Q15" s="13">
        <f t="shared" ref="Q15:S15" si="1">100*((Q12-Q13))/Q13</f>
        <v>1.0820238940511071</v>
      </c>
      <c r="R15" s="13">
        <f t="shared" ref="R15" si="2">100*((R12-R13))/R13</f>
        <v>-1.1399923361859654</v>
      </c>
      <c r="S15" s="13">
        <f t="shared" si="1"/>
        <v>0.56185065444617344</v>
      </c>
      <c r="T15" s="24"/>
    </row>
    <row r="16" spans="1:20" ht="51" customHeight="1" x14ac:dyDescent="0.3">
      <c r="B16" s="12"/>
      <c r="C16" s="12"/>
      <c r="D16" s="12"/>
      <c r="F16" s="36" t="str">
        <f>"% Gap - "&amp;F12&amp;" to England"</f>
        <v>% Gap - New Forest to England</v>
      </c>
      <c r="G16" s="37"/>
      <c r="H16" s="38"/>
      <c r="I16" s="13">
        <f>100*(I12-I14)/I14</f>
        <v>5.6680161943319831</v>
      </c>
      <c r="J16" s="13">
        <f>100*(J12-J14)/J14</f>
        <v>5.9139784946236489</v>
      </c>
      <c r="K16" s="13">
        <f t="shared" ref="K16:P16" si="3">100*(K12-K14)/K14</f>
        <v>5.1999999999999966</v>
      </c>
      <c r="L16" s="13">
        <f t="shared" si="3"/>
        <v>3.4210526315789562</v>
      </c>
      <c r="M16" s="13">
        <f t="shared" si="3"/>
        <v>1.1780104712041983</v>
      </c>
      <c r="N16" s="13">
        <f t="shared" si="3"/>
        <v>2.4771838331160416</v>
      </c>
      <c r="O16" s="13">
        <f t="shared" si="3"/>
        <v>3.9062500000000093</v>
      </c>
      <c r="P16" s="13">
        <f t="shared" si="3"/>
        <v>3.3722438391699066</v>
      </c>
      <c r="Q16" s="13">
        <f t="shared" ref="Q16:S16" si="4">100*(Q12-Q14)/Q14</f>
        <v>3.1372549019607754</v>
      </c>
      <c r="R16" s="13">
        <f t="shared" ref="R16" si="5">100*(R12-R14)/R14</f>
        <v>1.0840108401084021</v>
      </c>
      <c r="S16" s="13">
        <f t="shared" si="4"/>
        <v>2.2516556291390719</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New Forest</v>
      </c>
      <c r="G21" s="10"/>
      <c r="H21" s="11"/>
      <c r="I21" s="30">
        <f>IF(VLOOKUP($F21,worthwhile!$B$10:$L$468,worthwhile!E$1,FALSE)=0,"",VLOOKUP($F21,worthwhile!$B$10:$L$468,worthwhile!E$1,FALSE))</f>
        <v>8.07</v>
      </c>
      <c r="J21" s="31">
        <f>IF(VLOOKUP($F21,worthwhile!$B$10:$L$468,worthwhile!F$1,FALSE)=0,"",VLOOKUP($F21,worthwhile!$B$10:$L$468,worthwhile!F$1,FALSE))</f>
        <v>8.0500000000000007</v>
      </c>
      <c r="K21" s="31">
        <f>IF(VLOOKUP($F21,worthwhile!$B$10:$L$468,worthwhile!G$1,FALSE)=0,"",VLOOKUP($F21,worthwhile!$B$10:$L$468,worthwhile!G$1,FALSE))</f>
        <v>8.07</v>
      </c>
      <c r="L21" s="31">
        <f>IF(VLOOKUP($F21,worthwhile!$B$10:$L$468,worthwhile!H$1,FALSE)=0,"",VLOOKUP($F21,worthwhile!$B$10:$L$468,worthwhile!H$1,FALSE))</f>
        <v>8.01</v>
      </c>
      <c r="M21" s="31">
        <f>IF(VLOOKUP($F21,worthwhile!$B$10:$L$468,worthwhile!I$1,FALSE)=0,"",VLOOKUP($F21,worthwhile!$B$10:$L$468,worthwhile!I$1,FALSE))</f>
        <v>8.0299999999999994</v>
      </c>
      <c r="N21" s="31">
        <f>IF(VLOOKUP($F21,worthwhile!$B$10:$L$468,worthwhile!J$1,FALSE)=0,"",VLOOKUP($F21,worthwhile!$B$10:$L$468,worthwhile!J$1,FALSE))</f>
        <v>8.0500000000000007</v>
      </c>
      <c r="O21" s="31">
        <f>IF(VLOOKUP($F21,worthwhile!$B$10:$L$468,worthwhile!K$1,FALSE)=0,"",VLOOKUP($F21,worthwhile!$B$10:$L$468,worthwhile!K$1,FALSE))</f>
        <v>8.11</v>
      </c>
      <c r="P21" s="31">
        <f>IF(VLOOKUP($F21,worthwhile!$B$10:$L$468,worthwhile!L$1,FALSE)=0,"",VLOOKUP($F21,worthwhile!$B$10:$L$468,worthwhile!L$1,FALSE))</f>
        <v>8.1199999999999992</v>
      </c>
      <c r="Q21" s="31">
        <f>IF(VLOOKUP($F21,worthwhile!$B$10:$O$468,worthwhile!M$1,FALSE)=0,"",VLOOKUP($F21,worthwhile!$B$10:$O$468,worthwhile!M$1,FALSE))</f>
        <v>8.07</v>
      </c>
      <c r="R21" s="31">
        <f>IF(VLOOKUP($F21,worthwhile!$B$10:$O$468,worthwhile!N$1,FALSE)=0,"",VLOOKUP($F21,worthwhile!$B$10:$O$468,worthwhile!N$1,FALSE))</f>
        <v>7.62</v>
      </c>
      <c r="S21" s="31">
        <f>IF(VLOOKUP($F21,worthwhile!$B$10:$O$468,worthwhile!O$1,FALSE)=0,"",VLOOKUP($F21,worthwhile!$B$10:$O$468,worthwhile!O$1,FALSE))</f>
        <v>7.9</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New Forest to Rural as a Region</v>
      </c>
      <c r="G24" s="50"/>
      <c r="H24" s="51"/>
      <c r="I24" s="13">
        <f>100*((I21-I22))/I22</f>
        <v>3.2844520516260092</v>
      </c>
      <c r="J24" s="13">
        <f>100*((J21-J22))/J22</f>
        <v>3.0570851264016992</v>
      </c>
      <c r="K24" s="13">
        <f t="shared" ref="K24:P24" si="8">100*((K21-K22))/K22</f>
        <v>2.5318780902230009</v>
      </c>
      <c r="L24" s="13">
        <f t="shared" si="8"/>
        <v>0.53835800807537504</v>
      </c>
      <c r="M24" s="13">
        <f t="shared" si="8"/>
        <v>0.68585240577074258</v>
      </c>
      <c r="N24" s="13">
        <f t="shared" si="8"/>
        <v>0.59621493849656038</v>
      </c>
      <c r="O24" s="13">
        <f t="shared" si="8"/>
        <v>2.6550966876105506</v>
      </c>
      <c r="P24" s="13">
        <f t="shared" si="8"/>
        <v>1.5474091819976141</v>
      </c>
      <c r="Q24" s="13">
        <f t="shared" ref="Q24:S24" si="9">100*((Q21-Q22))/Q22</f>
        <v>1.0286731323247331</v>
      </c>
      <c r="R24" s="13">
        <f t="shared" ref="R24" si="10">100*((R21-R22))/R22</f>
        <v>-2.6999584621774351</v>
      </c>
      <c r="S24" s="13">
        <f t="shared" si="9"/>
        <v>0.29521085397002061</v>
      </c>
      <c r="T24" s="24"/>
    </row>
    <row r="25" spans="1:20" ht="51" customHeight="1" x14ac:dyDescent="0.3">
      <c r="B25" s="12"/>
      <c r="C25" s="12"/>
      <c r="D25" s="12"/>
      <c r="F25" s="36" t="str">
        <f>"% Gap - "&amp;F21&amp;" to England"</f>
        <v>% Gap - New Forest to England</v>
      </c>
      <c r="G25" s="37"/>
      <c r="H25" s="38"/>
      <c r="I25" s="13">
        <f>100*(I21-I23)/I23</f>
        <v>5.3524804177545713</v>
      </c>
      <c r="J25" s="13">
        <f>100*(J21-J23)/J23</f>
        <v>4.681404421326401</v>
      </c>
      <c r="K25" s="13">
        <f t="shared" ref="K25:P25" si="11">100*(K21-K23)/K23</f>
        <v>4.2635658914728687</v>
      </c>
      <c r="L25" s="13">
        <f t="shared" si="11"/>
        <v>2.4296675191815793</v>
      </c>
      <c r="M25" s="13">
        <f t="shared" si="11"/>
        <v>2.5542784163473726</v>
      </c>
      <c r="N25" s="13">
        <f t="shared" si="11"/>
        <v>2.4173027989821931</v>
      </c>
      <c r="O25" s="13">
        <f t="shared" si="11"/>
        <v>2.9187817258883189</v>
      </c>
      <c r="P25" s="13">
        <f t="shared" si="11"/>
        <v>3.0456852791878086</v>
      </c>
      <c r="Q25" s="13">
        <f t="shared" ref="Q25:S25" si="12">100*(Q21-Q23)/Q23</f>
        <v>2.671755725190839</v>
      </c>
      <c r="R25" s="13">
        <f t="shared" ref="R25" si="13">100*(R21-R23)/R23</f>
        <v>-1.1673151750972743</v>
      </c>
      <c r="S25" s="13">
        <f t="shared" si="12"/>
        <v>1.5424164524421606</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New Forest</v>
      </c>
      <c r="G30" s="10"/>
      <c r="H30" s="11"/>
      <c r="I30" s="30">
        <f>IF(VLOOKUP($F30,happy!$B$10:$L$468,happy!E$1,FALSE)=0,"",VLOOKUP($F30,happy!$B$10:$L$468,happy!E$1,FALSE))</f>
        <v>7.65</v>
      </c>
      <c r="J30" s="31">
        <f>IF(VLOOKUP($F30,happy!$B$10:$L$468,happy!F$1,FALSE)=0,"",VLOOKUP($F30,happy!$B$10:$L$468,happy!F$1,FALSE))</f>
        <v>7.58</v>
      </c>
      <c r="K30" s="31">
        <f>IF(VLOOKUP($F30,happy!$B$10:$L$468,happy!G$1,FALSE)=0,"",VLOOKUP($F30,happy!$B$10:$L$468,happy!G$1,FALSE))</f>
        <v>7.77</v>
      </c>
      <c r="L30" s="31">
        <f>IF(VLOOKUP($F30,happy!$B$10:$L$468,happy!H$1,FALSE)=0,"",VLOOKUP($F30,happy!$B$10:$L$468,happy!H$1,FALSE))</f>
        <v>7.94</v>
      </c>
      <c r="M30" s="31">
        <f>IF(VLOOKUP($F30,happy!$B$10:$L$468,happy!I$1,FALSE)=0,"",VLOOKUP($F30,happy!$B$10:$L$468,happy!I$1,FALSE))</f>
        <v>7.46</v>
      </c>
      <c r="N30" s="31">
        <f>IF(VLOOKUP($F30,happy!$B$10:$L$468,happy!J$1,FALSE)=0,"",VLOOKUP($F30,happy!$B$10:$L$468,happy!J$1,FALSE))</f>
        <v>7.51</v>
      </c>
      <c r="O30" s="31">
        <f>IF(VLOOKUP($F30,happy!$B$10:$L$468,happy!K$1,FALSE)=0,"",VLOOKUP($F30,happy!$B$10:$L$468,happy!K$1,FALSE))</f>
        <v>7.51</v>
      </c>
      <c r="P30" s="31">
        <f>IF(VLOOKUP($F30,happy!$B$10:$L$468,happy!L$1,FALSE)=0,"",VLOOKUP($F30,happy!$B$10:$L$468,happy!L$1,FALSE))</f>
        <v>7.62</v>
      </c>
      <c r="Q30" s="31">
        <f>IF(VLOOKUP($F30,happy!$B$10:$O$468,happy!M$1,FALSE)=0,"",VLOOKUP($F30,happy!$B$10:$O$468,happy!M$1,FALSE))</f>
        <v>7.49</v>
      </c>
      <c r="R30" s="31">
        <f>IF(VLOOKUP($F30,happy!$B$10:$O$468,happy!N$1,FALSE)=0,"",VLOOKUP($F30,happy!$B$10:$O$468,happy!N$1,FALSE))</f>
        <v>7.24</v>
      </c>
      <c r="S30" s="31">
        <f>IF(VLOOKUP($F30,happy!$B$10:$O$468,happy!O$1,FALSE)=0,"",VLOOKUP($F30,happy!$B$10:$O$468,happy!O$1,FALSE))</f>
        <v>7.62</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New Forest to Rural as a Region</v>
      </c>
      <c r="G33" s="50"/>
      <c r="H33" s="51"/>
      <c r="I33" s="13">
        <f>100*((I30-I31))/I31</f>
        <v>2.6264748666558697</v>
      </c>
      <c r="J33" s="13">
        <f>100*((J30-J31))/J31</f>
        <v>2.3557739237952955</v>
      </c>
      <c r="K33" s="13">
        <f t="shared" ref="K33:S33" si="16">100*((K30-K31))/K31</f>
        <v>3.0701614192105229</v>
      </c>
      <c r="L33" s="13">
        <f t="shared" si="16"/>
        <v>4.067839434039791</v>
      </c>
      <c r="M33" s="13">
        <f t="shared" si="16"/>
        <v>-2.1585234814487251</v>
      </c>
      <c r="N33" s="13">
        <f t="shared" si="16"/>
        <v>-1.9690178501219227</v>
      </c>
      <c r="O33" s="13">
        <f t="shared" si="16"/>
        <v>-3.6884983000860613E-2</v>
      </c>
      <c r="P33" s="13">
        <f t="shared" si="16"/>
        <v>-0.8279236052309582</v>
      </c>
      <c r="Q33" s="13">
        <f t="shared" si="16"/>
        <v>-1.2187370896494587</v>
      </c>
      <c r="R33" s="13">
        <f t="shared" ref="R33" si="17">100*((R30-R31))/R31</f>
        <v>-3.1305413160524314</v>
      </c>
      <c r="S33" s="13">
        <f t="shared" si="16"/>
        <v>0.56127072965197233</v>
      </c>
      <c r="T33" s="24"/>
    </row>
    <row r="34" spans="1:20" ht="51" customHeight="1" x14ac:dyDescent="0.3">
      <c r="B34" s="12"/>
      <c r="C34" s="12"/>
      <c r="D34" s="12"/>
      <c r="F34" s="36" t="str">
        <f>"% Gap - "&amp;F30&amp;" to England"</f>
        <v>% Gap - New Forest to England</v>
      </c>
      <c r="G34" s="37"/>
      <c r="H34" s="38"/>
      <c r="I34" s="13">
        <f>100*(I30-I32)/I32</f>
        <v>4.9382716049382758</v>
      </c>
      <c r="J34" s="13">
        <f>100*(J30-J32)/J32</f>
        <v>3.9780521262002746</v>
      </c>
      <c r="K34" s="13">
        <f t="shared" ref="K34:S34" si="18">100*(K30-K32)/K32</f>
        <v>5.2845528455284514</v>
      </c>
      <c r="L34" s="13">
        <f t="shared" si="18"/>
        <v>6.4343163538874055</v>
      </c>
      <c r="M34" s="13">
        <f t="shared" si="18"/>
        <v>-0.13386880856760089</v>
      </c>
      <c r="N34" s="13">
        <f t="shared" si="18"/>
        <v>0</v>
      </c>
      <c r="O34" s="13">
        <f t="shared" si="18"/>
        <v>-0.13297872340425249</v>
      </c>
      <c r="P34" s="13">
        <f t="shared" si="18"/>
        <v>0.79365079365080027</v>
      </c>
      <c r="Q34" s="13">
        <f t="shared" si="18"/>
        <v>0.26773761713521371</v>
      </c>
      <c r="R34" s="13">
        <f t="shared" ref="R34" si="19">100*(R30-R32)/R32</f>
        <v>-0.95759233926127774</v>
      </c>
      <c r="S34" s="13">
        <f t="shared" si="18"/>
        <v>2.2818791946308714</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New Forest</v>
      </c>
      <c r="G39" s="10"/>
      <c r="H39" s="11"/>
      <c r="I39" s="30">
        <f>IF(VLOOKUP($F39,anxiety!$B$10:$L$468,anxiety!E$1,FALSE)=0,"",VLOOKUP($F39,anxiety!$B$10:$L$468,anxiety!E$1,FALSE))</f>
        <v>2.58</v>
      </c>
      <c r="J39" s="31">
        <f>IF(VLOOKUP($F39,anxiety!$B$10:$L$468,anxiety!F$1,FALSE)=0,"",VLOOKUP($F39,anxiety!$B$10:$L$468,anxiety!F$1,FALSE))</f>
        <v>2.65</v>
      </c>
      <c r="K39" s="31">
        <f>IF(VLOOKUP($F39,anxiety!$B$10:$L$468,anxiety!G$1,FALSE)=0,"",VLOOKUP($F39,anxiety!$B$10:$L$468,anxiety!G$1,FALSE))</f>
        <v>2.91</v>
      </c>
      <c r="L39" s="31">
        <f>IF(VLOOKUP($F39,anxiety!$B$10:$L$468,anxiety!H$1,FALSE)=0,"",VLOOKUP($F39,anxiety!$B$10:$L$468,anxiety!H$1,FALSE))</f>
        <v>2.76</v>
      </c>
      <c r="M39" s="31">
        <f>IF(VLOOKUP($F39,anxiety!$B$10:$L$468,anxiety!I$1,FALSE)=0,"",VLOOKUP($F39,anxiety!$B$10:$L$468,anxiety!I$1,FALSE))</f>
        <v>2.82</v>
      </c>
      <c r="N39" s="31">
        <f>IF(VLOOKUP($F39,anxiety!$B$10:$L$468,anxiety!J$1,FALSE)=0,"",VLOOKUP($F39,anxiety!$B$10:$L$468,anxiety!J$1,FALSE))</f>
        <v>2.61</v>
      </c>
      <c r="O39" s="31">
        <f>IF(VLOOKUP($F39,anxiety!$B$10:$L$468,anxiety!K$1,FALSE)=0,"",VLOOKUP($F39,anxiety!$B$10:$L$468,anxiety!K$1,FALSE))</f>
        <v>2.63</v>
      </c>
      <c r="P39" s="31">
        <f>IF(VLOOKUP($F39,anxiety!$B$10:$L$468,anxiety!L$1,FALSE)=0,"",VLOOKUP($F39,anxiety!$B$10:$L$468,anxiety!L$1,FALSE))</f>
        <v>2.4900000000000002</v>
      </c>
      <c r="Q39" s="31">
        <f>IF(VLOOKUP($F39,anxiety!$B$10:$O$468,anxiety!M$1,FALSE)=0,"",VLOOKUP($F39,anxiety!$B$10:$O$468,anxiety!M$1,FALSE))</f>
        <v>3.24</v>
      </c>
      <c r="R39" s="31">
        <f>IF(VLOOKUP($F39,anxiety!$B$10:$O$468,anxiety!N$1,FALSE)=0,"",VLOOKUP($F39,anxiety!$B$10:$O$468,anxiety!N$1,FALSE))</f>
        <v>3.22</v>
      </c>
      <c r="S39" s="31">
        <f>IF(VLOOKUP($F39,anxiety!$B$10:$O$468,anxiety!O$1,FALSE)=0,"",VLOOKUP($F39,anxiety!$B$10:$O$468,anxiety!O$1,FALSE))</f>
        <v>2.93</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New Forest to Rural as a Region</v>
      </c>
      <c r="G42" s="50"/>
      <c r="H42" s="51"/>
      <c r="I42" s="13">
        <f>100*((I39-I40))/I40</f>
        <v>-13.043125152278069</v>
      </c>
      <c r="J42" s="13">
        <f>100*((J39-J40))/J40</f>
        <v>-8.7495851310985397</v>
      </c>
      <c r="K42" s="13">
        <f t="shared" ref="K42:S42" si="21">100*((K39-K40))/K40</f>
        <v>6.4196334155798178</v>
      </c>
      <c r="L42" s="13">
        <f t="shared" si="21"/>
        <v>2.5608882521489988</v>
      </c>
      <c r="M42" s="13">
        <f t="shared" si="21"/>
        <v>4.0359143034935983</v>
      </c>
      <c r="N42" s="13">
        <f t="shared" si="21"/>
        <v>-4.344946350509999</v>
      </c>
      <c r="O42" s="13">
        <f t="shared" si="21"/>
        <v>-3.8666490509534319</v>
      </c>
      <c r="P42" s="13">
        <f t="shared" si="21"/>
        <v>-10.447179131640524</v>
      </c>
      <c r="Q42" s="13">
        <f t="shared" si="21"/>
        <v>11.423244251087686</v>
      </c>
      <c r="R42" s="13">
        <f t="shared" ref="R42" si="22">100*((R39-R40))/R40</f>
        <v>6.0597642763601982</v>
      </c>
      <c r="S42" s="13">
        <f t="shared" si="21"/>
        <v>-0.89249327573553505</v>
      </c>
      <c r="T42" s="24"/>
    </row>
    <row r="43" spans="1:20" ht="51" customHeight="1" x14ac:dyDescent="0.3">
      <c r="B43" s="12"/>
      <c r="C43" s="12"/>
      <c r="D43" s="12"/>
      <c r="F43" s="36" t="str">
        <f>"% Gap - "&amp;F39&amp;" to England"</f>
        <v>% Gap - New Forest to England</v>
      </c>
      <c r="G43" s="37"/>
      <c r="H43" s="38"/>
      <c r="I43" s="13">
        <f>100*(I39-I41)/I41</f>
        <v>-17.834394904458602</v>
      </c>
      <c r="J43" s="13">
        <f>100*(J39-J41)/J41</f>
        <v>-12.828947368421057</v>
      </c>
      <c r="K43" s="13">
        <f t="shared" ref="K43:S43" si="23">100*(K39-K41)/K41</f>
        <v>-0.68259385665529071</v>
      </c>
      <c r="L43" s="13">
        <f t="shared" si="23"/>
        <v>-3.4965034965034998</v>
      </c>
      <c r="M43" s="13">
        <f t="shared" si="23"/>
        <v>-1.7421602787456538</v>
      </c>
      <c r="N43" s="13">
        <f t="shared" si="23"/>
        <v>-10.309278350515473</v>
      </c>
      <c r="O43" s="13">
        <f t="shared" si="23"/>
        <v>-9.3103448275862064</v>
      </c>
      <c r="P43" s="13">
        <f t="shared" si="23"/>
        <v>-13.240418118466893</v>
      </c>
      <c r="Q43" s="13">
        <f t="shared" si="23"/>
        <v>6.5789473684210584</v>
      </c>
      <c r="R43" s="13">
        <f t="shared" ref="R43" si="24">100*(R39-R41)/R41</f>
        <v>-2.7190332326283944</v>
      </c>
      <c r="S43" s="13">
        <f t="shared" si="23"/>
        <v>-6.3897763578274676</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TPBcL0iZMIs8Y21WvhNQyXQvcHu9QcwYLMBksTBED0xNTckbWqDKaqtYSArxR8dUlGaCXNg1pz7KQ1g5AtyyuA==" saltValue="Zp/nSdPNEsBj+LrOFnOSy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2022-12-05T14:10:33Z</dcterms:modified>
</cp:coreProperties>
</file>