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8" documentId="8_{71947C33-107C-4C03-A1C5-78D2BD084E49}" xr6:coauthVersionLast="47" xr6:coauthVersionMax="47" xr10:uidLastSave="{FBB1AEF6-A45F-4ABF-B704-0B8FBFA3B174}"/>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<sst xmlns="http://schemas.openxmlformats.org/spreadsheetml/2006/main" count="12312" uniqueCount="1423">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</sst>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Norfolk</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c:v>
                </c:pt>
                <c:pt idx="1">
                  <c:v>7.61</c:v>
                </c:pt>
                <c:pt idx="2">
                  <c:v>7.74</c:v>
                </c:pt>
                <c:pt idx="3">
                  <c:v>7.76</c:v>
                </c:pt>
                <c:pt idx="4">
                  <c:v>7.73</c:v>
                </c:pt>
                <c:pt idx="5">
                  <c:v>7.73</c:v>
                </c:pt>
                <c:pt idx="6">
                  <c:v>7.85</c:v>
                </c:pt>
                <c:pt idx="7">
                  <c:v>7.8</c:v>
                </c:pt>
                <c:pt idx="8">
                  <c:v>7.77</c:v>
                </c:pt>
                <c:pt idx="9">
                  <c:v>7.54</c:v>
                </c:pt>
                <c:pt idx="10">
                  <c:v>7.59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Norfolk</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7.67</c:v>
                </c:pt>
                <c:pt idx="1">
                  <c:v>7.79</c:v>
                </c:pt>
                <c:pt idx="2">
                  <c:v>7.9</c:v>
                </c:pt>
                <c:pt idx="3">
                  <c:v>7.98</c:v>
                </c:pt>
                <c:pt idx="4">
                  <c:v>7.98</c:v>
                </c:pt>
                <c:pt idx="5">
                  <c:v>7.89</c:v>
                </c:pt>
                <c:pt idx="6">
                  <c:v>7.95</c:v>
                </c:pt>
                <c:pt idx="7">
                  <c:v>7.85</c:v>
                </c:pt>
                <c:pt idx="8">
                  <c:v>7.92</c:v>
                </c:pt>
                <c:pt idx="9">
                  <c:v>7.82</c:v>
                </c:pt>
                <c:pt idx="10">
                  <c:v>7.87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Norfolk</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7.26</c:v>
                </c:pt>
                <c:pt idx="1">
                  <c:v>7.47</c:v>
                </c:pt>
                <c:pt idx="2">
                  <c:v>7.58</c:v>
                </c:pt>
                <c:pt idx="3">
                  <c:v>7.56</c:v>
                </c:pt>
                <c:pt idx="4">
                  <c:v>7.49</c:v>
                </c:pt>
                <c:pt idx="5">
                  <c:v>7.51</c:v>
                </c:pt>
                <c:pt idx="6">
                  <c:v>7.55</c:v>
                </c:pt>
                <c:pt idx="7">
                  <c:v>7.53</c:v>
                </c:pt>
                <c:pt idx="8">
                  <c:v>7.47</c:v>
                </c:pt>
                <c:pt idx="9">
                  <c:v>7.45</c:v>
                </c:pt>
                <c:pt idx="10">
                  <c:v>7.44</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Norfolk</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3.3</c:v>
                </c:pt>
                <c:pt idx="1">
                  <c:v>3.02</c:v>
                </c:pt>
                <c:pt idx="2">
                  <c:v>3.02</c:v>
                </c:pt>
                <c:pt idx="3">
                  <c:v>2.75</c:v>
                </c:pt>
                <c:pt idx="4">
                  <c:v>2.65</c:v>
                </c:pt>
                <c:pt idx="5">
                  <c:v>2.82</c:v>
                </c:pt>
                <c:pt idx="6">
                  <c:v>2.62</c:v>
                </c:pt>
                <c:pt idx="7">
                  <c:v>2.65</c:v>
                </c:pt>
                <c:pt idx="8">
                  <c:v>3.23</c:v>
                </c:pt>
                <c:pt idx="9">
                  <c:v>3.13</c:v>
                </c:pt>
                <c:pt idx="10">
                  <c:v>3.04</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Norfolk in the period April 2011 to March 2022 had scores for 'life satisfaction' that fluctuated around the rural level, moving above and below, but consistently being greater than the England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Norfolk in the period April 2011 to March 2022 were generally in line with or below the rural situation, rarely dropping below the England position however.</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Norfolk in the period April 2011 to March 2022 were generally in line with or above the England situation, rarely surpassing the rural position however.</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Norfolk in the period April 2011 to March 2022 fluctuated around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334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Norfolk</v>
      </c>
      <c r="G12" s="10"/>
      <c r="H12" s="11"/>
      <c r="I12" s="30">
        <f>IF(VLOOKUP($F12,'life satisfaction'!$B$10:$L$468,'life satisfaction'!E$1,FALSE)=0,"",VLOOKUP($F12,'life satisfaction'!$B$10:$L$468,'life satisfaction'!E$1,FALSE))</f>
        <v>7.5</v>
      </c>
      <c r="J12" s="31">
        <f>IF(VLOOKUP($F12,'life satisfaction'!$B$10:$L$468,'life satisfaction'!F$1,FALSE)=0,"",VLOOKUP($F12,'life satisfaction'!$B$10:$L$468,'life satisfaction'!F$1,FALSE))</f>
        <v>7.61</v>
      </c>
      <c r="K12" s="31">
        <f>IF(VLOOKUP($F12,'life satisfaction'!$B$10:$L$468,'life satisfaction'!G$1,FALSE)=0,"",VLOOKUP($F12,'life satisfaction'!$B$10:$L$468,'life satisfaction'!G$1,FALSE))</f>
        <v>7.74</v>
      </c>
      <c r="L12" s="31">
        <f>IF(VLOOKUP($F12,'life satisfaction'!$B$10:$L$468,'life satisfaction'!H$1,FALSE)=0,"",VLOOKUP($F12,'life satisfaction'!$B$10:$L$468,'life satisfaction'!H$1,FALSE))</f>
        <v>7.76</v>
      </c>
      <c r="M12" s="31">
        <f>IF(VLOOKUP($F12,'life satisfaction'!$B$10:$L$468,'life satisfaction'!I$1,FALSE)=0,"",VLOOKUP($F12,'life satisfaction'!$B$10:$L$468,'life satisfaction'!I$1,FALSE))</f>
        <v>7.73</v>
      </c>
      <c r="N12" s="31">
        <f>IF(VLOOKUP($F12,'life satisfaction'!$B$10:$L$468,'life satisfaction'!J$1,FALSE)=0,"",VLOOKUP($F12,'life satisfaction'!$B$10:$L$468,'life satisfaction'!J$1,FALSE))</f>
        <v>7.73</v>
      </c>
      <c r="O12" s="31">
        <f>IF(VLOOKUP($F12,'life satisfaction'!$B$10:$L$468,'life satisfaction'!K$1,FALSE)=0,"",VLOOKUP($F12,'life satisfaction'!$B$10:$L$468,'life satisfaction'!K$1,FALSE))</f>
        <v>7.85</v>
      </c>
      <c r="P12" s="31">
        <f>IF(VLOOKUP($F12,'life satisfaction'!$B$10:$L$468,'life satisfaction'!L$1,FALSE)=0,"",VLOOKUP($F12,'life satisfaction'!$B$10:$L$468,'life satisfaction'!L$1,FALSE))</f>
        <v>7.8</v>
      </c>
      <c r="Q12" s="31">
        <f>IF(VLOOKUP($F12,'life satisfaction'!$B$10:$O$468,'life satisfaction'!M$1,FALSE)=0,"",VLOOKUP($F12,'life satisfaction'!$B$10:$O$468,'life satisfaction'!M$1,FALSE))</f>
        <v>7.77</v>
      </c>
      <c r="R12" s="31">
        <f>IF(VLOOKUP($F12,'life satisfaction'!$B$10:$O$468,'life satisfaction'!N$1,FALSE)=0,"",VLOOKUP($F12,'life satisfaction'!$B$10:$O$468,'life satisfaction'!N$1,FALSE))</f>
        <v>7.54</v>
      </c>
      <c r="S12" s="31">
        <f>IF(VLOOKUP($F12,'life satisfaction'!$B$10:$O$468,'life satisfaction'!O$1,FALSE)=0,"",VLOOKUP($F12,'life satisfaction'!$B$10:$O$468,'life satisfaction'!O$1,FALSE))</f>
        <v>7.59</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Norfolk to Rural as a Region</v>
      </c>
      <c r="G15" s="50"/>
      <c r="H15" s="51"/>
      <c r="I15" s="13">
        <f>100*((I12-I13))/I13</f>
        <v>-1.1041385336404852</v>
      </c>
      <c r="J15" s="13">
        <f>100*((J12-J13))/J13</f>
        <v>0.31286726169685819</v>
      </c>
      <c r="K15" s="13">
        <f t="shared" ref="K15:P15" si="0">100*((K12-K13))/K13</f>
        <v>0.81762684201440439</v>
      </c>
      <c r="L15" s="13">
        <f t="shared" si="0"/>
        <v>-0.46823569408601246</v>
      </c>
      <c r="M15" s="13">
        <f t="shared" si="0"/>
        <v>-1.0685869364090341</v>
      </c>
      <c r="N15" s="13">
        <f t="shared" si="0"/>
        <v>-1.4621185360384337</v>
      </c>
      <c r="O15" s="13">
        <f t="shared" si="0"/>
        <v>1.8142325843047611</v>
      </c>
      <c r="P15" s="13">
        <f t="shared" si="0"/>
        <v>-0.659812797299415</v>
      </c>
      <c r="Q15" s="13">
        <f t="shared" ref="Q15:S15" si="1">100*((Q12-Q13))/Q13</f>
        <v>-0.45534529064929136</v>
      </c>
      <c r="R15" s="13">
        <f t="shared" ref="R15" si="2">100*((R12-R13))/R13</f>
        <v>-7.9831396091444073E-2</v>
      </c>
      <c r="S15" s="13">
        <f t="shared" si="1"/>
        <v>-1.1315483850717012</v>
      </c>
      <c r="T15" s="24"/>
    </row>
    <row r="16" spans="1:20" ht="51" customHeight="1" x14ac:dyDescent="0.3">
      <c r="B16" s="12"/>
      <c r="C16" s="12"/>
      <c r="D16" s="12"/>
      <c r="F16" s="36" t="str">
        <f>"% Gap - "&amp;F12&amp;" to England"</f>
        <v>% Gap - Norfolk to England</v>
      </c>
      <c r="G16" s="37"/>
      <c r="H16" s="38"/>
      <c r="I16" s="13">
        <f>100*(I12-I14)/I14</f>
        <v>1.2145748987854232</v>
      </c>
      <c r="J16" s="13">
        <f>100*(J12-J14)/J14</f>
        <v>2.2849462365591386</v>
      </c>
      <c r="K16" s="13">
        <f t="shared" ref="K16:P16" si="3">100*(K12-K14)/K14</f>
        <v>3.2000000000000028</v>
      </c>
      <c r="L16" s="13">
        <f t="shared" si="3"/>
        <v>2.1052631578947389</v>
      </c>
      <c r="M16" s="13">
        <f t="shared" si="3"/>
        <v>1.1780104712041983</v>
      </c>
      <c r="N16" s="13">
        <f t="shared" si="3"/>
        <v>0.78226857887875489</v>
      </c>
      <c r="O16" s="13">
        <f t="shared" si="3"/>
        <v>2.2135416666666656</v>
      </c>
      <c r="P16" s="13">
        <f t="shared" si="3"/>
        <v>1.1673151750972743</v>
      </c>
      <c r="Q16" s="13">
        <f t="shared" ref="Q16:S16" si="4">100*(Q12-Q14)/Q14</f>
        <v>1.5686274509803819</v>
      </c>
      <c r="R16" s="13">
        <f t="shared" ref="R16" si="5">100*(R12-R14)/R14</f>
        <v>2.1680216802168042</v>
      </c>
      <c r="S16" s="13">
        <f t="shared" si="4"/>
        <v>0.52980132450331174</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Norfolk</v>
      </c>
      <c r="G21" s="10"/>
      <c r="H21" s="11"/>
      <c r="I21" s="30">
        <f>IF(VLOOKUP($F21,worthwhile!$B$10:$L$468,worthwhile!E$1,FALSE)=0,"",VLOOKUP($F21,worthwhile!$B$10:$L$468,worthwhile!E$1,FALSE))</f>
        <v>7.67</v>
      </c>
      <c r="J21" s="31">
        <f>IF(VLOOKUP($F21,worthwhile!$B$10:$L$468,worthwhile!F$1,FALSE)=0,"",VLOOKUP($F21,worthwhile!$B$10:$L$468,worthwhile!F$1,FALSE))</f>
        <v>7.79</v>
      </c>
      <c r="K21" s="31">
        <f>IF(VLOOKUP($F21,worthwhile!$B$10:$L$468,worthwhile!G$1,FALSE)=0,"",VLOOKUP($F21,worthwhile!$B$10:$L$468,worthwhile!G$1,FALSE))</f>
        <v>7.9</v>
      </c>
      <c r="L21" s="31">
        <f>IF(VLOOKUP($F21,worthwhile!$B$10:$L$468,worthwhile!H$1,FALSE)=0,"",VLOOKUP($F21,worthwhile!$B$10:$L$468,worthwhile!H$1,FALSE))</f>
        <v>7.98</v>
      </c>
      <c r="M21" s="31">
        <f>IF(VLOOKUP($F21,worthwhile!$B$10:$L$468,worthwhile!I$1,FALSE)=0,"",VLOOKUP($F21,worthwhile!$B$10:$L$468,worthwhile!I$1,FALSE))</f>
        <v>7.98</v>
      </c>
      <c r="N21" s="31">
        <f>IF(VLOOKUP($F21,worthwhile!$B$10:$L$468,worthwhile!J$1,FALSE)=0,"",VLOOKUP($F21,worthwhile!$B$10:$L$468,worthwhile!J$1,FALSE))</f>
        <v>7.89</v>
      </c>
      <c r="O21" s="31">
        <f>IF(VLOOKUP($F21,worthwhile!$B$10:$L$468,worthwhile!K$1,FALSE)=0,"",VLOOKUP($F21,worthwhile!$B$10:$L$468,worthwhile!K$1,FALSE))</f>
        <v>7.95</v>
      </c>
      <c r="P21" s="31">
        <f>IF(VLOOKUP($F21,worthwhile!$B$10:$L$468,worthwhile!L$1,FALSE)=0,"",VLOOKUP($F21,worthwhile!$B$10:$L$468,worthwhile!L$1,FALSE))</f>
        <v>7.85</v>
      </c>
      <c r="Q21" s="31">
        <f>IF(VLOOKUP($F21,worthwhile!$B$10:$O$468,worthwhile!M$1,FALSE)=0,"",VLOOKUP($F21,worthwhile!$B$10:$O$468,worthwhile!M$1,FALSE))</f>
        <v>7.92</v>
      </c>
      <c r="R21" s="31">
        <f>IF(VLOOKUP($F21,worthwhile!$B$10:$O$468,worthwhile!N$1,FALSE)=0,"",VLOOKUP($F21,worthwhile!$B$10:$O$468,worthwhile!N$1,FALSE))</f>
        <v>7.82</v>
      </c>
      <c r="S21" s="31">
        <f>IF(VLOOKUP($F21,worthwhile!$B$10:$O$468,worthwhile!O$1,FALSE)=0,"",VLOOKUP($F21,worthwhile!$B$10:$O$468,worthwhile!O$1,FALSE))</f>
        <v>7.87</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Norfolk to Rural as a Region</v>
      </c>
      <c r="G24" s="50"/>
      <c r="H24" s="51"/>
      <c r="I24" s="13">
        <f>100*((I21-I22))/I22</f>
        <v>-1.8349755593591754</v>
      </c>
      <c r="J24" s="13">
        <f>100*((J21-J22))/J22</f>
        <v>-0.27146669134544471</v>
      </c>
      <c r="K24" s="13">
        <f t="shared" ref="K24:P24" si="8">100*((K21-K22))/K22</f>
        <v>0.37197483429513212</v>
      </c>
      <c r="L24" s="13">
        <f t="shared" si="8"/>
        <v>0.16180985074176746</v>
      </c>
      <c r="M24" s="13">
        <f t="shared" si="8"/>
        <v>5.8916836619007845E-2</v>
      </c>
      <c r="N24" s="13">
        <f t="shared" si="8"/>
        <v>-1.4032129360574213</v>
      </c>
      <c r="O24" s="13">
        <f t="shared" si="8"/>
        <v>0.62984200573414939</v>
      </c>
      <c r="P24" s="13">
        <f t="shared" si="8"/>
        <v>-1.8291672316894938</v>
      </c>
      <c r="Q24" s="13">
        <f t="shared" ref="Q24:S24" si="9">100*((Q21-Q22))/Q22</f>
        <v>-0.84918324559952274</v>
      </c>
      <c r="R24" s="13">
        <f t="shared" ref="R24" si="10">100*((R21-R22))/R22</f>
        <v>-0.14615159766765412</v>
      </c>
      <c r="S24" s="13">
        <f t="shared" si="9"/>
        <v>-8.5657035348856034E-2</v>
      </c>
      <c r="T24" s="24"/>
    </row>
    <row r="25" spans="1:20" ht="51" customHeight="1" x14ac:dyDescent="0.3">
      <c r="B25" s="12"/>
      <c r="C25" s="12"/>
      <c r="D25" s="12"/>
      <c r="F25" s="36" t="str">
        <f>"% Gap - "&amp;F21&amp;" to England"</f>
        <v>% Gap - Norfolk to England</v>
      </c>
      <c r="G25" s="37"/>
      <c r="H25" s="38"/>
      <c r="I25" s="13">
        <f>100*(I21-I23)/I23</f>
        <v>0.13054830287205987</v>
      </c>
      <c r="J25" s="13">
        <f>100*(J21-J23)/J23</f>
        <v>1.3003901170351058</v>
      </c>
      <c r="K25" s="13">
        <f t="shared" ref="K25:P25" si="11">100*(K21-K23)/K23</f>
        <v>2.0671834625323013</v>
      </c>
      <c r="L25" s="13">
        <f t="shared" si="11"/>
        <v>2.0460358056266004</v>
      </c>
      <c r="M25" s="13">
        <f t="shared" si="11"/>
        <v>1.915708812260541</v>
      </c>
      <c r="N25" s="13">
        <f t="shared" si="11"/>
        <v>0.38167938931296896</v>
      </c>
      <c r="O25" s="13">
        <f t="shared" si="11"/>
        <v>0.88832487309645036</v>
      </c>
      <c r="P25" s="13">
        <f t="shared" si="11"/>
        <v>-0.3807106598984803</v>
      </c>
      <c r="Q25" s="13">
        <f t="shared" ref="Q25:S25" si="12">100*(Q21-Q23)/Q23</f>
        <v>0.76335877862594914</v>
      </c>
      <c r="R25" s="13">
        <f t="shared" ref="R25" si="13">100*(R21-R23)/R23</f>
        <v>1.4267185473411197</v>
      </c>
      <c r="S25" s="13">
        <f t="shared" si="12"/>
        <v>1.1568123393316176</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Norfolk</v>
      </c>
      <c r="G30" s="10"/>
      <c r="H30" s="11"/>
      <c r="I30" s="30">
        <f>IF(VLOOKUP($F30,happy!$B$10:$L$468,happy!E$1,FALSE)=0,"",VLOOKUP($F30,happy!$B$10:$L$468,happy!E$1,FALSE))</f>
        <v>7.26</v>
      </c>
      <c r="J30" s="31">
        <f>IF(VLOOKUP($F30,happy!$B$10:$L$468,happy!F$1,FALSE)=0,"",VLOOKUP($F30,happy!$B$10:$L$468,happy!F$1,FALSE))</f>
        <v>7.47</v>
      </c>
      <c r="K30" s="31">
        <f>IF(VLOOKUP($F30,happy!$B$10:$L$468,happy!G$1,FALSE)=0,"",VLOOKUP($F30,happy!$B$10:$L$468,happy!G$1,FALSE))</f>
        <v>7.58</v>
      </c>
      <c r="L30" s="31">
        <f>IF(VLOOKUP($F30,happy!$B$10:$L$468,happy!H$1,FALSE)=0,"",VLOOKUP($F30,happy!$B$10:$L$468,happy!H$1,FALSE))</f>
        <v>7.56</v>
      </c>
      <c r="M30" s="31">
        <f>IF(VLOOKUP($F30,happy!$B$10:$L$468,happy!I$1,FALSE)=0,"",VLOOKUP($F30,happy!$B$10:$L$468,happy!I$1,FALSE))</f>
        <v>7.49</v>
      </c>
      <c r="N30" s="31">
        <f>IF(VLOOKUP($F30,happy!$B$10:$L$468,happy!J$1,FALSE)=0,"",VLOOKUP($F30,happy!$B$10:$L$468,happy!J$1,FALSE))</f>
        <v>7.51</v>
      </c>
      <c r="O30" s="31">
        <f>IF(VLOOKUP($F30,happy!$B$10:$L$468,happy!K$1,FALSE)=0,"",VLOOKUP($F30,happy!$B$10:$L$468,happy!K$1,FALSE))</f>
        <v>7.55</v>
      </c>
      <c r="P30" s="31">
        <f>IF(VLOOKUP($F30,happy!$B$10:$L$468,happy!L$1,FALSE)=0,"",VLOOKUP($F30,happy!$B$10:$L$468,happy!L$1,FALSE))</f>
        <v>7.53</v>
      </c>
      <c r="Q30" s="31">
        <f>IF(VLOOKUP($F30,happy!$B$10:$O$468,happy!M$1,FALSE)=0,"",VLOOKUP($F30,happy!$B$10:$O$468,happy!M$1,FALSE))</f>
        <v>7.47</v>
      </c>
      <c r="R30" s="31">
        <f>IF(VLOOKUP($F30,happy!$B$10:$O$468,happy!N$1,FALSE)=0,"",VLOOKUP($F30,happy!$B$10:$O$468,happy!N$1,FALSE))</f>
        <v>7.45</v>
      </c>
      <c r="S30" s="31">
        <f>IF(VLOOKUP($F30,happy!$B$10:$O$468,happy!O$1,FALSE)=0,"",VLOOKUP($F30,happy!$B$10:$O$468,happy!O$1,FALSE))</f>
        <v>7.44</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Norfolk to Rural as a Region</v>
      </c>
      <c r="G33" s="50"/>
      <c r="H33" s="51"/>
      <c r="I33" s="13">
        <f>100*((I30-I31))/I31</f>
        <v>-2.6054630677226722</v>
      </c>
      <c r="J33" s="13">
        <f>100*((J30-J31))/J31</f>
        <v>0.87039989587741751</v>
      </c>
      <c r="K33" s="13">
        <f t="shared" ref="K33:S33" si="16">100*((K30-K31))/K31</f>
        <v>0.54978424164939699</v>
      </c>
      <c r="L33" s="13">
        <f t="shared" si="16"/>
        <v>-0.91273726431476809</v>
      </c>
      <c r="M33" s="13">
        <f t="shared" si="16"/>
        <v>-1.7650590986663439</v>
      </c>
      <c r="N33" s="13">
        <f t="shared" si="16"/>
        <v>-1.9690178501219227</v>
      </c>
      <c r="O33" s="13">
        <f t="shared" si="16"/>
        <v>0.49554172814161196</v>
      </c>
      <c r="P33" s="13">
        <f t="shared" si="16"/>
        <v>-1.9992473421770474</v>
      </c>
      <c r="Q33" s="13">
        <f t="shared" si="16"/>
        <v>-1.4825054819334449</v>
      </c>
      <c r="R33" s="13">
        <f t="shared" ref="R33" si="17">100*((R30-R31))/R31</f>
        <v>-0.32079182383848326</v>
      </c>
      <c r="S33" s="13">
        <f t="shared" si="16"/>
        <v>-1.814192358450039</v>
      </c>
      <c r="T33" s="24"/>
    </row>
    <row r="34" spans="1:20" ht="51" customHeight="1" x14ac:dyDescent="0.3">
      <c r="B34" s="12"/>
      <c r="C34" s="12"/>
      <c r="D34" s="12"/>
      <c r="F34" s="36" t="str">
        <f>"% Gap - "&amp;F30&amp;" to England"</f>
        <v>% Gap - Norfolk to England</v>
      </c>
      <c r="G34" s="37"/>
      <c r="H34" s="38"/>
      <c r="I34" s="13">
        <f>100*(I30-I32)/I32</f>
        <v>-0.41152263374485937</v>
      </c>
      <c r="J34" s="13">
        <f>100*(J30-J32)/J32</f>
        <v>2.4691358024691321</v>
      </c>
      <c r="K34" s="13">
        <f t="shared" ref="K34:S34" si="18">100*(K30-K32)/K32</f>
        <v>2.710027100271005</v>
      </c>
      <c r="L34" s="13">
        <f t="shared" si="18"/>
        <v>1.3404825737265369</v>
      </c>
      <c r="M34" s="13">
        <f t="shared" si="18"/>
        <v>0.26773761713521371</v>
      </c>
      <c r="N34" s="13">
        <f t="shared" si="18"/>
        <v>0</v>
      </c>
      <c r="O34" s="13">
        <f t="shared" si="18"/>
        <v>0.39893617021276928</v>
      </c>
      <c r="P34" s="13">
        <f t="shared" si="18"/>
        <v>-0.39682539682538837</v>
      </c>
      <c r="Q34" s="13">
        <f t="shared" si="18"/>
        <v>0</v>
      </c>
      <c r="R34" s="13">
        <f t="shared" ref="R34" si="19">100*(R30-R32)/R32</f>
        <v>1.9151846785225797</v>
      </c>
      <c r="S34" s="13">
        <f t="shared" si="18"/>
        <v>-0.13422818791946023</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Norfolk</v>
      </c>
      <c r="G39" s="10"/>
      <c r="H39" s="11"/>
      <c r="I39" s="30">
        <f>IF(VLOOKUP($F39,anxiety!$B$10:$L$468,anxiety!E$1,FALSE)=0,"",VLOOKUP($F39,anxiety!$B$10:$L$468,anxiety!E$1,FALSE))</f>
        <v>3.3</v>
      </c>
      <c r="J39" s="31">
        <f>IF(VLOOKUP($F39,anxiety!$B$10:$L$468,anxiety!F$1,FALSE)=0,"",VLOOKUP($F39,anxiety!$B$10:$L$468,anxiety!F$1,FALSE))</f>
        <v>3.02</v>
      </c>
      <c r="K39" s="31">
        <f>IF(VLOOKUP($F39,anxiety!$B$10:$L$468,anxiety!G$1,FALSE)=0,"",VLOOKUP($F39,anxiety!$B$10:$L$468,anxiety!G$1,FALSE))</f>
        <v>3.02</v>
      </c>
      <c r="L39" s="31">
        <f>IF(VLOOKUP($F39,anxiety!$B$10:$L$468,anxiety!H$1,FALSE)=0,"",VLOOKUP($F39,anxiety!$B$10:$L$468,anxiety!H$1,FALSE))</f>
        <v>2.75</v>
      </c>
      <c r="M39" s="31">
        <f>IF(VLOOKUP($F39,anxiety!$B$10:$L$468,anxiety!I$1,FALSE)=0,"",VLOOKUP($F39,anxiety!$B$10:$L$468,anxiety!I$1,FALSE))</f>
        <v>2.65</v>
      </c>
      <c r="N39" s="31">
        <f>IF(VLOOKUP($F39,anxiety!$B$10:$L$468,anxiety!J$1,FALSE)=0,"",VLOOKUP($F39,anxiety!$B$10:$L$468,anxiety!J$1,FALSE))</f>
        <v>2.82</v>
      </c>
      <c r="O39" s="31">
        <f>IF(VLOOKUP($F39,anxiety!$B$10:$L$468,anxiety!K$1,FALSE)=0,"",VLOOKUP($F39,anxiety!$B$10:$L$468,anxiety!K$1,FALSE))</f>
        <v>2.62</v>
      </c>
      <c r="P39" s="31">
        <f>IF(VLOOKUP($F39,anxiety!$B$10:$L$468,anxiety!L$1,FALSE)=0,"",VLOOKUP($F39,anxiety!$B$10:$L$468,anxiety!L$1,FALSE))</f>
        <v>2.65</v>
      </c>
      <c r="Q39" s="31">
        <f>IF(VLOOKUP($F39,anxiety!$B$10:$O$468,anxiety!M$1,FALSE)=0,"",VLOOKUP($F39,anxiety!$B$10:$O$468,anxiety!M$1,FALSE))</f>
        <v>3.23</v>
      </c>
      <c r="R39" s="31">
        <f>IF(VLOOKUP($F39,anxiety!$B$10:$O$468,anxiety!N$1,FALSE)=0,"",VLOOKUP($F39,anxiety!$B$10:$O$468,anxiety!N$1,FALSE))</f>
        <v>3.13</v>
      </c>
      <c r="S39" s="31">
        <f>IF(VLOOKUP($F39,anxiety!$B$10:$O$468,anxiety!O$1,FALSE)=0,"",VLOOKUP($F39,anxiety!$B$10:$O$468,anxiety!O$1,FALSE))</f>
        <v>3.04</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Norfolk to Rural as a Region</v>
      </c>
      <c r="G42" s="50"/>
      <c r="H42" s="51"/>
      <c r="I42" s="13">
        <f>100*((I39-I40))/I40</f>
        <v>11.223909688946646</v>
      </c>
      <c r="J42" s="13">
        <f>100*((J39-J40))/J40</f>
        <v>3.9910388317292149</v>
      </c>
      <c r="K42" s="13">
        <f t="shared" ref="K42:S42" si="21">100*((K39-K40))/K40</f>
        <v>10.442368699330254</v>
      </c>
      <c r="L42" s="13">
        <f t="shared" si="21"/>
        <v>2.1892908309455685</v>
      </c>
      <c r="M42" s="13">
        <f t="shared" si="21"/>
        <v>-2.235754289270198</v>
      </c>
      <c r="N42" s="13">
        <f t="shared" si="21"/>
        <v>3.3514372764604601</v>
      </c>
      <c r="O42" s="13">
        <f t="shared" si="21"/>
        <v>-4.2321751001893428</v>
      </c>
      <c r="P42" s="13">
        <f t="shared" si="21"/>
        <v>-4.692781003553181</v>
      </c>
      <c r="Q42" s="13">
        <f t="shared" si="21"/>
        <v>11.079345349078148</v>
      </c>
      <c r="R42" s="13">
        <f t="shared" ref="R42" si="22">100*((R39-R40))/R40</f>
        <v>3.0953609270209292</v>
      </c>
      <c r="S42" s="13">
        <f t="shared" si="21"/>
        <v>2.8282663623767785</v>
      </c>
      <c r="T42" s="24"/>
    </row>
    <row r="43" spans="1:20" ht="51" customHeight="1" x14ac:dyDescent="0.3">
      <c r="B43" s="12"/>
      <c r="C43" s="12"/>
      <c r="D43" s="12"/>
      <c r="F43" s="36" t="str">
        <f>"% Gap - "&amp;F39&amp;" to England"</f>
        <v>% Gap - Norfolk to England</v>
      </c>
      <c r="G43" s="37"/>
      <c r="H43" s="38"/>
      <c r="I43" s="13">
        <f>100*(I39-I41)/I41</f>
        <v>5.0955414012738753</v>
      </c>
      <c r="J43" s="13">
        <f>100*(J39-J41)/J41</f>
        <v>-0.65789473684210587</v>
      </c>
      <c r="K43" s="13">
        <f t="shared" ref="K43:S43" si="23">100*(K39-K41)/K41</f>
        <v>3.0716723549488005</v>
      </c>
      <c r="L43" s="13">
        <f t="shared" si="23"/>
        <v>-3.8461538461538418</v>
      </c>
      <c r="M43" s="13">
        <f t="shared" si="23"/>
        <v>-7.6655052264808434</v>
      </c>
      <c r="N43" s="13">
        <f t="shared" si="23"/>
        <v>-3.0927835051546495</v>
      </c>
      <c r="O43" s="13">
        <f t="shared" si="23"/>
        <v>-9.6551724137930961</v>
      </c>
      <c r="P43" s="13">
        <f t="shared" si="23"/>
        <v>-7.6655052264808434</v>
      </c>
      <c r="Q43" s="13">
        <f t="shared" si="23"/>
        <v>6.2499999999999973</v>
      </c>
      <c r="R43" s="13">
        <f t="shared" ref="R43" si="24">100*(R39-R41)/R41</f>
        <v>-5.438066465256802</v>
      </c>
      <c r="S43" s="13">
        <f t="shared" si="23"/>
        <v>-2.8753993610223598</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5QD5ZNGAn7bSuFSHjWfGNLguVE9JepQ5YwPd0lV/Up+s0UD91RQoCK6HE9emivZFA6SBjvRyI7SL1OB9aTBROw==" saltValue="ePNQ+TEBU6Oh5dMZb00oRw=="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2022-12-05T13:56:36Z</dcterms:modified>
</cp:coreProperties>
</file>