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58B2EA0E-9664-4CBB-BA9C-32825DDB7690}" xr6:coauthVersionLast="47" xr6:coauthVersionMax="47" xr10:uidLastSave="{EE9A5ED6-1849-4BEF-B1DC-F35B56DDE198}"/>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<sst xmlns="http://schemas.openxmlformats.org/spreadsheetml/2006/main" count="12312" uniqueCount="1423">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</sst>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Kesteven</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7.73</c:v>
                </c:pt>
                <c:pt idx="1">
                  <c:v>7.65</c:v>
                </c:pt>
                <c:pt idx="2">
                  <c:v>7.65</c:v>
                </c:pt>
                <c:pt idx="3">
                  <c:v>7.97</c:v>
                </c:pt>
                <c:pt idx="4">
                  <c:v>8.31</c:v>
                </c:pt>
                <c:pt idx="5">
                  <c:v>7.93</c:v>
                </c:pt>
                <c:pt idx="6">
                  <c:v>7.98</c:v>
                </c:pt>
                <c:pt idx="7">
                  <c:v>7.61</c:v>
                </c:pt>
                <c:pt idx="8">
                  <c:v>8.01</c:v>
                </c:pt>
                <c:pt idx="9">
                  <c:v>7.59</c:v>
                </c:pt>
                <c:pt idx="10">
                  <c:v>7.55</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North Kesteven</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7.96</c:v>
                </c:pt>
                <c:pt idx="1">
                  <c:v>7.9</c:v>
                </c:pt>
                <c:pt idx="2">
                  <c:v>7.97</c:v>
                </c:pt>
                <c:pt idx="3">
                  <c:v>8.1</c:v>
                </c:pt>
                <c:pt idx="4">
                  <c:v>8.34</c:v>
                </c:pt>
                <c:pt idx="5">
                  <c:v>7.93</c:v>
                </c:pt>
                <c:pt idx="6">
                  <c:v>8.18</c:v>
                </c:pt>
                <c:pt idx="7">
                  <c:v>7.79</c:v>
                </c:pt>
                <c:pt idx="8">
                  <c:v>8.24</c:v>
                </c:pt>
                <c:pt idx="9">
                  <c:v>7.9</c:v>
                </c:pt>
                <c:pt idx="10">
                  <c:v>7.91</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North Kesteven</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7.49</c:v>
                </c:pt>
                <c:pt idx="1">
                  <c:v>7.8</c:v>
                </c:pt>
                <c:pt idx="2">
                  <c:v>7.51</c:v>
                </c:pt>
                <c:pt idx="3">
                  <c:v>7.76</c:v>
                </c:pt>
                <c:pt idx="4">
                  <c:v>7.83</c:v>
                </c:pt>
                <c:pt idx="5">
                  <c:v>7.8</c:v>
                </c:pt>
                <c:pt idx="6">
                  <c:v>7.71</c:v>
                </c:pt>
                <c:pt idx="7">
                  <c:v>7.51</c:v>
                </c:pt>
                <c:pt idx="8">
                  <c:v>7.64</c:v>
                </c:pt>
                <c:pt idx="9">
                  <c:v>7.57</c:v>
                </c:pt>
                <c:pt idx="10">
                  <c:v>7.63</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North Kesteven</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3.1</c:v>
                </c:pt>
                <c:pt idx="1">
                  <c:v>2.5299999999999998</c:v>
                </c:pt>
                <c:pt idx="2">
                  <c:v>2.5</c:v>
                </c:pt>
                <c:pt idx="3">
                  <c:v>2.52</c:v>
                </c:pt>
                <c:pt idx="4">
                  <c:v>2.56</c:v>
                </c:pt>
                <c:pt idx="5">
                  <c:v>2.65</c:v>
                </c:pt>
                <c:pt idx="6">
                  <c:v>2.97</c:v>
                </c:pt>
                <c:pt idx="7">
                  <c:v>2.86</c:v>
                </c:pt>
                <c:pt idx="8">
                  <c:v>2.57</c:v>
                </c:pt>
                <c:pt idx="9">
                  <c:v>3.24</c:v>
                </c:pt>
                <c:pt idx="10">
                  <c:v>2.61</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North Kesteven in the period April 2011 to March 2022 had scores for 'life satisfaction' that were generally greater than the rural situation, with only three years where it was less than the rural position and one year where it was also less than the England level.</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North Kesteven in the period April 2011 to March 2022 were generally greater than the rural situation, with only two years where it was less than the rural position and one year where it was also less than the England level.</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North Kesteven in the period April 2011 to March 2022 were generally greater than the rural situation, with only two years where it was less than the rural position and one year where it was also less than the England level.</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North Kesteven in the period April 2011 to March 2022 were generally below the rural and England levels.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186</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North Kesteven</v>
      </c>
      <c r="G12" s="10"/>
      <c r="H12" s="11"/>
      <c r="I12" s="30">
        <f>IF(VLOOKUP($F12,'life satisfaction'!$B$10:$L$468,'life satisfaction'!E$1,FALSE)=0,"",VLOOKUP($F12,'life satisfaction'!$B$10:$L$468,'life satisfaction'!E$1,FALSE))</f>
        <v>7.73</v>
      </c>
      <c r="J12" s="31">
        <f>IF(VLOOKUP($F12,'life satisfaction'!$B$10:$L$468,'life satisfaction'!F$1,FALSE)=0,"",VLOOKUP($F12,'life satisfaction'!$B$10:$L$468,'life satisfaction'!F$1,FALSE))</f>
        <v>7.65</v>
      </c>
      <c r="K12" s="31">
        <f>IF(VLOOKUP($F12,'life satisfaction'!$B$10:$L$468,'life satisfaction'!G$1,FALSE)=0,"",VLOOKUP($F12,'life satisfaction'!$B$10:$L$468,'life satisfaction'!G$1,FALSE))</f>
        <v>7.65</v>
      </c>
      <c r="L12" s="31">
        <f>IF(VLOOKUP($F12,'life satisfaction'!$B$10:$L$468,'life satisfaction'!H$1,FALSE)=0,"",VLOOKUP($F12,'life satisfaction'!$B$10:$L$468,'life satisfaction'!H$1,FALSE))</f>
        <v>7.97</v>
      </c>
      <c r="M12" s="31">
        <f>IF(VLOOKUP($F12,'life satisfaction'!$B$10:$L$468,'life satisfaction'!I$1,FALSE)=0,"",VLOOKUP($F12,'life satisfaction'!$B$10:$L$468,'life satisfaction'!I$1,FALSE))</f>
        <v>8.31</v>
      </c>
      <c r="N12" s="31">
        <f>IF(VLOOKUP($F12,'life satisfaction'!$B$10:$L$468,'life satisfaction'!J$1,FALSE)=0,"",VLOOKUP($F12,'life satisfaction'!$B$10:$L$468,'life satisfaction'!J$1,FALSE))</f>
        <v>7.93</v>
      </c>
      <c r="O12" s="31">
        <f>IF(VLOOKUP($F12,'life satisfaction'!$B$10:$L$468,'life satisfaction'!K$1,FALSE)=0,"",VLOOKUP($F12,'life satisfaction'!$B$10:$L$468,'life satisfaction'!K$1,FALSE))</f>
        <v>7.98</v>
      </c>
      <c r="P12" s="31">
        <f>IF(VLOOKUP($F12,'life satisfaction'!$B$10:$L$468,'life satisfaction'!L$1,FALSE)=0,"",VLOOKUP($F12,'life satisfaction'!$B$10:$L$468,'life satisfaction'!L$1,FALSE))</f>
        <v>7.61</v>
      </c>
      <c r="Q12" s="31">
        <f>IF(VLOOKUP($F12,'life satisfaction'!$B$10:$O$468,'life satisfaction'!M$1,FALSE)=0,"",VLOOKUP($F12,'life satisfaction'!$B$10:$O$468,'life satisfaction'!M$1,FALSE))</f>
        <v>8.01</v>
      </c>
      <c r="R12" s="31">
        <f>IF(VLOOKUP($F12,'life satisfaction'!$B$10:$O$468,'life satisfaction'!N$1,FALSE)=0,"",VLOOKUP($F12,'life satisfaction'!$B$10:$O$468,'life satisfaction'!N$1,FALSE))</f>
        <v>7.59</v>
      </c>
      <c r="S12" s="31">
        <f>IF(VLOOKUP($F12,'life satisfaction'!$B$10:$O$468,'life satisfaction'!O$1,FALSE)=0,"",VLOOKUP($F12,'life satisfaction'!$B$10:$O$468,'life satisfaction'!O$1,FALSE))</f>
        <v>7.55</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North Kesteven to Rural as a Region</v>
      </c>
      <c r="G15" s="50"/>
      <c r="H15" s="51"/>
      <c r="I15" s="13">
        <f>100*((I12-I13))/I13</f>
        <v>1.9286678846612122</v>
      </c>
      <c r="J15" s="13">
        <f>100*((J12-J13))/J13</f>
        <v>0.84013594638383293</v>
      </c>
      <c r="K15" s="13">
        <f t="shared" ref="K15:P15" si="0">100*((K12-K13))/K13</f>
        <v>-0.35467114452064491</v>
      </c>
      <c r="L15" s="13">
        <f t="shared" si="0"/>
        <v>2.2252785461513502</v>
      </c>
      <c r="M15" s="13">
        <f t="shared" si="0"/>
        <v>6.3544686362795515</v>
      </c>
      <c r="N15" s="13">
        <f t="shared" si="0"/>
        <v>1.0873738692386998</v>
      </c>
      <c r="O15" s="13">
        <f t="shared" si="0"/>
        <v>3.5003281557645951</v>
      </c>
      <c r="P15" s="13">
        <f t="shared" si="0"/>
        <v>-3.0796378701857052</v>
      </c>
      <c r="Q15" s="13">
        <f t="shared" ref="Q15:S15" si="1">100*((Q12-Q13))/Q13</f>
        <v>2.6193930787515058</v>
      </c>
      <c r="R15" s="13">
        <f t="shared" ref="R15" si="2">100*((R12-R13))/R13</f>
        <v>0.58276919146762884</v>
      </c>
      <c r="S15" s="13">
        <f t="shared" si="1"/>
        <v>-1.6525942433848944</v>
      </c>
      <c r="T15" s="24"/>
    </row>
    <row r="16" spans="1:20" ht="51" customHeight="1" x14ac:dyDescent="0.3">
      <c r="B16" s="12"/>
      <c r="C16" s="12"/>
      <c r="D16" s="12"/>
      <c r="F16" s="36" t="str">
        <f>"% Gap - "&amp;F12&amp;" to England"</f>
        <v>% Gap - North Kesteven to England</v>
      </c>
      <c r="G16" s="37"/>
      <c r="H16" s="38"/>
      <c r="I16" s="13">
        <f>100*(I12-I14)/I14</f>
        <v>4.3184885290148483</v>
      </c>
      <c r="J16" s="13">
        <f>100*(J12-J14)/J14</f>
        <v>2.8225806451612896</v>
      </c>
      <c r="K16" s="13">
        <f t="shared" ref="K16:P16" si="3">100*(K12-K14)/K14</f>
        <v>2.0000000000000049</v>
      </c>
      <c r="L16" s="13">
        <f t="shared" si="3"/>
        <v>4.8684210526315814</v>
      </c>
      <c r="M16" s="13">
        <f t="shared" si="3"/>
        <v>8.7696335078534151</v>
      </c>
      <c r="N16" s="13">
        <f t="shared" si="3"/>
        <v>3.3898305084745735</v>
      </c>
      <c r="O16" s="13">
        <f t="shared" si="3"/>
        <v>3.9062500000000093</v>
      </c>
      <c r="P16" s="13">
        <f t="shared" si="3"/>
        <v>-1.2970168612191912</v>
      </c>
      <c r="Q16" s="13">
        <f t="shared" ref="Q16:S16" si="4">100*(Q12-Q14)/Q14</f>
        <v>4.7058823529411686</v>
      </c>
      <c r="R16" s="13">
        <f t="shared" ref="R16" si="5">100*(R12-R14)/R14</f>
        <v>2.8455284552845526</v>
      </c>
      <c r="S16" s="13">
        <f t="shared" si="4"/>
        <v>0</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North Kesteven</v>
      </c>
      <c r="G21" s="10"/>
      <c r="H21" s="11"/>
      <c r="I21" s="30">
        <f>IF(VLOOKUP($F21,worthwhile!$B$10:$L$468,worthwhile!E$1,FALSE)=0,"",VLOOKUP($F21,worthwhile!$B$10:$L$468,worthwhile!E$1,FALSE))</f>
        <v>7.96</v>
      </c>
      <c r="J21" s="31">
        <f>IF(VLOOKUP($F21,worthwhile!$B$10:$L$468,worthwhile!F$1,FALSE)=0,"",VLOOKUP($F21,worthwhile!$B$10:$L$468,worthwhile!F$1,FALSE))</f>
        <v>7.9</v>
      </c>
      <c r="K21" s="31">
        <f>IF(VLOOKUP($F21,worthwhile!$B$10:$L$468,worthwhile!G$1,FALSE)=0,"",VLOOKUP($F21,worthwhile!$B$10:$L$468,worthwhile!G$1,FALSE))</f>
        <v>7.97</v>
      </c>
      <c r="L21" s="31">
        <f>IF(VLOOKUP($F21,worthwhile!$B$10:$L$468,worthwhile!H$1,FALSE)=0,"",VLOOKUP($F21,worthwhile!$B$10:$L$468,worthwhile!H$1,FALSE))</f>
        <v>8.1</v>
      </c>
      <c r="M21" s="31">
        <f>IF(VLOOKUP($F21,worthwhile!$B$10:$L$468,worthwhile!I$1,FALSE)=0,"",VLOOKUP($F21,worthwhile!$B$10:$L$468,worthwhile!I$1,FALSE))</f>
        <v>8.34</v>
      </c>
      <c r="N21" s="31">
        <f>IF(VLOOKUP($F21,worthwhile!$B$10:$L$468,worthwhile!J$1,FALSE)=0,"",VLOOKUP($F21,worthwhile!$B$10:$L$468,worthwhile!J$1,FALSE))</f>
        <v>7.93</v>
      </c>
      <c r="O21" s="31">
        <f>IF(VLOOKUP($F21,worthwhile!$B$10:$L$468,worthwhile!K$1,FALSE)=0,"",VLOOKUP($F21,worthwhile!$B$10:$L$468,worthwhile!K$1,FALSE))</f>
        <v>8.18</v>
      </c>
      <c r="P21" s="31">
        <f>IF(VLOOKUP($F21,worthwhile!$B$10:$L$468,worthwhile!L$1,FALSE)=0,"",VLOOKUP($F21,worthwhile!$B$10:$L$468,worthwhile!L$1,FALSE))</f>
        <v>7.79</v>
      </c>
      <c r="Q21" s="31">
        <f>IF(VLOOKUP($F21,worthwhile!$B$10:$O$468,worthwhile!M$1,FALSE)=0,"",VLOOKUP($F21,worthwhile!$B$10:$O$468,worthwhile!M$1,FALSE))</f>
        <v>8.24</v>
      </c>
      <c r="R21" s="31">
        <f>IF(VLOOKUP($F21,worthwhile!$B$10:$O$468,worthwhile!N$1,FALSE)=0,"",VLOOKUP($F21,worthwhile!$B$10:$O$468,worthwhile!N$1,FALSE))</f>
        <v>7.9</v>
      </c>
      <c r="S21" s="31">
        <f>IF(VLOOKUP($F21,worthwhile!$B$10:$O$468,worthwhile!O$1,FALSE)=0,"",VLOOKUP($F21,worthwhile!$B$10:$O$468,worthwhile!O$1,FALSE))</f>
        <v>7.91</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North Kesteven to Rural as a Region</v>
      </c>
      <c r="G24" s="50"/>
      <c r="H24" s="51"/>
      <c r="I24" s="13">
        <f>100*((I21-I22))/I22</f>
        <v>1.8766094586050805</v>
      </c>
      <c r="J24" s="13">
        <f>100*((J21-J22))/J22</f>
        <v>1.1367667700091166</v>
      </c>
      <c r="K24" s="13">
        <f t="shared" ref="K24:P24" si="8">100*((K21-K22))/K22</f>
        <v>1.2613467632066002</v>
      </c>
      <c r="L24" s="13">
        <f t="shared" si="8"/>
        <v>1.6680024800762203</v>
      </c>
      <c r="M24" s="13">
        <f t="shared" si="8"/>
        <v>4.5728529345115874</v>
      </c>
      <c r="N24" s="13">
        <f t="shared" si="8"/>
        <v>-0.90335596741892865</v>
      </c>
      <c r="O24" s="13">
        <f t="shared" si="8"/>
        <v>3.5411456109314834</v>
      </c>
      <c r="P24" s="13">
        <f t="shared" si="8"/>
        <v>-2.5795175458421808</v>
      </c>
      <c r="Q24" s="13">
        <f t="shared" ref="Q24:S24" si="9">100*((Q21-Q22))/Q22</f>
        <v>3.156910360638884</v>
      </c>
      <c r="R24" s="13">
        <f t="shared" ref="R24" si="10">100*((R21-R22))/R22</f>
        <v>0.87537114813625816</v>
      </c>
      <c r="S24" s="13">
        <f t="shared" si="9"/>
        <v>0.42216681707630904</v>
      </c>
      <c r="T24" s="24"/>
    </row>
    <row r="25" spans="1:20" ht="51" customHeight="1" x14ac:dyDescent="0.3">
      <c r="B25" s="12"/>
      <c r="C25" s="12"/>
      <c r="D25" s="12"/>
      <c r="F25" s="36" t="str">
        <f>"% Gap - "&amp;F21&amp;" to England"</f>
        <v>% Gap - North Kesteven to England</v>
      </c>
      <c r="G25" s="37"/>
      <c r="H25" s="38"/>
      <c r="I25" s="13">
        <f>100*(I21-I23)/I23</f>
        <v>3.9164490861618777</v>
      </c>
      <c r="J25" s="13">
        <f>100*(J21-J23)/J23</f>
        <v>2.7308192457737315</v>
      </c>
      <c r="K25" s="13">
        <f t="shared" ref="K25:P25" si="11">100*(K21-K23)/K23</f>
        <v>2.9715762273901749</v>
      </c>
      <c r="L25" s="13">
        <f t="shared" si="11"/>
        <v>3.5805626598465392</v>
      </c>
      <c r="M25" s="13">
        <f t="shared" si="11"/>
        <v>6.513409961685821</v>
      </c>
      <c r="N25" s="13">
        <f t="shared" si="11"/>
        <v>0.8905852417302722</v>
      </c>
      <c r="O25" s="13">
        <f t="shared" si="11"/>
        <v>3.8071065989847694</v>
      </c>
      <c r="P25" s="13">
        <f t="shared" si="11"/>
        <v>-1.1421319796954297</v>
      </c>
      <c r="Q25" s="13">
        <f t="shared" ref="Q25:S25" si="12">100*(Q21-Q23)/Q23</f>
        <v>4.8346055979643747</v>
      </c>
      <c r="R25" s="13">
        <f t="shared" ref="R25" si="13">100*(R21-R23)/R23</f>
        <v>2.4643320363164771</v>
      </c>
      <c r="S25" s="13">
        <f t="shared" si="12"/>
        <v>1.6709511568123379</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North Kesteven</v>
      </c>
      <c r="G30" s="10"/>
      <c r="H30" s="11"/>
      <c r="I30" s="30">
        <f>IF(VLOOKUP($F30,happy!$B$10:$L$468,happy!E$1,FALSE)=0,"",VLOOKUP($F30,happy!$B$10:$L$468,happy!E$1,FALSE))</f>
        <v>7.49</v>
      </c>
      <c r="J30" s="31">
        <f>IF(VLOOKUP($F30,happy!$B$10:$L$468,happy!F$1,FALSE)=0,"",VLOOKUP($F30,happy!$B$10:$L$468,happy!F$1,FALSE))</f>
        <v>7.8</v>
      </c>
      <c r="K30" s="31">
        <f>IF(VLOOKUP($F30,happy!$B$10:$L$468,happy!G$1,FALSE)=0,"",VLOOKUP($F30,happy!$B$10:$L$468,happy!G$1,FALSE))</f>
        <v>7.51</v>
      </c>
      <c r="L30" s="31">
        <f>IF(VLOOKUP($F30,happy!$B$10:$L$468,happy!H$1,FALSE)=0,"",VLOOKUP($F30,happy!$B$10:$L$468,happy!H$1,FALSE))</f>
        <v>7.76</v>
      </c>
      <c r="M30" s="31">
        <f>IF(VLOOKUP($F30,happy!$B$10:$L$468,happy!I$1,FALSE)=0,"",VLOOKUP($F30,happy!$B$10:$L$468,happy!I$1,FALSE))</f>
        <v>7.83</v>
      </c>
      <c r="N30" s="31">
        <f>IF(VLOOKUP($F30,happy!$B$10:$L$468,happy!J$1,FALSE)=0,"",VLOOKUP($F30,happy!$B$10:$L$468,happy!J$1,FALSE))</f>
        <v>7.8</v>
      </c>
      <c r="O30" s="31">
        <f>IF(VLOOKUP($F30,happy!$B$10:$L$468,happy!K$1,FALSE)=0,"",VLOOKUP($F30,happy!$B$10:$L$468,happy!K$1,FALSE))</f>
        <v>7.71</v>
      </c>
      <c r="P30" s="31">
        <f>IF(VLOOKUP($F30,happy!$B$10:$L$468,happy!L$1,FALSE)=0,"",VLOOKUP($F30,happy!$B$10:$L$468,happy!L$1,FALSE))</f>
        <v>7.51</v>
      </c>
      <c r="Q30" s="31">
        <f>IF(VLOOKUP($F30,happy!$B$10:$O$468,happy!M$1,FALSE)=0,"",VLOOKUP($F30,happy!$B$10:$O$468,happy!M$1,FALSE))</f>
        <v>7.64</v>
      </c>
      <c r="R30" s="31">
        <f>IF(VLOOKUP($F30,happy!$B$10:$O$468,happy!N$1,FALSE)=0,"",VLOOKUP($F30,happy!$B$10:$O$468,happy!N$1,FALSE))</f>
        <v>7.57</v>
      </c>
      <c r="S30" s="31">
        <f>IF(VLOOKUP($F30,happy!$B$10:$O$468,happy!O$1,FALSE)=0,"",VLOOKUP($F30,happy!$B$10:$O$468,happy!O$1,FALSE))</f>
        <v>7.63</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North Kesteven to Rural as a Region</v>
      </c>
      <c r="G33" s="50"/>
      <c r="H33" s="51"/>
      <c r="I33" s="13">
        <f>100*((I30-I31))/I31</f>
        <v>0.48003879101339225</v>
      </c>
      <c r="J33" s="13">
        <f>100*((J30-J31))/J31</f>
        <v>5.326521979631039</v>
      </c>
      <c r="K33" s="13">
        <f t="shared" ref="K33:S33" si="16">100*((K30-K31))/K31</f>
        <v>-0.37877577113628719</v>
      </c>
      <c r="L33" s="13">
        <f t="shared" si="16"/>
        <v>1.7086188927139443</v>
      </c>
      <c r="M33" s="13">
        <f t="shared" si="16"/>
        <v>2.6942039062006025</v>
      </c>
      <c r="N33" s="13">
        <f t="shared" si="16"/>
        <v>1.8164661476762993</v>
      </c>
      <c r="O33" s="13">
        <f t="shared" si="16"/>
        <v>2.6252485727115022</v>
      </c>
      <c r="P33" s="13">
        <f t="shared" si="16"/>
        <v>-2.2595415059428516</v>
      </c>
      <c r="Q33" s="13">
        <f t="shared" si="16"/>
        <v>0.75952585248038484</v>
      </c>
      <c r="R33" s="13">
        <f t="shared" ref="R33" si="17">100*((R30-R31))/R31</f>
        <v>1.2847793145694888</v>
      </c>
      <c r="S33" s="13">
        <f t="shared" si="16"/>
        <v>0.6932409012131926</v>
      </c>
      <c r="T33" s="24"/>
    </row>
    <row r="34" spans="1:20" ht="51" customHeight="1" x14ac:dyDescent="0.3">
      <c r="B34" s="12"/>
      <c r="C34" s="12"/>
      <c r="D34" s="12"/>
      <c r="F34" s="36" t="str">
        <f>"% Gap - "&amp;F30&amp;" to England"</f>
        <v>% Gap - North Kesteven to England</v>
      </c>
      <c r="G34" s="37"/>
      <c r="H34" s="38"/>
      <c r="I34" s="13">
        <f>100*(I30-I32)/I32</f>
        <v>2.7434842249657088</v>
      </c>
      <c r="J34" s="13">
        <f>100*(J30-J32)/J32</f>
        <v>6.9958847736625485</v>
      </c>
      <c r="K34" s="13">
        <f t="shared" ref="K34:S34" si="18">100*(K30-K32)/K32</f>
        <v>1.7615176151761502</v>
      </c>
      <c r="L34" s="13">
        <f t="shared" si="18"/>
        <v>4.021447721179622</v>
      </c>
      <c r="M34" s="13">
        <f t="shared" si="18"/>
        <v>4.8192771084337389</v>
      </c>
      <c r="N34" s="13">
        <f t="shared" si="18"/>
        <v>3.861517976031958</v>
      </c>
      <c r="O34" s="13">
        <f t="shared" si="18"/>
        <v>2.5265957446808565</v>
      </c>
      <c r="P34" s="13">
        <f t="shared" si="18"/>
        <v>-0.66137566137565906</v>
      </c>
      <c r="Q34" s="13">
        <f t="shared" si="18"/>
        <v>2.2757697456492627</v>
      </c>
      <c r="R34" s="13">
        <f t="shared" ref="R34" si="19">100*(R30-R32)/R32</f>
        <v>3.556771545827643</v>
      </c>
      <c r="S34" s="13">
        <f t="shared" si="18"/>
        <v>2.4161073825503316</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North Kesteven</v>
      </c>
      <c r="G39" s="10"/>
      <c r="H39" s="11"/>
      <c r="I39" s="30">
        <f>IF(VLOOKUP($F39,anxiety!$B$10:$L$468,anxiety!E$1,FALSE)=0,"",VLOOKUP($F39,anxiety!$B$10:$L$468,anxiety!E$1,FALSE))</f>
        <v>3.1</v>
      </c>
      <c r="J39" s="31">
        <f>IF(VLOOKUP($F39,anxiety!$B$10:$L$468,anxiety!F$1,FALSE)=0,"",VLOOKUP($F39,anxiety!$B$10:$L$468,anxiety!F$1,FALSE))</f>
        <v>2.5299999999999998</v>
      </c>
      <c r="K39" s="31">
        <f>IF(VLOOKUP($F39,anxiety!$B$10:$L$468,anxiety!G$1,FALSE)=0,"",VLOOKUP($F39,anxiety!$B$10:$L$468,anxiety!G$1,FALSE))</f>
        <v>2.5</v>
      </c>
      <c r="L39" s="31">
        <f>IF(VLOOKUP($F39,anxiety!$B$10:$L$468,anxiety!H$1,FALSE)=0,"",VLOOKUP($F39,anxiety!$B$10:$L$468,anxiety!H$1,FALSE))</f>
        <v>2.52</v>
      </c>
      <c r="M39" s="31">
        <f>IF(VLOOKUP($F39,anxiety!$B$10:$L$468,anxiety!I$1,FALSE)=0,"",VLOOKUP($F39,anxiety!$B$10:$L$468,anxiety!I$1,FALSE))</f>
        <v>2.56</v>
      </c>
      <c r="N39" s="31">
        <f>IF(VLOOKUP($F39,anxiety!$B$10:$L$468,anxiety!J$1,FALSE)=0,"",VLOOKUP($F39,anxiety!$B$10:$L$468,anxiety!J$1,FALSE))</f>
        <v>2.65</v>
      </c>
      <c r="O39" s="31">
        <f>IF(VLOOKUP($F39,anxiety!$B$10:$L$468,anxiety!K$1,FALSE)=0,"",VLOOKUP($F39,anxiety!$B$10:$L$468,anxiety!K$1,FALSE))</f>
        <v>2.97</v>
      </c>
      <c r="P39" s="31">
        <f>IF(VLOOKUP($F39,anxiety!$B$10:$L$468,anxiety!L$1,FALSE)=0,"",VLOOKUP($F39,anxiety!$B$10:$L$468,anxiety!L$1,FALSE))</f>
        <v>2.86</v>
      </c>
      <c r="Q39" s="31">
        <f>IF(VLOOKUP($F39,anxiety!$B$10:$O$468,anxiety!M$1,FALSE)=0,"",VLOOKUP($F39,anxiety!$B$10:$O$468,anxiety!M$1,FALSE))</f>
        <v>2.57</v>
      </c>
      <c r="R39" s="31">
        <f>IF(VLOOKUP($F39,anxiety!$B$10:$O$468,anxiety!N$1,FALSE)=0,"",VLOOKUP($F39,anxiety!$B$10:$O$468,anxiety!N$1,FALSE))</f>
        <v>3.24</v>
      </c>
      <c r="S39" s="31">
        <f>IF(VLOOKUP($F39,anxiety!$B$10:$O$468,anxiety!O$1,FALSE)=0,"",VLOOKUP($F39,anxiety!$B$10:$O$468,anxiety!O$1,FALSE))</f>
        <v>2.61</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North Kesteven to Rural as a Region</v>
      </c>
      <c r="G42" s="50"/>
      <c r="H42" s="51"/>
      <c r="I42" s="13">
        <f>100*((I39-I40))/I40</f>
        <v>4.4830666774953434</v>
      </c>
      <c r="J42" s="13">
        <f>100*((J39-J40))/J40</f>
        <v>-12.881679389312948</v>
      </c>
      <c r="K42" s="13">
        <f t="shared" ref="K42:S42" si="21">100*((K39-K40))/K40</f>
        <v>-8.5741980965809166</v>
      </c>
      <c r="L42" s="13">
        <f t="shared" si="21"/>
        <v>-6.3574498567335143</v>
      </c>
      <c r="M42" s="13">
        <f t="shared" si="21"/>
        <v>-5.5560494266157336</v>
      </c>
      <c r="N42" s="13">
        <f t="shared" si="21"/>
        <v>-2.8789685168013386</v>
      </c>
      <c r="O42" s="13">
        <f t="shared" si="21"/>
        <v>8.5612366230678099</v>
      </c>
      <c r="P42" s="13">
        <f t="shared" si="21"/>
        <v>2.8598665395614713</v>
      </c>
      <c r="Q42" s="13">
        <f t="shared" si="21"/>
        <v>-11.617982183550827</v>
      </c>
      <c r="R42" s="13">
        <f t="shared" ref="R42" si="22">100*((R39-R40))/R40</f>
        <v>6.7185205762133684</v>
      </c>
      <c r="S42" s="13">
        <f t="shared" si="21"/>
        <v>-11.716521313880467</v>
      </c>
      <c r="T42" s="24"/>
    </row>
    <row r="43" spans="1:20" ht="51" customHeight="1" x14ac:dyDescent="0.3">
      <c r="B43" s="12"/>
      <c r="C43" s="12"/>
      <c r="D43" s="12"/>
      <c r="F43" s="36" t="str">
        <f>"% Gap - "&amp;F39&amp;" to England"</f>
        <v>% Gap - North Kesteven to England</v>
      </c>
      <c r="G43" s="37"/>
      <c r="H43" s="38"/>
      <c r="I43" s="13">
        <f>100*(I39-I41)/I41</f>
        <v>-1.2738853503184724</v>
      </c>
      <c r="J43" s="13">
        <f>100*(J39-J41)/J41</f>
        <v>-16.776315789473692</v>
      </c>
      <c r="K43" s="13">
        <f t="shared" ref="K43:S43" si="23">100*(K39-K41)/K41</f>
        <v>-14.675767918088741</v>
      </c>
      <c r="L43" s="13">
        <f t="shared" si="23"/>
        <v>-11.888111888111883</v>
      </c>
      <c r="M43" s="13">
        <f t="shared" si="23"/>
        <v>-10.801393728222999</v>
      </c>
      <c r="N43" s="13">
        <f t="shared" si="23"/>
        <v>-8.9347079037800761</v>
      </c>
      <c r="O43" s="13">
        <f t="shared" si="23"/>
        <v>2.4137931034482856</v>
      </c>
      <c r="P43" s="13">
        <f t="shared" si="23"/>
        <v>-0.34843205574913694</v>
      </c>
      <c r="Q43" s="13">
        <f t="shared" si="23"/>
        <v>-15.46052631578948</v>
      </c>
      <c r="R43" s="13">
        <f t="shared" ref="R43" si="24">100*(R39-R41)/R41</f>
        <v>-2.1148036253776388</v>
      </c>
      <c r="S43" s="13">
        <f t="shared" si="23"/>
        <v>-16.613418530351439</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CXiHxfAYODoMRSt7oAEtD+pGMeEIAwfzJJPh/L47/eXm7xlslG7gYChw9sbH8l3bVWwIOwz8DoScArb+pHb5+A==" saltValue="BQjeUTFAQQuG49tVsesAKg=="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2022-12-05T13:37:11Z</dcterms:modified>
</cp:coreProperties>
</file>