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0" documentId="8_{9516148A-DB89-4BB3-9811-882F6C4101F5}" xr6:coauthVersionLast="47" xr6:coauthVersionMax="47" xr10:uidLastSave="{FDA0E6CC-E732-42C7-B1F8-1059DCA5764C}"/>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<sst xmlns="http://schemas.openxmlformats.org/spreadsheetml/2006/main" count="12312" uniqueCount="1423">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</sst>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7.47</c:v>
                </c:pt>
                <c:pt idx="1">
                  <c:v>7.46</c:v>
                </c:pt>
                <c:pt idx="2">
                  <c:v>7.56</c:v>
                </c:pt>
                <c:pt idx="3">
                  <c:v>7.68</c:v>
                </c:pt>
                <c:pt idx="4">
                  <c:v>7.62</c:v>
                </c:pt>
                <c:pt idx="5">
                  <c:v>7.8</c:v>
                </c:pt>
                <c:pt idx="6">
                  <c:v>7.77</c:v>
                </c:pt>
                <c:pt idx="7">
                  <c:v>7.62</c:v>
                </c:pt>
                <c:pt idx="8">
                  <c:v>7.65</c:v>
                </c:pt>
                <c:pt idx="9">
                  <c:v>7.45</c:v>
                </c:pt>
                <c:pt idx="10">
                  <c:v>7.77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7.77</c:v>
                </c:pt>
                <c:pt idx="1">
                  <c:v>7.81</c:v>
                </c:pt>
                <c:pt idx="2">
                  <c:v>7.92</c:v>
                </c:pt>
                <c:pt idx="3">
                  <c:v>7.96</c:v>
                </c:pt>
                <c:pt idx="4">
                  <c:v>7.82</c:v>
                </c:pt>
                <c:pt idx="5">
                  <c:v>7.93</c:v>
                </c:pt>
                <c:pt idx="6">
                  <c:v>7.89</c:v>
                </c:pt>
                <c:pt idx="7">
                  <c:v>7.81</c:v>
                </c:pt>
                <c:pt idx="8">
                  <c:v>7.88</c:v>
                </c:pt>
                <c:pt idx="9">
                  <c:v>7.81</c:v>
                </c:pt>
                <c:pt idx="10">
                  <c:v>7.89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c:v>
                </c:pt>
                <c:pt idx="1">
                  <c:v>7.46</c:v>
                </c:pt>
                <c:pt idx="2">
                  <c:v>7.51</c:v>
                </c:pt>
                <c:pt idx="3">
                  <c:v>7.7</c:v>
                </c:pt>
                <c:pt idx="4">
                  <c:v>7.41</c:v>
                </c:pt>
                <c:pt idx="5">
                  <c:v>7.54</c:v>
                </c:pt>
                <c:pt idx="6">
                  <c:v>7.56</c:v>
                </c:pt>
                <c:pt idx="7">
                  <c:v>7.41</c:v>
                </c:pt>
                <c:pt idx="8">
                  <c:v>7.48</c:v>
                </c:pt>
                <c:pt idx="9">
                  <c:v>7.45</c:v>
                </c:pt>
                <c:pt idx="10">
                  <c:v>7.57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3.1</c:v>
                </c:pt>
                <c:pt idx="1">
                  <c:v>2.85</c:v>
                </c:pt>
                <c:pt idx="2">
                  <c:v>2.82</c:v>
                </c:pt>
                <c:pt idx="3">
                  <c:v>2.66</c:v>
                </c:pt>
                <c:pt idx="4">
                  <c:v>2.81</c:v>
                </c:pt>
                <c:pt idx="5">
                  <c:v>2.81</c:v>
                </c:pt>
                <c:pt idx="6">
                  <c:v>2.95</c:v>
                </c:pt>
                <c:pt idx="7">
                  <c:v>3.04</c:v>
                </c:pt>
                <c:pt idx="8">
                  <c:v>3.09</c:v>
                </c:pt>
                <c:pt idx="9">
                  <c:v>3.23</c:v>
                </c:pt>
                <c:pt idx="10">
                  <c:v>2.82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North Lincolnshire in the period April 2011 to March 2022 had scores for 'life satisfaction' that were generally in line with or above the England situation but below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North Lincolnshire in the period April 2011 to March 2022 moved from being in line with the rural situation to being more in line with the lower England position, before then recovering to a level similar to 'Rural as a Region' once more.</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North Lincolnshire in the period April 2011 to March 2022 moved from being in line with the rural situation to being more in line with the lower England position, before then recovering to a level similar to 'Rural as a Region' once more.</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North Lincolnshire in the period April 2011 to March 2022 transitioned from being in line with the rural situation, increasing above the higher England position, before dropping below both rural and England at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187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North Lincolnshire</v>
      </c>
      <c r="G12" s="10"/>
      <c r="H12" s="11"/>
      <c r="I12" s="30">
        <f>IF(VLOOKUP($F12,'life satisfaction'!$B$10:$L$468,'life satisfaction'!E$1,FALSE)=0,"",VLOOKUP($F12,'life satisfaction'!$B$10:$L$468,'life satisfaction'!E$1,FALSE))</f>
        <v>7.47</v>
      </c>
      <c r="J12" s="31">
        <f>IF(VLOOKUP($F12,'life satisfaction'!$B$10:$L$468,'life satisfaction'!F$1,FALSE)=0,"",VLOOKUP($F12,'life satisfaction'!$B$10:$L$468,'life satisfaction'!F$1,FALSE))</f>
        <v>7.46</v>
      </c>
      <c r="K12" s="31">
        <f>IF(VLOOKUP($F12,'life satisfaction'!$B$10:$L$468,'life satisfaction'!G$1,FALSE)=0,"",VLOOKUP($F12,'life satisfaction'!$B$10:$L$468,'life satisfaction'!G$1,FALSE))</f>
        <v>7.56</v>
      </c>
      <c r="L12" s="31">
        <f>IF(VLOOKUP($F12,'life satisfaction'!$B$10:$L$468,'life satisfaction'!H$1,FALSE)=0,"",VLOOKUP($F12,'life satisfaction'!$B$10:$L$468,'life satisfaction'!H$1,FALSE))</f>
        <v>7.68</v>
      </c>
      <c r="M12" s="31">
        <f>IF(VLOOKUP($F12,'life satisfaction'!$B$10:$L$468,'life satisfaction'!I$1,FALSE)=0,"",VLOOKUP($F12,'life satisfaction'!$B$10:$L$468,'life satisfaction'!I$1,FALSE))</f>
        <v>7.62</v>
      </c>
      <c r="N12" s="31">
        <f>IF(VLOOKUP($F12,'life satisfaction'!$B$10:$L$468,'life satisfaction'!J$1,FALSE)=0,"",VLOOKUP($F12,'life satisfaction'!$B$10:$L$468,'life satisfaction'!J$1,FALSE))</f>
        <v>7.8</v>
      </c>
      <c r="O12" s="31">
        <f>IF(VLOOKUP($F12,'life satisfaction'!$B$10:$L$468,'life satisfaction'!K$1,FALSE)=0,"",VLOOKUP($F12,'life satisfaction'!$B$10:$L$468,'life satisfaction'!K$1,FALSE))</f>
        <v>7.77</v>
      </c>
      <c r="P12" s="31">
        <f>IF(VLOOKUP($F12,'life satisfaction'!$B$10:$L$468,'life satisfaction'!L$1,FALSE)=0,"",VLOOKUP($F12,'life satisfaction'!$B$10:$L$468,'life satisfaction'!L$1,FALSE))</f>
        <v>7.62</v>
      </c>
      <c r="Q12" s="31">
        <f>IF(VLOOKUP($F12,'life satisfaction'!$B$10:$O$468,'life satisfaction'!M$1,FALSE)=0,"",VLOOKUP($F12,'life satisfaction'!$B$10:$O$468,'life satisfaction'!M$1,FALSE))</f>
        <v>7.65</v>
      </c>
      <c r="R12" s="31">
        <f>IF(VLOOKUP($F12,'life satisfaction'!$B$10:$O$468,'life satisfaction'!N$1,FALSE)=0,"",VLOOKUP($F12,'life satisfaction'!$B$10:$O$468,'life satisfaction'!N$1,FALSE))</f>
        <v>7.45</v>
      </c>
      <c r="S12" s="31">
        <f>IF(VLOOKUP($F12,'life satisfaction'!$B$10:$O$468,'life satisfaction'!O$1,FALSE)=0,"",VLOOKUP($F12,'life satisfaction'!$B$10:$O$468,'life satisfaction'!O$1,FALSE))</f>
        <v>7.77</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North Lincolnshire to Rural as a Region</v>
      </c>
      <c r="G15" s="50"/>
      <c r="H15" s="51"/>
      <c r="I15" s="13">
        <f>100*((I12-I13))/I13</f>
        <v>-1.4997219795059267</v>
      </c>
      <c r="J15" s="13">
        <f>100*((J12-J13))/J13</f>
        <v>-1.6643903058792999</v>
      </c>
      <c r="K15" s="13">
        <f t="shared" ref="K15:P15" si="0">100*((K12-K13))/K13</f>
        <v>-1.5269691310557059</v>
      </c>
      <c r="L15" s="13">
        <f t="shared" si="0"/>
        <v>-1.4943363570335801</v>
      </c>
      <c r="M15" s="13">
        <f t="shared" si="0"/>
        <v>-2.4764078208844591</v>
      </c>
      <c r="N15" s="13">
        <f t="shared" si="0"/>
        <v>-0.56979619419144156</v>
      </c>
      <c r="O15" s="13">
        <f t="shared" si="0"/>
        <v>0.77663530956025295</v>
      </c>
      <c r="P15" s="13">
        <f t="shared" si="0"/>
        <v>-2.952278655823271</v>
      </c>
      <c r="Q15" s="13">
        <f t="shared" ref="Q15:S15" si="1">100*((Q12-Q13))/Q13</f>
        <v>-1.9927144753496784</v>
      </c>
      <c r="R15" s="13">
        <f t="shared" ref="R15" si="2">100*((R12-R13))/R13</f>
        <v>-1.2725124536977777</v>
      </c>
      <c r="S15" s="13">
        <f t="shared" si="1"/>
        <v>1.213157977337662</v>
      </c>
      <c r="T15" s="24"/>
    </row>
    <row r="16" spans="1:20" ht="51" customHeight="1" x14ac:dyDescent="0.3">
      <c r="B16" s="12"/>
      <c r="C16" s="12"/>
      <c r="D16" s="12"/>
      <c r="F16" s="36" t="str">
        <f>"% Gap - "&amp;F12&amp;" to England"</f>
        <v>% Gap - North Lincolnshire to England</v>
      </c>
      <c r="G16" s="37"/>
      <c r="H16" s="38"/>
      <c r="I16" s="13">
        <f>100*(I12-I14)/I14</f>
        <v>0.80971659919027816</v>
      </c>
      <c r="J16" s="13">
        <f>100*(J12-J14)/J14</f>
        <v>0.26881720430106953</v>
      </c>
      <c r="K16" s="13">
        <f t="shared" ref="K16:P16" si="3">100*(K12-K14)/K14</f>
        <v>0.79999999999999483</v>
      </c>
      <c r="L16" s="13">
        <f t="shared" si="3"/>
        <v>1.0526315789473695</v>
      </c>
      <c r="M16" s="13">
        <f t="shared" si="3"/>
        <v>-0.26178010471203633</v>
      </c>
      <c r="N16" s="13">
        <f t="shared" si="3"/>
        <v>1.6949152542372867</v>
      </c>
      <c r="O16" s="13">
        <f t="shared" si="3"/>
        <v>1.1718749999999982</v>
      </c>
      <c r="P16" s="13">
        <f t="shared" si="3"/>
        <v>-1.1673151750972743</v>
      </c>
      <c r="Q16" s="13">
        <f t="shared" ref="Q16:S16" si="4">100*(Q12-Q14)/Q14</f>
        <v>0</v>
      </c>
      <c r="R16" s="13">
        <f t="shared" ref="R16" si="5">100*(R12-R14)/R14</f>
        <v>0.94850948509485478</v>
      </c>
      <c r="S16" s="13">
        <f t="shared" si="4"/>
        <v>2.9139072847682086</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North Lincolnshire</v>
      </c>
      <c r="G21" s="10"/>
      <c r="H21" s="11"/>
      <c r="I21" s="30">
        <f>IF(VLOOKUP($F21,worthwhile!$B$10:$L$468,worthwhile!E$1,FALSE)=0,"",VLOOKUP($F21,worthwhile!$B$10:$L$468,worthwhile!E$1,FALSE))</f>
        <v>7.77</v>
      </c>
      <c r="J21" s="31">
        <f>IF(VLOOKUP($F21,worthwhile!$B$10:$L$468,worthwhile!F$1,FALSE)=0,"",VLOOKUP($F21,worthwhile!$B$10:$L$468,worthwhile!F$1,FALSE))</f>
        <v>7.81</v>
      </c>
      <c r="K21" s="31">
        <f>IF(VLOOKUP($F21,worthwhile!$B$10:$L$468,worthwhile!G$1,FALSE)=0,"",VLOOKUP($F21,worthwhile!$B$10:$L$468,worthwhile!G$1,FALSE))</f>
        <v>7.92</v>
      </c>
      <c r="L21" s="31">
        <f>IF(VLOOKUP($F21,worthwhile!$B$10:$L$468,worthwhile!H$1,FALSE)=0,"",VLOOKUP($F21,worthwhile!$B$10:$L$468,worthwhile!H$1,FALSE))</f>
        <v>7.96</v>
      </c>
      <c r="M21" s="31">
        <f>IF(VLOOKUP($F21,worthwhile!$B$10:$L$468,worthwhile!I$1,FALSE)=0,"",VLOOKUP($F21,worthwhile!$B$10:$L$468,worthwhile!I$1,FALSE))</f>
        <v>7.82</v>
      </c>
      <c r="N21" s="31">
        <f>IF(VLOOKUP($F21,worthwhile!$B$10:$L$468,worthwhile!J$1,FALSE)=0,"",VLOOKUP($F21,worthwhile!$B$10:$L$468,worthwhile!J$1,FALSE))</f>
        <v>7.93</v>
      </c>
      <c r="O21" s="31">
        <f>IF(VLOOKUP($F21,worthwhile!$B$10:$L$468,worthwhile!K$1,FALSE)=0,"",VLOOKUP($F21,worthwhile!$B$10:$L$468,worthwhile!K$1,FALSE))</f>
        <v>7.89</v>
      </c>
      <c r="P21" s="31">
        <f>IF(VLOOKUP($F21,worthwhile!$B$10:$L$468,worthwhile!L$1,FALSE)=0,"",VLOOKUP($F21,worthwhile!$B$10:$L$468,worthwhile!L$1,FALSE))</f>
        <v>7.81</v>
      </c>
      <c r="Q21" s="31">
        <f>IF(VLOOKUP($F21,worthwhile!$B$10:$O$468,worthwhile!M$1,FALSE)=0,"",VLOOKUP($F21,worthwhile!$B$10:$O$468,worthwhile!M$1,FALSE))</f>
        <v>7.88</v>
      </c>
      <c r="R21" s="31">
        <f>IF(VLOOKUP($F21,worthwhile!$B$10:$O$468,worthwhile!N$1,FALSE)=0,"",VLOOKUP($F21,worthwhile!$B$10:$O$468,worthwhile!N$1,FALSE))</f>
        <v>7.81</v>
      </c>
      <c r="S21" s="31">
        <f>IF(VLOOKUP($F21,worthwhile!$B$10:$O$468,worthwhile!O$1,FALSE)=0,"",VLOOKUP($F21,worthwhile!$B$10:$O$468,worthwhile!O$1,FALSE))</f>
        <v>7.89</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North Lincolnshire to Rural as a Region</v>
      </c>
      <c r="G24" s="50"/>
      <c r="H24" s="51"/>
      <c r="I24" s="13">
        <f>100*((I21-I22))/I22</f>
        <v>-0.55511865661288506</v>
      </c>
      <c r="J24" s="13">
        <f>100*((J21-J22))/J22</f>
        <v>-1.542424382643978E-2</v>
      </c>
      <c r="K24" s="13">
        <f t="shared" ref="K24:P24" si="8">100*((K21-K22))/K22</f>
        <v>0.62608109969840553</v>
      </c>
      <c r="L24" s="13">
        <f t="shared" si="8"/>
        <v>-8.9222254147315438E-2</v>
      </c>
      <c r="M24" s="13">
        <f t="shared" si="8"/>
        <v>-1.9472769846665881</v>
      </c>
      <c r="N24" s="13">
        <f t="shared" si="8"/>
        <v>-0.90335596741892865</v>
      </c>
      <c r="O24" s="13">
        <f t="shared" si="8"/>
        <v>-0.1296284999695109</v>
      </c>
      <c r="P24" s="13">
        <f t="shared" si="8"/>
        <v>-2.3294007744579552</v>
      </c>
      <c r="Q24" s="13">
        <f t="shared" ref="Q24:S24" si="9">100*((Q21-Q22))/Q22</f>
        <v>-1.3499449463793236</v>
      </c>
      <c r="R24" s="13">
        <f t="shared" ref="R24" si="10">100*((R21-R22))/R22</f>
        <v>-0.27384194089315167</v>
      </c>
      <c r="S24" s="13">
        <f t="shared" si="9"/>
        <v>0.16825489086372086</v>
      </c>
      <c r="T24" s="24"/>
    </row>
    <row r="25" spans="1:20" ht="51" customHeight="1" x14ac:dyDescent="0.3">
      <c r="B25" s="12"/>
      <c r="C25" s="12"/>
      <c r="D25" s="12"/>
      <c r="F25" s="36" t="str">
        <f>"% Gap - "&amp;F21&amp;" to England"</f>
        <v>% Gap - North Lincolnshire to England</v>
      </c>
      <c r="G25" s="37"/>
      <c r="H25" s="38"/>
      <c r="I25" s="13">
        <f>100*(I21-I23)/I23</f>
        <v>1.4360313315926818</v>
      </c>
      <c r="J25" s="13">
        <f>100*(J21-J23)/J23</f>
        <v>1.5604681404421223</v>
      </c>
      <c r="K25" s="13">
        <f t="shared" ref="K25:P25" si="11">100*(K21-K23)/K23</f>
        <v>2.3255813953488333</v>
      </c>
      <c r="L25" s="13">
        <f t="shared" si="11"/>
        <v>1.7902813299232696</v>
      </c>
      <c r="M25" s="13">
        <f t="shared" si="11"/>
        <v>-0.12771392081736638</v>
      </c>
      <c r="N25" s="13">
        <f t="shared" si="11"/>
        <v>0.8905852417302722</v>
      </c>
      <c r="O25" s="13">
        <f t="shared" si="11"/>
        <v>0.12690355329948969</v>
      </c>
      <c r="P25" s="13">
        <f t="shared" si="11"/>
        <v>-0.88832487309645036</v>
      </c>
      <c r="Q25" s="13">
        <f t="shared" ref="Q25:S25" si="12">100*(Q21-Q23)/Q23</f>
        <v>0.25445292620864596</v>
      </c>
      <c r="R25" s="13">
        <f t="shared" ref="R25" si="13">100*(R21-R23)/R23</f>
        <v>1.2970168612191912</v>
      </c>
      <c r="S25" s="13">
        <f t="shared" si="12"/>
        <v>1.4138817480719721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North Lincolnshire</v>
      </c>
      <c r="G30" s="10"/>
      <c r="H30" s="11"/>
      <c r="I30" s="30">
        <f>IF(VLOOKUP($F30,happy!$B$10:$L$468,happy!E$1,FALSE)=0,"",VLOOKUP($F30,happy!$B$10:$L$468,happy!E$1,FALSE))</f>
        <v>7.4</v>
      </c>
      <c r="J30" s="31">
        <f>IF(VLOOKUP($F30,happy!$B$10:$L$468,happy!F$1,FALSE)=0,"",VLOOKUP($F30,happy!$B$10:$L$468,happy!F$1,FALSE))</f>
        <v>7.46</v>
      </c>
      <c r="K30" s="31">
        <f>IF(VLOOKUP($F30,happy!$B$10:$L$468,happy!G$1,FALSE)=0,"",VLOOKUP($F30,happy!$B$10:$L$468,happy!G$1,FALSE))</f>
        <v>7.51</v>
      </c>
      <c r="L30" s="31">
        <f>IF(VLOOKUP($F30,happy!$B$10:$L$468,happy!H$1,FALSE)=0,"",VLOOKUP($F30,happy!$B$10:$L$468,happy!H$1,FALSE))</f>
        <v>7.7</v>
      </c>
      <c r="M30" s="31">
        <f>IF(VLOOKUP($F30,happy!$B$10:$L$468,happy!I$1,FALSE)=0,"",VLOOKUP($F30,happy!$B$10:$L$468,happy!I$1,FALSE))</f>
        <v>7.41</v>
      </c>
      <c r="N30" s="31">
        <f>IF(VLOOKUP($F30,happy!$B$10:$L$468,happy!J$1,FALSE)=0,"",VLOOKUP($F30,happy!$B$10:$L$468,happy!J$1,FALSE))</f>
        <v>7.54</v>
      </c>
      <c r="O30" s="31">
        <f>IF(VLOOKUP($F30,happy!$B$10:$L$468,happy!K$1,FALSE)=0,"",VLOOKUP($F30,happy!$B$10:$L$468,happy!K$1,FALSE))</f>
        <v>7.56</v>
      </c>
      <c r="P30" s="31">
        <f>IF(VLOOKUP($F30,happy!$B$10:$L$468,happy!L$1,FALSE)=0,"",VLOOKUP($F30,happy!$B$10:$L$468,happy!L$1,FALSE))</f>
        <v>7.41</v>
      </c>
      <c r="Q30" s="31">
        <f>IF(VLOOKUP($F30,happy!$B$10:$O$468,happy!M$1,FALSE)=0,"",VLOOKUP($F30,happy!$B$10:$O$468,happy!M$1,FALSE))</f>
        <v>7.48</v>
      </c>
      <c r="R30" s="31">
        <f>IF(VLOOKUP($F30,happy!$B$10:$O$468,happy!N$1,FALSE)=0,"",VLOOKUP($F30,happy!$B$10:$O$468,happy!N$1,FALSE))</f>
        <v>7.45</v>
      </c>
      <c r="S30" s="31">
        <f>IF(VLOOKUP($F30,happy!$B$10:$O$468,happy!O$1,FALSE)=0,"",VLOOKUP($F30,happy!$B$10:$O$468,happy!O$1,FALSE))</f>
        <v>7.57</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North Lincolnshire to Rural as a Region</v>
      </c>
      <c r="G33" s="50"/>
      <c r="H33" s="51"/>
      <c r="I33" s="13">
        <f>100*((I30-I31))/I31</f>
        <v>-0.72733150153549841</v>
      </c>
      <c r="J33" s="13">
        <f>100*((J30-J31))/J31</f>
        <v>0.73536589333943181</v>
      </c>
      <c r="K33" s="13">
        <f t="shared" ref="K33:S33" si="16">100*((K30-K31))/K31</f>
        <v>-0.37877577113628719</v>
      </c>
      <c r="L33" s="13">
        <f t="shared" si="16"/>
        <v>0.92221204560533632</v>
      </c>
      <c r="M33" s="13">
        <f t="shared" si="16"/>
        <v>-2.8142974527526858</v>
      </c>
      <c r="N33" s="13">
        <f t="shared" si="16"/>
        <v>-1.5774160572462415</v>
      </c>
      <c r="O33" s="13">
        <f t="shared" si="16"/>
        <v>0.62864840592722715</v>
      </c>
      <c r="P33" s="13">
        <f t="shared" si="16"/>
        <v>-3.5610123247718368</v>
      </c>
      <c r="Q33" s="13">
        <f t="shared" si="16"/>
        <v>-1.3506212857914459</v>
      </c>
      <c r="R33" s="13">
        <f t="shared" ref="R33" si="17">100*((R30-R31))/R31</f>
        <v>-0.32079182383848326</v>
      </c>
      <c r="S33" s="13">
        <f t="shared" si="16"/>
        <v>-9.8580128154140662E-2</v>
      </c>
      <c r="T33" s="24"/>
    </row>
    <row r="34" spans="1:20" ht="51" customHeight="1" x14ac:dyDescent="0.3">
      <c r="B34" s="12"/>
      <c r="C34" s="12"/>
      <c r="D34" s="12"/>
      <c r="F34" s="36" t="str">
        <f>"% Gap - "&amp;F30&amp;" to England"</f>
        <v>% Gap - North Lincolnshire to England</v>
      </c>
      <c r="G34" s="37"/>
      <c r="H34" s="38"/>
      <c r="I34" s="13">
        <f>100*(I30-I32)/I32</f>
        <v>1.5089163237311429</v>
      </c>
      <c r="J34" s="13">
        <f>100*(J30-J32)/J32</f>
        <v>2.3319615912208493</v>
      </c>
      <c r="K34" s="13">
        <f t="shared" ref="K34:S34" si="18">100*(K30-K32)/K32</f>
        <v>1.7615176151761502</v>
      </c>
      <c r="L34" s="13">
        <f t="shared" si="18"/>
        <v>3.2171581769437028</v>
      </c>
      <c r="M34" s="13">
        <f t="shared" si="18"/>
        <v>-0.80321285140561727</v>
      </c>
      <c r="N34" s="13">
        <f t="shared" si="18"/>
        <v>0.39946737683089545</v>
      </c>
      <c r="O34" s="13">
        <f t="shared" si="18"/>
        <v>0.53191489361702182</v>
      </c>
      <c r="P34" s="13">
        <f t="shared" si="18"/>
        <v>-1.9841269841269771</v>
      </c>
      <c r="Q34" s="13">
        <f t="shared" si="18"/>
        <v>0.1338688085676128</v>
      </c>
      <c r="R34" s="13">
        <f t="shared" ref="R34" si="19">100*(R30-R32)/R32</f>
        <v>1.9151846785225797</v>
      </c>
      <c r="S34" s="13">
        <f t="shared" si="18"/>
        <v>1.6107382550335585</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North Lincolnshire</v>
      </c>
      <c r="G39" s="10"/>
      <c r="H39" s="11"/>
      <c r="I39" s="30">
        <f>IF(VLOOKUP($F39,anxiety!$B$10:$L$468,anxiety!E$1,FALSE)=0,"",VLOOKUP($F39,anxiety!$B$10:$L$468,anxiety!E$1,FALSE))</f>
        <v>3.1</v>
      </c>
      <c r="J39" s="31">
        <f>IF(VLOOKUP($F39,anxiety!$B$10:$L$468,anxiety!F$1,FALSE)=0,"",VLOOKUP($F39,anxiety!$B$10:$L$468,anxiety!F$1,FALSE))</f>
        <v>2.85</v>
      </c>
      <c r="K39" s="31">
        <f>IF(VLOOKUP($F39,anxiety!$B$10:$L$468,anxiety!G$1,FALSE)=0,"",VLOOKUP($F39,anxiety!$B$10:$L$468,anxiety!G$1,FALSE))</f>
        <v>2.82</v>
      </c>
      <c r="L39" s="31">
        <f>IF(VLOOKUP($F39,anxiety!$B$10:$L$468,anxiety!H$1,FALSE)=0,"",VLOOKUP($F39,anxiety!$B$10:$L$468,anxiety!H$1,FALSE))</f>
        <v>2.66</v>
      </c>
      <c r="M39" s="31">
        <f>IF(VLOOKUP($F39,anxiety!$B$10:$L$468,anxiety!I$1,FALSE)=0,"",VLOOKUP($F39,anxiety!$B$10:$L$468,anxiety!I$1,FALSE))</f>
        <v>2.81</v>
      </c>
      <c r="N39" s="31">
        <f>IF(VLOOKUP($F39,anxiety!$B$10:$L$468,anxiety!J$1,FALSE)=0,"",VLOOKUP($F39,anxiety!$B$10:$L$468,anxiety!J$1,FALSE))</f>
        <v>2.81</v>
      </c>
      <c r="O39" s="31">
        <f>IF(VLOOKUP($F39,anxiety!$B$10:$L$468,anxiety!K$1,FALSE)=0,"",VLOOKUP($F39,anxiety!$B$10:$L$468,anxiety!K$1,FALSE))</f>
        <v>2.95</v>
      </c>
      <c r="P39" s="31">
        <f>IF(VLOOKUP($F39,anxiety!$B$10:$L$468,anxiety!L$1,FALSE)=0,"",VLOOKUP($F39,anxiety!$B$10:$L$468,anxiety!L$1,FALSE))</f>
        <v>3.04</v>
      </c>
      <c r="Q39" s="31">
        <f>IF(VLOOKUP($F39,anxiety!$B$10:$O$468,anxiety!M$1,FALSE)=0,"",VLOOKUP($F39,anxiety!$B$10:$O$468,anxiety!M$1,FALSE))</f>
        <v>3.09</v>
      </c>
      <c r="R39" s="31">
        <f>IF(VLOOKUP($F39,anxiety!$B$10:$O$468,anxiety!N$1,FALSE)=0,"",VLOOKUP($F39,anxiety!$B$10:$O$468,anxiety!N$1,FALSE))</f>
        <v>3.23</v>
      </c>
      <c r="S39" s="31">
        <f>IF(VLOOKUP($F39,anxiety!$B$10:$O$468,anxiety!O$1,FALSE)=0,"",VLOOKUP($F39,anxiety!$B$10:$O$468,anxiety!O$1,FALSE))</f>
        <v>2.82</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North Lincolnshire to Rural as a Region</v>
      </c>
      <c r="G42" s="50"/>
      <c r="H42" s="51"/>
      <c r="I42" s="13">
        <f>100*((I39-I40))/I40</f>
        <v>4.4830666774953434</v>
      </c>
      <c r="J42" s="13">
        <f>100*((J39-J40))/J40</f>
        <v>-1.8627613674078576</v>
      </c>
      <c r="K42" s="13">
        <f t="shared" ref="K42:S42" si="21">100*((K39-K40))/K40</f>
        <v>3.1283045470567199</v>
      </c>
      <c r="L42" s="13">
        <f t="shared" si="21"/>
        <v>-1.1550859598853722</v>
      </c>
      <c r="M42" s="13">
        <f t="shared" si="21"/>
        <v>3.6669926215663238</v>
      </c>
      <c r="N42" s="13">
        <f t="shared" si="21"/>
        <v>2.9849428180333031</v>
      </c>
      <c r="O42" s="13">
        <f t="shared" si="21"/>
        <v>7.8301845245959711</v>
      </c>
      <c r="P42" s="13">
        <f t="shared" si="21"/>
        <v>9.3335644336597507</v>
      </c>
      <c r="Q42" s="13">
        <f t="shared" si="21"/>
        <v>6.264760720944726</v>
      </c>
      <c r="R42" s="13">
        <f t="shared" ref="R42" si="22">100*((R39-R40))/R40</f>
        <v>6.3891424262867762</v>
      </c>
      <c r="S42" s="13">
        <f t="shared" si="21"/>
        <v>-4.6132529138478633</v>
      </c>
      <c r="T42" s="24"/>
    </row>
    <row r="43" spans="1:20" ht="51" customHeight="1" x14ac:dyDescent="0.3">
      <c r="B43" s="12"/>
      <c r="C43" s="12"/>
      <c r="D43" s="12"/>
      <c r="F43" s="36" t="str">
        <f>"% Gap - "&amp;F39&amp;" to England"</f>
        <v>% Gap - North Lincolnshire to England</v>
      </c>
      <c r="G43" s="37"/>
      <c r="H43" s="38"/>
      <c r="I43" s="13">
        <f>100*(I39-I41)/I41</f>
        <v>-1.2738853503184724</v>
      </c>
      <c r="J43" s="13">
        <f>100*(J39-J41)/J41</f>
        <v>-6.2499999999999973</v>
      </c>
      <c r="K43" s="13">
        <f t="shared" ref="K43:S43" si="23">100*(K39-K41)/K41</f>
        <v>-3.7542662116041061</v>
      </c>
      <c r="L43" s="13">
        <f t="shared" si="23"/>
        <v>-6.9930069930069836</v>
      </c>
      <c r="M43" s="13">
        <f t="shared" si="23"/>
        <v>-2.0905923344947754</v>
      </c>
      <c r="N43" s="13">
        <f t="shared" si="23"/>
        <v>-3.4364261168384909</v>
      </c>
      <c r="O43" s="13">
        <f t="shared" si="23"/>
        <v>1.724137931034492</v>
      </c>
      <c r="P43" s="13">
        <f t="shared" si="23"/>
        <v>5.9233449477351892</v>
      </c>
      <c r="Q43" s="13">
        <f t="shared" si="23"/>
        <v>1.6447368421052573</v>
      </c>
      <c r="R43" s="13">
        <f t="shared" ref="R43" si="24">100*(R39-R41)/R41</f>
        <v>-2.4169184290030232</v>
      </c>
      <c r="S43" s="13">
        <f t="shared" si="23"/>
        <v>-9.9041533546325908</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kt8ChMIF2QMtTS7rf6Ni/nUl5fVfPUQOy3+pvOERiM4pjyQRROKAlqWLjHr7Jp46671ahw87oCsko5lbmDUX0w==" saltValue="HLptQtQ2yHVTqu72T1QIX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2022-12-05T11:54:22Z</dcterms:modified>
</cp:coreProperties>
</file>