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11" documentId="8_{C4CABE4C-5064-40DA-B9F6-E5493DBC6B3A}" xr6:coauthVersionLast="47" xr6:coauthVersionMax="47" xr10:uidLastSave="{2FD9B274-AE24-44F7-A0DA-E970BAE1E65E}"/>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<sst xmlns="http://schemas.openxmlformats.org/spreadsheetml/2006/main" count="12312" uniqueCount="1423">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</sst>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Norfolk</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7.77</c:v>
                </c:pt>
                <c:pt idx="1">
                  <c:v>7.74</c:v>
                </c:pt>
                <c:pt idx="2">
                  <c:v>7.7</c:v>
                </c:pt>
                <c:pt idx="3">
                  <c:v>7.4</c:v>
                </c:pt>
                <c:pt idx="4">
                  <c:v>7.36</c:v>
                </c:pt>
                <c:pt idx="5">
                  <c:v>7.73</c:v>
                </c:pt>
                <c:pt idx="6">
                  <c:v>7.93</c:v>
                </c:pt>
                <c:pt idx="7">
                  <c:v>8.01</c:v>
                </c:pt>
                <c:pt idx="8">
                  <c:v>8.0399999999999991</c:v>
                </c:pt>
                <c:pt idx="9">
                  <c:v>7.76</c:v>
                </c:pt>
                <c:pt idx="10">
                  <c:v>7.62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Norfolk</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8.07</c:v>
                </c:pt>
                <c:pt idx="1">
                  <c:v>7.87</c:v>
                </c:pt>
                <c:pt idx="2">
                  <c:v>8.02</c:v>
                </c:pt>
                <c:pt idx="3">
                  <c:v>7.73</c:v>
                </c:pt>
                <c:pt idx="4">
                  <c:v>7.72</c:v>
                </c:pt>
                <c:pt idx="5">
                  <c:v>8.06</c:v>
                </c:pt>
                <c:pt idx="6">
                  <c:v>7.76</c:v>
                </c:pt>
                <c:pt idx="7">
                  <c:v>8.11</c:v>
                </c:pt>
                <c:pt idx="8">
                  <c:v>8.32</c:v>
                </c:pt>
                <c:pt idx="9">
                  <c:v>7.83</c:v>
                </c:pt>
                <c:pt idx="10">
                  <c:v>7.93</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Norfolk</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7.68</c:v>
                </c:pt>
                <c:pt idx="1">
                  <c:v>7.54</c:v>
                </c:pt>
                <c:pt idx="2">
                  <c:v>7.48</c:v>
                </c:pt>
                <c:pt idx="3">
                  <c:v>7.43</c:v>
                </c:pt>
                <c:pt idx="4">
                  <c:v>7.42</c:v>
                </c:pt>
                <c:pt idx="5">
                  <c:v>7.53</c:v>
                </c:pt>
                <c:pt idx="6">
                  <c:v>7.8</c:v>
                </c:pt>
                <c:pt idx="7">
                  <c:v>7.75</c:v>
                </c:pt>
                <c:pt idx="8">
                  <c:v>7.62</c:v>
                </c:pt>
                <c:pt idx="9">
                  <c:v>7.65</c:v>
                </c:pt>
                <c:pt idx="10">
                  <c:v>7.35</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North Norfolk</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c:v>
                </c:pt>
                <c:pt idx="1">
                  <c:v>3.24</c:v>
                </c:pt>
                <c:pt idx="2">
                  <c:v>2.54</c:v>
                </c:pt>
                <c:pt idx="3">
                  <c:v>2.25</c:v>
                </c:pt>
                <c:pt idx="4">
                  <c:v>2.4300000000000002</c:v>
                </c:pt>
                <c:pt idx="5">
                  <c:v>2.78</c:v>
                </c:pt>
                <c:pt idx="6">
                  <c:v>2.54</c:v>
                </c:pt>
                <c:pt idx="7">
                  <c:v>2.54</c:v>
                </c:pt>
                <c:pt idx="8">
                  <c:v>2.92</c:v>
                </c:pt>
                <c:pt idx="9">
                  <c:v>2.61</c:v>
                </c:pt>
                <c:pt idx="10">
                  <c:v>2.96</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North Norfolk in the period April 2011 to March 2022 had scores for 'life satisfaction' that saw some significant movement taking it from being above both the rural and England situations, to being below both, to then increasing again above the rural and England positions before then dropping once more.</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North Norfolk in the period April 2011 to March 2022 fluctuated taking them above the rural and England situation in some years and below both in other years.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North Norfolk in the period April 2011 to March 2022 saw some sizeable movement taking it from being above both the rural and England situations, to being below both, to then increasing again above the rural and England positions before then dropping once more.</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North Norfolk in the period April 2011 to March 2022 were generally in line with or below the rural level.</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188</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North Norfolk</v>
      </c>
      <c r="G12" s="10"/>
      <c r="H12" s="11"/>
      <c r="I12" s="30">
        <f>IF(VLOOKUP($F12,'life satisfaction'!$B$10:$L$468,'life satisfaction'!E$1,FALSE)=0,"",VLOOKUP($F12,'life satisfaction'!$B$10:$L$468,'life satisfaction'!E$1,FALSE))</f>
        <v>7.77</v>
      </c>
      <c r="J12" s="31">
        <f>IF(VLOOKUP($F12,'life satisfaction'!$B$10:$L$468,'life satisfaction'!F$1,FALSE)=0,"",VLOOKUP($F12,'life satisfaction'!$B$10:$L$468,'life satisfaction'!F$1,FALSE))</f>
        <v>7.74</v>
      </c>
      <c r="K12" s="31">
        <f>IF(VLOOKUP($F12,'life satisfaction'!$B$10:$L$468,'life satisfaction'!G$1,FALSE)=0,"",VLOOKUP($F12,'life satisfaction'!$B$10:$L$468,'life satisfaction'!G$1,FALSE))</f>
        <v>7.7</v>
      </c>
      <c r="L12" s="31">
        <f>IF(VLOOKUP($F12,'life satisfaction'!$B$10:$L$468,'life satisfaction'!H$1,FALSE)=0,"",VLOOKUP($F12,'life satisfaction'!$B$10:$L$468,'life satisfaction'!H$1,FALSE))</f>
        <v>7.4</v>
      </c>
      <c r="M12" s="31">
        <f>IF(VLOOKUP($F12,'life satisfaction'!$B$10:$L$468,'life satisfaction'!I$1,FALSE)=0,"",VLOOKUP($F12,'life satisfaction'!$B$10:$L$468,'life satisfaction'!I$1,FALSE))</f>
        <v>7.36</v>
      </c>
      <c r="N12" s="31">
        <f>IF(VLOOKUP($F12,'life satisfaction'!$B$10:$L$468,'life satisfaction'!J$1,FALSE)=0,"",VLOOKUP($F12,'life satisfaction'!$B$10:$L$468,'life satisfaction'!J$1,FALSE))</f>
        <v>7.73</v>
      </c>
      <c r="O12" s="31">
        <f>IF(VLOOKUP($F12,'life satisfaction'!$B$10:$L$468,'life satisfaction'!K$1,FALSE)=0,"",VLOOKUP($F12,'life satisfaction'!$B$10:$L$468,'life satisfaction'!K$1,FALSE))</f>
        <v>7.93</v>
      </c>
      <c r="P12" s="31">
        <f>IF(VLOOKUP($F12,'life satisfaction'!$B$10:$L$468,'life satisfaction'!L$1,FALSE)=0,"",VLOOKUP($F12,'life satisfaction'!$B$10:$L$468,'life satisfaction'!L$1,FALSE))</f>
        <v>8.01</v>
      </c>
      <c r="Q12" s="31">
        <f>IF(VLOOKUP($F12,'life satisfaction'!$B$10:$O$468,'life satisfaction'!M$1,FALSE)=0,"",VLOOKUP($F12,'life satisfaction'!$B$10:$O$468,'life satisfaction'!M$1,FALSE))</f>
        <v>8.0399999999999991</v>
      </c>
      <c r="R12" s="31">
        <f>IF(VLOOKUP($F12,'life satisfaction'!$B$10:$O$468,'life satisfaction'!N$1,FALSE)=0,"",VLOOKUP($F12,'life satisfaction'!$B$10:$O$468,'life satisfaction'!N$1,FALSE))</f>
        <v>7.76</v>
      </c>
      <c r="S12" s="31">
        <f>IF(VLOOKUP($F12,'life satisfaction'!$B$10:$O$468,'life satisfaction'!O$1,FALSE)=0,"",VLOOKUP($F12,'life satisfaction'!$B$10:$O$468,'life satisfaction'!O$1,FALSE))</f>
        <v>7.62</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North Norfolk to Rural as a Region</v>
      </c>
      <c r="G15" s="50"/>
      <c r="H15" s="51"/>
      <c r="I15" s="13">
        <f>100*((I12-I13))/I13</f>
        <v>2.4561124791484517</v>
      </c>
      <c r="J15" s="13">
        <f>100*((J12-J13))/J13</f>
        <v>2.0264904869295233</v>
      </c>
      <c r="K15" s="13">
        <f t="shared" ref="K15:P15" si="0">100*((K12-K13))/K13</f>
        <v>0.29660551466549234</v>
      </c>
      <c r="L15" s="13">
        <f t="shared" si="0"/>
        <v>-5.0856886773500563</v>
      </c>
      <c r="M15" s="13">
        <f t="shared" si="0"/>
        <v>-5.8039844569172701</v>
      </c>
      <c r="N15" s="13">
        <f t="shared" si="0"/>
        <v>-1.4621185360384337</v>
      </c>
      <c r="O15" s="13">
        <f t="shared" si="0"/>
        <v>2.851829859049269</v>
      </c>
      <c r="P15" s="13">
        <f t="shared" si="0"/>
        <v>2.0147307043117544</v>
      </c>
      <c r="Q15" s="13">
        <f t="shared" ref="Q15:S15" si="1">100*((Q12-Q13))/Q13</f>
        <v>3.0037353749265967</v>
      </c>
      <c r="R15" s="13">
        <f t="shared" ref="R15" si="2">100*((R12-R13))/R13</f>
        <v>2.8356111891684841</v>
      </c>
      <c r="S15" s="13">
        <f t="shared" si="1"/>
        <v>-0.74076399133680348</v>
      </c>
      <c r="T15" s="24"/>
    </row>
    <row r="16" spans="1:20" ht="51" customHeight="1" x14ac:dyDescent="0.3">
      <c r="B16" s="12"/>
      <c r="C16" s="12"/>
      <c r="D16" s="12"/>
      <c r="F16" s="36" t="str">
        <f>"% Gap - "&amp;F12&amp;" to England"</f>
        <v>% Gap - North Norfolk to England</v>
      </c>
      <c r="G16" s="37"/>
      <c r="H16" s="38"/>
      <c r="I16" s="13">
        <f>100*(I12-I14)/I14</f>
        <v>4.858299595141693</v>
      </c>
      <c r="J16" s="13">
        <f>100*(J12-J14)/J14</f>
        <v>4.0322580645161263</v>
      </c>
      <c r="K16" s="13">
        <f t="shared" ref="K16:P16" si="3">100*(K12-K14)/K14</f>
        <v>2.6666666666666692</v>
      </c>
      <c r="L16" s="13">
        <f t="shared" si="3"/>
        <v>-2.6315789473684119</v>
      </c>
      <c r="M16" s="13">
        <f t="shared" si="3"/>
        <v>-3.664921465968578</v>
      </c>
      <c r="N16" s="13">
        <f t="shared" si="3"/>
        <v>0.78226857887875489</v>
      </c>
      <c r="O16" s="13">
        <f t="shared" si="3"/>
        <v>3.2552083333333335</v>
      </c>
      <c r="P16" s="13">
        <f t="shared" si="3"/>
        <v>3.8910505836575853</v>
      </c>
      <c r="Q16" s="13">
        <f t="shared" ref="Q16:S16" si="4">100*(Q12-Q14)/Q14</f>
        <v>5.0980392156862582</v>
      </c>
      <c r="R16" s="13">
        <f t="shared" ref="R16" si="5">100*(R12-R14)/R14</f>
        <v>5.1490514905149034</v>
      </c>
      <c r="S16" s="13">
        <f t="shared" si="4"/>
        <v>0.92715231788079844</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North Norfolk</v>
      </c>
      <c r="G21" s="10"/>
      <c r="H21" s="11"/>
      <c r="I21" s="30">
        <f>IF(VLOOKUP($F21,worthwhile!$B$10:$L$468,worthwhile!E$1,FALSE)=0,"",VLOOKUP($F21,worthwhile!$B$10:$L$468,worthwhile!E$1,FALSE))</f>
        <v>8.07</v>
      </c>
      <c r="J21" s="31">
        <f>IF(VLOOKUP($F21,worthwhile!$B$10:$L$468,worthwhile!F$1,FALSE)=0,"",VLOOKUP($F21,worthwhile!$B$10:$L$468,worthwhile!F$1,FALSE))</f>
        <v>7.87</v>
      </c>
      <c r="K21" s="31">
        <f>IF(VLOOKUP($F21,worthwhile!$B$10:$L$468,worthwhile!G$1,FALSE)=0,"",VLOOKUP($F21,worthwhile!$B$10:$L$468,worthwhile!G$1,FALSE))</f>
        <v>8.02</v>
      </c>
      <c r="L21" s="31">
        <f>IF(VLOOKUP($F21,worthwhile!$B$10:$L$468,worthwhile!H$1,FALSE)=0,"",VLOOKUP($F21,worthwhile!$B$10:$L$468,worthwhile!H$1,FALSE))</f>
        <v>7.73</v>
      </c>
      <c r="M21" s="31">
        <f>IF(VLOOKUP($F21,worthwhile!$B$10:$L$468,worthwhile!I$1,FALSE)=0,"",VLOOKUP($F21,worthwhile!$B$10:$L$468,worthwhile!I$1,FALSE))</f>
        <v>7.72</v>
      </c>
      <c r="N21" s="31">
        <f>IF(VLOOKUP($F21,worthwhile!$B$10:$L$468,worthwhile!J$1,FALSE)=0,"",VLOOKUP($F21,worthwhile!$B$10:$L$468,worthwhile!J$1,FALSE))</f>
        <v>8.06</v>
      </c>
      <c r="O21" s="31">
        <f>IF(VLOOKUP($F21,worthwhile!$B$10:$L$468,worthwhile!K$1,FALSE)=0,"",VLOOKUP($F21,worthwhile!$B$10:$L$468,worthwhile!K$1,FALSE))</f>
        <v>7.76</v>
      </c>
      <c r="P21" s="31">
        <f>IF(VLOOKUP($F21,worthwhile!$B$10:$L$468,worthwhile!L$1,FALSE)=0,"",VLOOKUP($F21,worthwhile!$B$10:$L$468,worthwhile!L$1,FALSE))</f>
        <v>8.11</v>
      </c>
      <c r="Q21" s="31">
        <f>IF(VLOOKUP($F21,worthwhile!$B$10:$O$468,worthwhile!M$1,FALSE)=0,"",VLOOKUP($F21,worthwhile!$B$10:$O$468,worthwhile!M$1,FALSE))</f>
        <v>8.32</v>
      </c>
      <c r="R21" s="31">
        <f>IF(VLOOKUP($F21,worthwhile!$B$10:$O$468,worthwhile!N$1,FALSE)=0,"",VLOOKUP($F21,worthwhile!$B$10:$O$468,worthwhile!N$1,FALSE))</f>
        <v>7.83</v>
      </c>
      <c r="S21" s="31">
        <f>IF(VLOOKUP($F21,worthwhile!$B$10:$O$468,worthwhile!O$1,FALSE)=0,"",VLOOKUP($F21,worthwhile!$B$10:$O$468,worthwhile!O$1,FALSE))</f>
        <v>7.93</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North Norfolk to Rural as a Region</v>
      </c>
      <c r="G24" s="50"/>
      <c r="H24" s="51"/>
      <c r="I24" s="13">
        <f>100*((I21-I22))/I22</f>
        <v>3.2844520516260092</v>
      </c>
      <c r="J24" s="13">
        <f>100*((J21-J22))/J22</f>
        <v>0.75270309873059782</v>
      </c>
      <c r="K24" s="13">
        <f t="shared" ref="K24:P24" si="8">100*((K21-K22))/K22</f>
        <v>1.896612426714795</v>
      </c>
      <c r="L24" s="13">
        <f t="shared" si="8"/>
        <v>-2.9760914603716961</v>
      </c>
      <c r="M24" s="13">
        <f t="shared" si="8"/>
        <v>-3.2011481229700909</v>
      </c>
      <c r="N24" s="13">
        <f t="shared" si="8"/>
        <v>0.7211791806561807</v>
      </c>
      <c r="O24" s="13">
        <f t="shared" si="8"/>
        <v>-1.775147928994093</v>
      </c>
      <c r="P24" s="13">
        <f t="shared" si="8"/>
        <v>1.4223507963055013</v>
      </c>
      <c r="Q24" s="13">
        <f t="shared" ref="Q24:S24" si="9">100*((Q21-Q22))/Q22</f>
        <v>4.1584337621984853</v>
      </c>
      <c r="R24" s="13">
        <f t="shared" ref="R24" si="10">100*((R21-R22))/R22</f>
        <v>-1.8461254442167917E-2</v>
      </c>
      <c r="S24" s="13">
        <f t="shared" si="9"/>
        <v>0.67607874328888595</v>
      </c>
      <c r="T24" s="24"/>
    </row>
    <row r="25" spans="1:20" ht="51" customHeight="1" x14ac:dyDescent="0.3">
      <c r="B25" s="12"/>
      <c r="C25" s="12"/>
      <c r="D25" s="12"/>
      <c r="F25" s="36" t="str">
        <f>"% Gap - "&amp;F21&amp;" to England"</f>
        <v>% Gap - North Norfolk to England</v>
      </c>
      <c r="G25" s="37"/>
      <c r="H25" s="38"/>
      <c r="I25" s="13">
        <f>100*(I21-I23)/I23</f>
        <v>5.3524804177545713</v>
      </c>
      <c r="J25" s="13">
        <f>100*(J21-J23)/J23</f>
        <v>2.3407022106631952</v>
      </c>
      <c r="K25" s="13">
        <f t="shared" ref="K25:P25" si="11">100*(K21-K23)/K23</f>
        <v>3.617571059431516</v>
      </c>
      <c r="L25" s="13">
        <f t="shared" si="11"/>
        <v>-1.1508951406649597</v>
      </c>
      <c r="M25" s="13">
        <f t="shared" si="11"/>
        <v>-1.4048531289910642</v>
      </c>
      <c r="N25" s="13">
        <f t="shared" si="11"/>
        <v>2.5445292620865163</v>
      </c>
      <c r="O25" s="13">
        <f t="shared" si="11"/>
        <v>-1.5228426395939101</v>
      </c>
      <c r="P25" s="13">
        <f t="shared" si="11"/>
        <v>2.9187817258883189</v>
      </c>
      <c r="Q25" s="13">
        <f t="shared" ref="Q25:S25" si="12">100*(Q21-Q23)/Q23</f>
        <v>5.8524173027989823</v>
      </c>
      <c r="R25" s="13">
        <f t="shared" ref="R25" si="13">100*(R21-R23)/R23</f>
        <v>1.5564202334630364</v>
      </c>
      <c r="S25" s="13">
        <f t="shared" si="12"/>
        <v>1.9280205655526923</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North Norfolk</v>
      </c>
      <c r="G30" s="10"/>
      <c r="H30" s="11"/>
      <c r="I30" s="30">
        <f>IF(VLOOKUP($F30,happy!$B$10:$L$468,happy!E$1,FALSE)=0,"",VLOOKUP($F30,happy!$B$10:$L$468,happy!E$1,FALSE))</f>
        <v>7.68</v>
      </c>
      <c r="J30" s="31">
        <f>IF(VLOOKUP($F30,happy!$B$10:$L$468,happy!F$1,FALSE)=0,"",VLOOKUP($F30,happy!$B$10:$L$468,happy!F$1,FALSE))</f>
        <v>7.54</v>
      </c>
      <c r="K30" s="31">
        <f>IF(VLOOKUP($F30,happy!$B$10:$L$468,happy!G$1,FALSE)=0,"",VLOOKUP($F30,happy!$B$10:$L$468,happy!G$1,FALSE))</f>
        <v>7.48</v>
      </c>
      <c r="L30" s="31">
        <f>IF(VLOOKUP($F30,happy!$B$10:$L$468,happy!H$1,FALSE)=0,"",VLOOKUP($F30,happy!$B$10:$L$468,happy!H$1,FALSE))</f>
        <v>7.43</v>
      </c>
      <c r="M30" s="31">
        <f>IF(VLOOKUP($F30,happy!$B$10:$L$468,happy!I$1,FALSE)=0,"",VLOOKUP($F30,happy!$B$10:$L$468,happy!I$1,FALSE))</f>
        <v>7.42</v>
      </c>
      <c r="N30" s="31">
        <f>IF(VLOOKUP($F30,happy!$B$10:$L$468,happy!J$1,FALSE)=0,"",VLOOKUP($F30,happy!$B$10:$L$468,happy!J$1,FALSE))</f>
        <v>7.53</v>
      </c>
      <c r="O30" s="31">
        <f>IF(VLOOKUP($F30,happy!$B$10:$L$468,happy!K$1,FALSE)=0,"",VLOOKUP($F30,happy!$B$10:$L$468,happy!K$1,FALSE))</f>
        <v>7.8</v>
      </c>
      <c r="P30" s="31">
        <f>IF(VLOOKUP($F30,happy!$B$10:$L$468,happy!L$1,FALSE)=0,"",VLOOKUP($F30,happy!$B$10:$L$468,happy!L$1,FALSE))</f>
        <v>7.75</v>
      </c>
      <c r="Q30" s="31">
        <f>IF(VLOOKUP($F30,happy!$B$10:$O$468,happy!M$1,FALSE)=0,"",VLOOKUP($F30,happy!$B$10:$O$468,happy!M$1,FALSE))</f>
        <v>7.62</v>
      </c>
      <c r="R30" s="31">
        <f>IF(VLOOKUP($F30,happy!$B$10:$O$468,happy!N$1,FALSE)=0,"",VLOOKUP($F30,happy!$B$10:$O$468,happy!N$1,FALSE))</f>
        <v>7.65</v>
      </c>
      <c r="S30" s="31">
        <f>IF(VLOOKUP($F30,happy!$B$10:$O$468,happy!O$1,FALSE)=0,"",VLOOKUP($F30,happy!$B$10:$O$468,happy!O$1,FALSE))</f>
        <v>7.35</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North Norfolk to Rural as a Region</v>
      </c>
      <c r="G33" s="50"/>
      <c r="H33" s="51"/>
      <c r="I33" s="13">
        <f>100*((I30-I31))/I31</f>
        <v>3.0289316308388252</v>
      </c>
      <c r="J33" s="13">
        <f>100*((J30-J31))/J31</f>
        <v>1.8156379136433409</v>
      </c>
      <c r="K33" s="13">
        <f t="shared" ref="K33:S33" si="16">100*((K30-K31))/K31</f>
        <v>-0.77673006233014175</v>
      </c>
      <c r="L33" s="13">
        <f t="shared" si="16"/>
        <v>-2.6166187663834282</v>
      </c>
      <c r="M33" s="13">
        <f t="shared" si="16"/>
        <v>-2.6831426584918958</v>
      </c>
      <c r="N33" s="13">
        <f t="shared" si="16"/>
        <v>-1.7079499882047979</v>
      </c>
      <c r="O33" s="13">
        <f t="shared" si="16"/>
        <v>3.8232086727820627</v>
      </c>
      <c r="P33" s="13">
        <f t="shared" si="16"/>
        <v>0.8639884592467274</v>
      </c>
      <c r="Q33" s="13">
        <f t="shared" si="16"/>
        <v>0.49575746019641043</v>
      </c>
      <c r="R33" s="13">
        <f t="shared" ref="R33" si="17">100*((R30-R31))/R31</f>
        <v>2.3551600735081371</v>
      </c>
      <c r="S33" s="13">
        <f t="shared" si="16"/>
        <v>-3.0019239025010562</v>
      </c>
      <c r="T33" s="24"/>
    </row>
    <row r="34" spans="1:20" ht="51" customHeight="1" x14ac:dyDescent="0.3">
      <c r="B34" s="12"/>
      <c r="C34" s="12"/>
      <c r="D34" s="12"/>
      <c r="F34" s="36" t="str">
        <f>"% Gap - "&amp;F30&amp;" to England"</f>
        <v>% Gap - North Norfolk to England</v>
      </c>
      <c r="G34" s="37"/>
      <c r="H34" s="38"/>
      <c r="I34" s="13">
        <f>100*(I30-I32)/I32</f>
        <v>5.3497942386831232</v>
      </c>
      <c r="J34" s="13">
        <f>100*(J30-J32)/J32</f>
        <v>3.4293552812071328</v>
      </c>
      <c r="K34" s="13">
        <f t="shared" ref="K34:S34" si="18">100*(K30-K32)/K32</f>
        <v>1.3550135501355085</v>
      </c>
      <c r="L34" s="13">
        <f t="shared" si="18"/>
        <v>-0.40214477211796579</v>
      </c>
      <c r="M34" s="13">
        <f t="shared" si="18"/>
        <v>-0.66934404283801641</v>
      </c>
      <c r="N34" s="13">
        <f t="shared" si="18"/>
        <v>0.26631158455393428</v>
      </c>
      <c r="O34" s="13">
        <f t="shared" si="18"/>
        <v>3.7234042553191524</v>
      </c>
      <c r="P34" s="13">
        <f t="shared" si="18"/>
        <v>2.5132275132275184</v>
      </c>
      <c r="Q34" s="13">
        <f t="shared" si="18"/>
        <v>2.0080321285140612</v>
      </c>
      <c r="R34" s="13">
        <f t="shared" ref="R34" si="19">100*(R30-R32)/R32</f>
        <v>4.6511627906976845</v>
      </c>
      <c r="S34" s="13">
        <f t="shared" si="18"/>
        <v>-1.342281879194638</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North Norfolk</v>
      </c>
      <c r="G39" s="10"/>
      <c r="H39" s="11"/>
      <c r="I39" s="30">
        <f>IF(VLOOKUP($F39,anxiety!$B$10:$L$468,anxiety!E$1,FALSE)=0,"",VLOOKUP($F39,anxiety!$B$10:$L$468,anxiety!E$1,FALSE))</f>
        <v>3</v>
      </c>
      <c r="J39" s="31">
        <f>IF(VLOOKUP($F39,anxiety!$B$10:$L$468,anxiety!F$1,FALSE)=0,"",VLOOKUP($F39,anxiety!$B$10:$L$468,anxiety!F$1,FALSE))</f>
        <v>3.24</v>
      </c>
      <c r="K39" s="31">
        <f>IF(VLOOKUP($F39,anxiety!$B$10:$L$468,anxiety!G$1,FALSE)=0,"",VLOOKUP($F39,anxiety!$B$10:$L$468,anxiety!G$1,FALSE))</f>
        <v>2.54</v>
      </c>
      <c r="L39" s="31">
        <f>IF(VLOOKUP($F39,anxiety!$B$10:$L$468,anxiety!H$1,FALSE)=0,"",VLOOKUP($F39,anxiety!$B$10:$L$468,anxiety!H$1,FALSE))</f>
        <v>2.25</v>
      </c>
      <c r="M39" s="31">
        <f>IF(VLOOKUP($F39,anxiety!$B$10:$L$468,anxiety!I$1,FALSE)=0,"",VLOOKUP($F39,anxiety!$B$10:$L$468,anxiety!I$1,FALSE))</f>
        <v>2.4300000000000002</v>
      </c>
      <c r="N39" s="31">
        <f>IF(VLOOKUP($F39,anxiety!$B$10:$L$468,anxiety!J$1,FALSE)=0,"",VLOOKUP($F39,anxiety!$B$10:$L$468,anxiety!J$1,FALSE))</f>
        <v>2.78</v>
      </c>
      <c r="O39" s="31">
        <f>IF(VLOOKUP($F39,anxiety!$B$10:$L$468,anxiety!K$1,FALSE)=0,"",VLOOKUP($F39,anxiety!$B$10:$L$468,anxiety!K$1,FALSE))</f>
        <v>2.54</v>
      </c>
      <c r="P39" s="31">
        <f>IF(VLOOKUP($F39,anxiety!$B$10:$L$468,anxiety!L$1,FALSE)=0,"",VLOOKUP($F39,anxiety!$B$10:$L$468,anxiety!L$1,FALSE))</f>
        <v>2.54</v>
      </c>
      <c r="Q39" s="31">
        <f>IF(VLOOKUP($F39,anxiety!$B$10:$O$468,anxiety!M$1,FALSE)=0,"",VLOOKUP($F39,anxiety!$B$10:$O$468,anxiety!M$1,FALSE))</f>
        <v>2.92</v>
      </c>
      <c r="R39" s="31">
        <f>IF(VLOOKUP($F39,anxiety!$B$10:$O$468,anxiety!N$1,FALSE)=0,"",VLOOKUP($F39,anxiety!$B$10:$O$468,anxiety!N$1,FALSE))</f>
        <v>2.61</v>
      </c>
      <c r="S39" s="31">
        <f>IF(VLOOKUP($F39,anxiety!$B$10:$O$468,anxiety!O$1,FALSE)=0,"",VLOOKUP($F39,anxiety!$B$10:$O$468,anxiety!O$1,FALSE))</f>
        <v>2.96</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North Norfolk to Rural as a Region</v>
      </c>
      <c r="G42" s="50"/>
      <c r="H42" s="51"/>
      <c r="I42" s="13">
        <f>100*((I39-I40))/I40</f>
        <v>1.1126451717696841</v>
      </c>
      <c r="J42" s="13">
        <f>100*((J39-J40))/J40</f>
        <v>11.566544971788964</v>
      </c>
      <c r="K42" s="13">
        <f t="shared" ref="K42:S42" si="21">100*((K39-K40))/K40</f>
        <v>-7.1113852661262102</v>
      </c>
      <c r="L42" s="13">
        <f t="shared" si="21"/>
        <v>-16.390580229226355</v>
      </c>
      <c r="M42" s="13">
        <f t="shared" si="21"/>
        <v>-10.352031291670398</v>
      </c>
      <c r="N42" s="13">
        <f t="shared" si="21"/>
        <v>1.8854594427517994</v>
      </c>
      <c r="O42" s="13">
        <f t="shared" si="21"/>
        <v>-7.1563834940766933</v>
      </c>
      <c r="P42" s="13">
        <f t="shared" si="21"/>
        <v>-8.6489297166132335</v>
      </c>
      <c r="Q42" s="13">
        <f t="shared" si="21"/>
        <v>0.41847938678272095</v>
      </c>
      <c r="R42" s="13">
        <f t="shared" ref="R42" si="22">100*((R39-R40))/R40</f>
        <v>-14.032302869161462</v>
      </c>
      <c r="S42" s="13">
        <f t="shared" si="21"/>
        <v>0.12225935284054495</v>
      </c>
      <c r="T42" s="24"/>
    </row>
    <row r="43" spans="1:20" ht="51" customHeight="1" x14ac:dyDescent="0.3">
      <c r="B43" s="12"/>
      <c r="C43" s="12"/>
      <c r="D43" s="12"/>
      <c r="F43" s="36" t="str">
        <f>"% Gap - "&amp;F39&amp;" to England"</f>
        <v>% Gap - North Norfolk to England</v>
      </c>
      <c r="G43" s="37"/>
      <c r="H43" s="38"/>
      <c r="I43" s="13">
        <f>100*(I39-I41)/I41</f>
        <v>-4.4585987261146531</v>
      </c>
      <c r="J43" s="13">
        <f>100*(J39-J41)/J41</f>
        <v>6.5789473684210584</v>
      </c>
      <c r="K43" s="13">
        <f t="shared" ref="K43:S43" si="23">100*(K39-K41)/K41</f>
        <v>-13.310580204778161</v>
      </c>
      <c r="L43" s="13">
        <f t="shared" si="23"/>
        <v>-21.328671328671323</v>
      </c>
      <c r="M43" s="13">
        <f t="shared" si="23"/>
        <v>-15.331010452961669</v>
      </c>
      <c r="N43" s="13">
        <f t="shared" si="23"/>
        <v>-4.467353951890046</v>
      </c>
      <c r="O43" s="13">
        <f t="shared" si="23"/>
        <v>-12.41379310344827</v>
      </c>
      <c r="P43" s="13">
        <f t="shared" si="23"/>
        <v>-11.498257839721257</v>
      </c>
      <c r="Q43" s="13">
        <f t="shared" si="23"/>
        <v>-3.947368421052635</v>
      </c>
      <c r="R43" s="13">
        <f t="shared" ref="R43" si="24">100*(R39-R41)/R41</f>
        <v>-21.148036253776439</v>
      </c>
      <c r="S43" s="13">
        <f t="shared" si="23"/>
        <v>-5.4313099041533528</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5hetKOVf2hH1+sxxc6Ypnm3UUqlgT7ZMOhOeDkbQl6ODY0k+cLH4v3bIbxZffiOVFKJ/k4rkgZe9DND20c8v2w==" saltValue="U3ckPGp7ERUp0Y/MnNft8g=="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2022-12-05T11:43:30Z</dcterms:modified>
</cp:coreProperties>
</file>