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0A672388-9F1E-4F00-9B33-6E586D74BDE9}" xr6:coauthVersionLast="47" xr6:coauthVersionMax="47" xr10:uidLastSave="{925EF676-21B5-4B0A-8A09-5BFCA97332E1}"/>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<sst xmlns="http://schemas.openxmlformats.org/spreadsheetml/2006/main" count="12312" uniqueCount="1423">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</sst>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7.53</c:v>
                </c:pt>
                <c:pt idx="1">
                  <c:v>7.38</c:v>
                </c:pt>
                <c:pt idx="2">
                  <c:v>7.58</c:v>
                </c:pt>
                <c:pt idx="3">
                  <c:v>7.59</c:v>
                </c:pt>
                <c:pt idx="4">
                  <c:v>7.66</c:v>
                </c:pt>
                <c:pt idx="5">
                  <c:v>7.64</c:v>
                </c:pt>
                <c:pt idx="6">
                  <c:v>7.6</c:v>
                </c:pt>
                <c:pt idx="7">
                  <c:v>7.87</c:v>
                </c:pt>
                <c:pt idx="8">
                  <c:v>7.73</c:v>
                </c:pt>
                <c:pt idx="9">
                  <c:v>7.34</c:v>
                </c:pt>
                <c:pt idx="10">
                  <c:v>7.59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c:v>
                </c:pt>
                <c:pt idx="1">
                  <c:v>7.7</c:v>
                </c:pt>
                <c:pt idx="2">
                  <c:v>7.76</c:v>
                </c:pt>
                <c:pt idx="3">
                  <c:v>7.78</c:v>
                </c:pt>
                <c:pt idx="4">
                  <c:v>7.77</c:v>
                </c:pt>
                <c:pt idx="5">
                  <c:v>7.8</c:v>
                </c:pt>
                <c:pt idx="6">
                  <c:v>7.78</c:v>
                </c:pt>
                <c:pt idx="7">
                  <c:v>8</c:v>
                </c:pt>
                <c:pt idx="8">
                  <c:v>7.99</c:v>
                </c:pt>
                <c:pt idx="9">
                  <c:v>7.73</c:v>
                </c:pt>
                <c:pt idx="10">
                  <c:v>7.94</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7.42</c:v>
                </c:pt>
                <c:pt idx="1">
                  <c:v>7.36</c:v>
                </c:pt>
                <c:pt idx="2">
                  <c:v>7.45</c:v>
                </c:pt>
                <c:pt idx="3">
                  <c:v>7.4</c:v>
                </c:pt>
                <c:pt idx="4">
                  <c:v>7.54</c:v>
                </c:pt>
                <c:pt idx="5">
                  <c:v>7.57</c:v>
                </c:pt>
                <c:pt idx="6">
                  <c:v>7.43</c:v>
                </c:pt>
                <c:pt idx="7">
                  <c:v>7.71</c:v>
                </c:pt>
                <c:pt idx="8">
                  <c:v>7.53</c:v>
                </c:pt>
                <c:pt idx="9">
                  <c:v>7.24</c:v>
                </c:pt>
                <c:pt idx="10">
                  <c:v>7.53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 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3.12</c:v>
                </c:pt>
                <c:pt idx="1">
                  <c:v>2.99</c:v>
                </c:pt>
                <c:pt idx="2">
                  <c:v>2.76</c:v>
                </c:pt>
                <c:pt idx="3">
                  <c:v>2.78</c:v>
                </c:pt>
                <c:pt idx="4">
                  <c:v>2.83</c:v>
                </c:pt>
                <c:pt idx="5">
                  <c:v>2.82</c:v>
                </c:pt>
                <c:pt idx="6">
                  <c:v>2.83</c:v>
                </c:pt>
                <c:pt idx="7">
                  <c:v>2.75</c:v>
                </c:pt>
                <c:pt idx="8">
                  <c:v>3.12</c:v>
                </c:pt>
                <c:pt idx="9">
                  <c:v>3.34</c:v>
                </c:pt>
                <c:pt idx="10">
                  <c:v>3.14</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North Somerset in the period April 2011 to March 2022 had scores for 'life satisfaction' that were generally below the rural situation and moved around the England position.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North Somerset in the period April 2011 to March 2022 were generally in line with or below the England situation but with four years where the scores were in line with or above the higher rural level.</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North Somerset in the period April 2011 to March 2022 were generally below the rural situation, but moved below and above the England position by varying degrees over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North Somerset in the period April 2011 to March 2022 were for several years between the rural and England levels, but moved above the higher England level at the end of the period under consideration.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190</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North Somerset</v>
      </c>
      <c r="G12" s="10"/>
      <c r="H12" s="11"/>
      <c r="I12" s="30">
        <f>IF(VLOOKUP($F12,'life satisfaction'!$B$10:$L$468,'life satisfaction'!E$1,FALSE)=0,"",VLOOKUP($F12,'life satisfaction'!$B$10:$L$468,'life satisfaction'!E$1,FALSE))</f>
        <v>7.53</v>
      </c>
      <c r="J12" s="31">
        <f>IF(VLOOKUP($F12,'life satisfaction'!$B$10:$L$468,'life satisfaction'!F$1,FALSE)=0,"",VLOOKUP($F12,'life satisfaction'!$B$10:$L$468,'life satisfaction'!F$1,FALSE))</f>
        <v>7.38</v>
      </c>
      <c r="K12" s="31">
        <f>IF(VLOOKUP($F12,'life satisfaction'!$B$10:$L$468,'life satisfaction'!G$1,FALSE)=0,"",VLOOKUP($F12,'life satisfaction'!$B$10:$L$468,'life satisfaction'!G$1,FALSE))</f>
        <v>7.58</v>
      </c>
      <c r="L12" s="31">
        <f>IF(VLOOKUP($F12,'life satisfaction'!$B$10:$L$468,'life satisfaction'!H$1,FALSE)=0,"",VLOOKUP($F12,'life satisfaction'!$B$10:$L$468,'life satisfaction'!H$1,FALSE))</f>
        <v>7.59</v>
      </c>
      <c r="M12" s="31">
        <f>IF(VLOOKUP($F12,'life satisfaction'!$B$10:$L$468,'life satisfaction'!I$1,FALSE)=0,"",VLOOKUP($F12,'life satisfaction'!$B$10:$L$468,'life satisfaction'!I$1,FALSE))</f>
        <v>7.66</v>
      </c>
      <c r="N12" s="31">
        <f>IF(VLOOKUP($F12,'life satisfaction'!$B$10:$L$468,'life satisfaction'!J$1,FALSE)=0,"",VLOOKUP($F12,'life satisfaction'!$B$10:$L$468,'life satisfaction'!J$1,FALSE))</f>
        <v>7.64</v>
      </c>
      <c r="O12" s="31">
        <f>IF(VLOOKUP($F12,'life satisfaction'!$B$10:$L$468,'life satisfaction'!K$1,FALSE)=0,"",VLOOKUP($F12,'life satisfaction'!$B$10:$L$468,'life satisfaction'!K$1,FALSE))</f>
        <v>7.6</v>
      </c>
      <c r="P12" s="31">
        <f>IF(VLOOKUP($F12,'life satisfaction'!$B$10:$L$468,'life satisfaction'!L$1,FALSE)=0,"",VLOOKUP($F12,'life satisfaction'!$B$10:$L$468,'life satisfaction'!L$1,FALSE))</f>
        <v>7.87</v>
      </c>
      <c r="Q12" s="31">
        <f>IF(VLOOKUP($F12,'life satisfaction'!$B$10:$O$468,'life satisfaction'!M$1,FALSE)=0,"",VLOOKUP($F12,'life satisfaction'!$B$10:$O$468,'life satisfaction'!M$1,FALSE))</f>
        <v>7.73</v>
      </c>
      <c r="R12" s="31">
        <f>IF(VLOOKUP($F12,'life satisfaction'!$B$10:$O$468,'life satisfaction'!N$1,FALSE)=0,"",VLOOKUP($F12,'life satisfaction'!$B$10:$O$468,'life satisfaction'!N$1,FALSE))</f>
        <v>7.34</v>
      </c>
      <c r="S12" s="31">
        <f>IF(VLOOKUP($F12,'life satisfaction'!$B$10:$O$468,'life satisfaction'!O$1,FALSE)=0,"",VLOOKUP($F12,'life satisfaction'!$B$10:$O$468,'life satisfaction'!O$1,FALSE))</f>
        <v>7.59</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North Somerset to Rural as a Region</v>
      </c>
      <c r="G15" s="50"/>
      <c r="H15" s="51"/>
      <c r="I15" s="13">
        <f>100*((I12-I13))/I13</f>
        <v>-0.70855508777504395</v>
      </c>
      <c r="J15" s="13">
        <f>100*((J12-J13))/J13</f>
        <v>-2.7189276752532496</v>
      </c>
      <c r="K15" s="13">
        <f t="shared" ref="K15:P15" si="0">100*((K12-K13))/K13</f>
        <v>-1.266458467381244</v>
      </c>
      <c r="L15" s="13">
        <f t="shared" si="0"/>
        <v>-2.6486996028495913</v>
      </c>
      <c r="M15" s="13">
        <f t="shared" si="0"/>
        <v>-1.9644729538024874</v>
      </c>
      <c r="N15" s="13">
        <f t="shared" si="0"/>
        <v>-2.6093901184131574</v>
      </c>
      <c r="O15" s="13">
        <f t="shared" si="0"/>
        <v>-1.4282588992718239</v>
      </c>
      <c r="P15" s="13">
        <f t="shared" si="0"/>
        <v>0.23170170323764516</v>
      </c>
      <c r="Q15" s="13">
        <f t="shared" ref="Q15:S15" si="1">100*((Q12-Q13))/Q13</f>
        <v>-0.96780168554941282</v>
      </c>
      <c r="R15" s="13">
        <f t="shared" ref="R15" si="2">100*((R12-R13))/R13</f>
        <v>-2.7302337463277477</v>
      </c>
      <c r="S15" s="13">
        <f t="shared" si="1"/>
        <v>-1.1315483850717012</v>
      </c>
      <c r="T15" s="24"/>
    </row>
    <row r="16" spans="1:20" ht="51" customHeight="1" x14ac:dyDescent="0.3">
      <c r="B16" s="12"/>
      <c r="C16" s="12"/>
      <c r="D16" s="12"/>
      <c r="F16" s="36" t="str">
        <f>"% Gap - "&amp;F12&amp;" to England"</f>
        <v>% Gap - North Somerset to England</v>
      </c>
      <c r="G16" s="37"/>
      <c r="H16" s="38"/>
      <c r="I16" s="13">
        <f>100*(I12-I14)/I14</f>
        <v>1.6194331983805683</v>
      </c>
      <c r="J16" s="13">
        <f>100*(J12-J14)/J14</f>
        <v>-0.80645161290323242</v>
      </c>
      <c r="K16" s="13">
        <f t="shared" ref="K16:P16" si="3">100*(K12-K14)/K14</f>
        <v>1.0666666666666675</v>
      </c>
      <c r="L16" s="13">
        <f t="shared" si="3"/>
        <v>-0.13157894736841824</v>
      </c>
      <c r="M16" s="13">
        <f t="shared" si="3"/>
        <v>0.26178010471204793</v>
      </c>
      <c r="N16" s="13">
        <f t="shared" si="3"/>
        <v>-0.39113428943937745</v>
      </c>
      <c r="O16" s="13">
        <f t="shared" si="3"/>
        <v>-1.0416666666666676</v>
      </c>
      <c r="P16" s="13">
        <f t="shared" si="3"/>
        <v>2.0752269779507153</v>
      </c>
      <c r="Q16" s="13">
        <f t="shared" ref="Q16:S16" si="4">100*(Q12-Q14)/Q14</f>
        <v>1.0457516339869291</v>
      </c>
      <c r="R16" s="13">
        <f t="shared" ref="R16" si="5">100*(R12-R14)/R14</f>
        <v>-0.54200542005420105</v>
      </c>
      <c r="S16" s="13">
        <f t="shared" si="4"/>
        <v>0.52980132450331174</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North Somerset</v>
      </c>
      <c r="G21" s="10"/>
      <c r="H21" s="11"/>
      <c r="I21" s="30">
        <f>IF(VLOOKUP($F21,worthwhile!$B$10:$L$468,worthwhile!E$1,FALSE)=0,"",VLOOKUP($F21,worthwhile!$B$10:$L$468,worthwhile!E$1,FALSE))</f>
        <v>7.8</v>
      </c>
      <c r="J21" s="31">
        <f>IF(VLOOKUP($F21,worthwhile!$B$10:$L$468,worthwhile!F$1,FALSE)=0,"",VLOOKUP($F21,worthwhile!$B$10:$L$468,worthwhile!F$1,FALSE))</f>
        <v>7.7</v>
      </c>
      <c r="K21" s="31">
        <f>IF(VLOOKUP($F21,worthwhile!$B$10:$L$468,worthwhile!G$1,FALSE)=0,"",VLOOKUP($F21,worthwhile!$B$10:$L$468,worthwhile!G$1,FALSE))</f>
        <v>7.76</v>
      </c>
      <c r="L21" s="31">
        <f>IF(VLOOKUP($F21,worthwhile!$B$10:$L$468,worthwhile!H$1,FALSE)=0,"",VLOOKUP($F21,worthwhile!$B$10:$L$468,worthwhile!H$1,FALSE))</f>
        <v>7.78</v>
      </c>
      <c r="M21" s="31">
        <f>IF(VLOOKUP($F21,worthwhile!$B$10:$L$468,worthwhile!I$1,FALSE)=0,"",VLOOKUP($F21,worthwhile!$B$10:$L$468,worthwhile!I$1,FALSE))</f>
        <v>7.77</v>
      </c>
      <c r="N21" s="31">
        <f>IF(VLOOKUP($F21,worthwhile!$B$10:$L$468,worthwhile!J$1,FALSE)=0,"",VLOOKUP($F21,worthwhile!$B$10:$L$468,worthwhile!J$1,FALSE))</f>
        <v>7.8</v>
      </c>
      <c r="O21" s="31">
        <f>IF(VLOOKUP($F21,worthwhile!$B$10:$L$468,worthwhile!K$1,FALSE)=0,"",VLOOKUP($F21,worthwhile!$B$10:$L$468,worthwhile!K$1,FALSE))</f>
        <v>7.78</v>
      </c>
      <c r="P21" s="31">
        <f>IF(VLOOKUP($F21,worthwhile!$B$10:$L$468,worthwhile!L$1,FALSE)=0,"",VLOOKUP($F21,worthwhile!$B$10:$L$468,worthwhile!L$1,FALSE))</f>
        <v>8</v>
      </c>
      <c r="Q21" s="31">
        <f>IF(VLOOKUP($F21,worthwhile!$B$10:$O$468,worthwhile!M$1,FALSE)=0,"",VLOOKUP($F21,worthwhile!$B$10:$O$468,worthwhile!M$1,FALSE))</f>
        <v>7.99</v>
      </c>
      <c r="R21" s="31">
        <f>IF(VLOOKUP($F21,worthwhile!$B$10:$O$468,worthwhile!N$1,FALSE)=0,"",VLOOKUP($F21,worthwhile!$B$10:$O$468,worthwhile!N$1,FALSE))</f>
        <v>7.73</v>
      </c>
      <c r="S21" s="31">
        <f>IF(VLOOKUP($F21,worthwhile!$B$10:$O$468,worthwhile!O$1,FALSE)=0,"",VLOOKUP($F21,worthwhile!$B$10:$O$468,worthwhile!O$1,FALSE))</f>
        <v>7.94</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North Somerset to Rural as a Region</v>
      </c>
      <c r="G24" s="50"/>
      <c r="H24" s="51"/>
      <c r="I24" s="13">
        <f>100*((I21-I22))/I22</f>
        <v>-0.17116158578899335</v>
      </c>
      <c r="J24" s="13">
        <f>100*((J21-J22))/J22</f>
        <v>-1.4236577051809898</v>
      </c>
      <c r="K24" s="13">
        <f t="shared" ref="K24:P24" si="8">100*((K21-K22))/K22</f>
        <v>-1.4067690235278267</v>
      </c>
      <c r="L24" s="13">
        <f t="shared" si="8"/>
        <v>-2.3485111981490059</v>
      </c>
      <c r="M24" s="13">
        <f t="shared" si="8"/>
        <v>-2.5742125538183451</v>
      </c>
      <c r="N24" s="13">
        <f t="shared" si="8"/>
        <v>-2.5278911154940267</v>
      </c>
      <c r="O24" s="13">
        <f t="shared" si="8"/>
        <v>-1.521991093759536</v>
      </c>
      <c r="P24" s="13">
        <f t="shared" si="8"/>
        <v>4.6708553692240196E-2</v>
      </c>
      <c r="Q24" s="13">
        <f t="shared" ref="Q24:S24" si="9">100*((Q21-Q22))/Q22</f>
        <v>2.7149730765131545E-2</v>
      </c>
      <c r="R24" s="13">
        <f t="shared" ref="R24" si="10">100*((R21-R22))/R22</f>
        <v>-1.2953646866970527</v>
      </c>
      <c r="S24" s="13">
        <f t="shared" si="9"/>
        <v>0.8030347063951857</v>
      </c>
      <c r="T24" s="24"/>
    </row>
    <row r="25" spans="1:20" ht="51" customHeight="1" x14ac:dyDescent="0.3">
      <c r="B25" s="12"/>
      <c r="C25" s="12"/>
      <c r="D25" s="12"/>
      <c r="F25" s="36" t="str">
        <f>"% Gap - "&amp;F21&amp;" to England"</f>
        <v>% Gap - North Somerset to England</v>
      </c>
      <c r="G25" s="37"/>
      <c r="H25" s="38"/>
      <c r="I25" s="13">
        <f>100*(I21-I23)/I23</f>
        <v>1.8276762402088731</v>
      </c>
      <c r="J25" s="13">
        <f>100*(J21-J23)/J23</f>
        <v>0.13003901170350826</v>
      </c>
      <c r="K25" s="13">
        <f t="shared" ref="K25:P25" si="11">100*(K21-K23)/K23</f>
        <v>0.25839793281653195</v>
      </c>
      <c r="L25" s="13">
        <f t="shared" si="11"/>
        <v>-0.51150895140665009</v>
      </c>
      <c r="M25" s="13">
        <f t="shared" si="11"/>
        <v>-0.76628352490422091</v>
      </c>
      <c r="N25" s="13">
        <f t="shared" si="11"/>
        <v>-0.76335877862596047</v>
      </c>
      <c r="O25" s="13">
        <f t="shared" si="11"/>
        <v>-1.2690355329949194</v>
      </c>
      <c r="P25" s="13">
        <f t="shared" si="11"/>
        <v>1.5228426395939101</v>
      </c>
      <c r="Q25" s="13">
        <f t="shared" ref="Q25:S25" si="12">100*(Q21-Q23)/Q23</f>
        <v>1.6539440203562328</v>
      </c>
      <c r="R25" s="13">
        <f t="shared" ref="R25" si="13">100*(R21-R23)/R23</f>
        <v>0.25940337224384519</v>
      </c>
      <c r="S25" s="13">
        <f t="shared" si="12"/>
        <v>2.0565552699228808</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North Somerset</v>
      </c>
      <c r="G30" s="10"/>
      <c r="H30" s="11"/>
      <c r="I30" s="30">
        <f>IF(VLOOKUP($F30,happy!$B$10:$L$468,happy!E$1,FALSE)=0,"",VLOOKUP($F30,happy!$B$10:$L$468,happy!E$1,FALSE))</f>
        <v>7.42</v>
      </c>
      <c r="J30" s="31">
        <f>IF(VLOOKUP($F30,happy!$B$10:$L$468,happy!F$1,FALSE)=0,"",VLOOKUP($F30,happy!$B$10:$L$468,happy!F$1,FALSE))</f>
        <v>7.36</v>
      </c>
      <c r="K30" s="31">
        <f>IF(VLOOKUP($F30,happy!$B$10:$L$468,happy!G$1,FALSE)=0,"",VLOOKUP($F30,happy!$B$10:$L$468,happy!G$1,FALSE))</f>
        <v>7.45</v>
      </c>
      <c r="L30" s="31">
        <f>IF(VLOOKUP($F30,happy!$B$10:$L$468,happy!H$1,FALSE)=0,"",VLOOKUP($F30,happy!$B$10:$L$468,happy!H$1,FALSE))</f>
        <v>7.4</v>
      </c>
      <c r="M30" s="31">
        <f>IF(VLOOKUP($F30,happy!$B$10:$L$468,happy!I$1,FALSE)=0,"",VLOOKUP($F30,happy!$B$10:$L$468,happy!I$1,FALSE))</f>
        <v>7.54</v>
      </c>
      <c r="N30" s="31">
        <f>IF(VLOOKUP($F30,happy!$B$10:$L$468,happy!J$1,FALSE)=0,"",VLOOKUP($F30,happy!$B$10:$L$468,happy!J$1,FALSE))</f>
        <v>7.57</v>
      </c>
      <c r="O30" s="31">
        <f>IF(VLOOKUP($F30,happy!$B$10:$L$468,happy!K$1,FALSE)=0,"",VLOOKUP($F30,happy!$B$10:$L$468,happy!K$1,FALSE))</f>
        <v>7.43</v>
      </c>
      <c r="P30" s="31">
        <f>IF(VLOOKUP($F30,happy!$B$10:$L$468,happy!L$1,FALSE)=0,"",VLOOKUP($F30,happy!$B$10:$L$468,happy!L$1,FALSE))</f>
        <v>7.71</v>
      </c>
      <c r="Q30" s="31">
        <f>IF(VLOOKUP($F30,happy!$B$10:$O$468,happy!M$1,FALSE)=0,"",VLOOKUP($F30,happy!$B$10:$O$468,happy!M$1,FALSE))</f>
        <v>7.53</v>
      </c>
      <c r="R30" s="31">
        <f>IF(VLOOKUP($F30,happy!$B$10:$O$468,happy!N$1,FALSE)=0,"",VLOOKUP($F30,happy!$B$10:$O$468,happy!N$1,FALSE))</f>
        <v>7.24</v>
      </c>
      <c r="S30" s="31">
        <f>IF(VLOOKUP($F30,happy!$B$10:$O$468,happy!O$1,FALSE)=0,"",VLOOKUP($F30,happy!$B$10:$O$468,happy!O$1,FALSE))</f>
        <v>7.53</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North Somerset to Rural as a Region</v>
      </c>
      <c r="G33" s="50"/>
      <c r="H33" s="51"/>
      <c r="I33" s="13">
        <f>100*((I30-I31))/I31</f>
        <v>-0.45902699208019465</v>
      </c>
      <c r="J33" s="13">
        <f>100*((J30-J31))/J31</f>
        <v>-0.61497413204044848</v>
      </c>
      <c r="K33" s="13">
        <f t="shared" ref="K33:S33" si="16">100*((K30-K31))/K31</f>
        <v>-1.1746843535240081</v>
      </c>
      <c r="L33" s="13">
        <f t="shared" si="16"/>
        <v>-3.0098221899377262</v>
      </c>
      <c r="M33" s="13">
        <f t="shared" si="16"/>
        <v>-1.1092851273623834</v>
      </c>
      <c r="N33" s="13">
        <f t="shared" si="16"/>
        <v>-1.18581426437056</v>
      </c>
      <c r="O33" s="13">
        <f t="shared" si="16"/>
        <v>-1.1017384052858059</v>
      </c>
      <c r="P33" s="13">
        <f t="shared" si="16"/>
        <v>0.34340013171513095</v>
      </c>
      <c r="Q33" s="13">
        <f t="shared" si="16"/>
        <v>-0.6912003050814981</v>
      </c>
      <c r="R33" s="13">
        <f t="shared" ref="R33" si="17">100*((R30-R31))/R31</f>
        <v>-3.1305413160524314</v>
      </c>
      <c r="S33" s="13">
        <f t="shared" si="16"/>
        <v>-0.62646081439903334</v>
      </c>
      <c r="T33" s="24"/>
    </row>
    <row r="34" spans="1:20" ht="51" customHeight="1" x14ac:dyDescent="0.3">
      <c r="B34" s="12"/>
      <c r="C34" s="12"/>
      <c r="D34" s="12"/>
      <c r="F34" s="36" t="str">
        <f>"% Gap - "&amp;F30&amp;" to England"</f>
        <v>% Gap - North Somerset to England</v>
      </c>
      <c r="G34" s="37"/>
      <c r="H34" s="38"/>
      <c r="I34" s="13">
        <f>100*(I30-I32)/I32</f>
        <v>1.7832647462277078</v>
      </c>
      <c r="J34" s="13">
        <f>100*(J30-J32)/J32</f>
        <v>0.96021947873800118</v>
      </c>
      <c r="K34" s="13">
        <f t="shared" ref="K34:S34" si="18">100*(K30-K32)/K32</f>
        <v>0.94850948509485478</v>
      </c>
      <c r="L34" s="13">
        <f t="shared" si="18"/>
        <v>-0.8042895442359197</v>
      </c>
      <c r="M34" s="13">
        <f t="shared" si="18"/>
        <v>0.93708165997323012</v>
      </c>
      <c r="N34" s="13">
        <f t="shared" si="18"/>
        <v>0.7989347536617909</v>
      </c>
      <c r="O34" s="13">
        <f t="shared" si="18"/>
        <v>-1.196808510638296</v>
      </c>
      <c r="P34" s="13">
        <f t="shared" si="18"/>
        <v>1.9841269841269888</v>
      </c>
      <c r="Q34" s="13">
        <f t="shared" si="18"/>
        <v>0.80321285140562915</v>
      </c>
      <c r="R34" s="13">
        <f t="shared" ref="R34" si="19">100*(R30-R32)/R32</f>
        <v>-0.95759233926127774</v>
      </c>
      <c r="S34" s="13">
        <f t="shared" si="18"/>
        <v>1.0738255033557056</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North Somerset</v>
      </c>
      <c r="G39" s="10"/>
      <c r="H39" s="11"/>
      <c r="I39" s="30">
        <f>IF(VLOOKUP($F39,anxiety!$B$10:$L$468,anxiety!E$1,FALSE)=0,"",VLOOKUP($F39,anxiety!$B$10:$L$468,anxiety!E$1,FALSE))</f>
        <v>3.12</v>
      </c>
      <c r="J39" s="31">
        <f>IF(VLOOKUP($F39,anxiety!$B$10:$L$468,anxiety!F$1,FALSE)=0,"",VLOOKUP($F39,anxiety!$B$10:$L$468,anxiety!F$1,FALSE))</f>
        <v>2.99</v>
      </c>
      <c r="K39" s="31">
        <f>IF(VLOOKUP($F39,anxiety!$B$10:$L$468,anxiety!G$1,FALSE)=0,"",VLOOKUP($F39,anxiety!$B$10:$L$468,anxiety!G$1,FALSE))</f>
        <v>2.76</v>
      </c>
      <c r="L39" s="31">
        <f>IF(VLOOKUP($F39,anxiety!$B$10:$L$468,anxiety!H$1,FALSE)=0,"",VLOOKUP($F39,anxiety!$B$10:$L$468,anxiety!H$1,FALSE))</f>
        <v>2.78</v>
      </c>
      <c r="M39" s="31">
        <f>IF(VLOOKUP($F39,anxiety!$B$10:$L$468,anxiety!I$1,FALSE)=0,"",VLOOKUP($F39,anxiety!$B$10:$L$468,anxiety!I$1,FALSE))</f>
        <v>2.83</v>
      </c>
      <c r="N39" s="31">
        <f>IF(VLOOKUP($F39,anxiety!$B$10:$L$468,anxiety!J$1,FALSE)=0,"",VLOOKUP($F39,anxiety!$B$10:$L$468,anxiety!J$1,FALSE))</f>
        <v>2.82</v>
      </c>
      <c r="O39" s="31">
        <f>IF(VLOOKUP($F39,anxiety!$B$10:$L$468,anxiety!K$1,FALSE)=0,"",VLOOKUP($F39,anxiety!$B$10:$L$468,anxiety!K$1,FALSE))</f>
        <v>2.83</v>
      </c>
      <c r="P39" s="31">
        <f>IF(VLOOKUP($F39,anxiety!$B$10:$L$468,anxiety!L$1,FALSE)=0,"",VLOOKUP($F39,anxiety!$B$10:$L$468,anxiety!L$1,FALSE))</f>
        <v>2.75</v>
      </c>
      <c r="Q39" s="31">
        <f>IF(VLOOKUP($F39,anxiety!$B$10:$O$468,anxiety!M$1,FALSE)=0,"",VLOOKUP($F39,anxiety!$B$10:$O$468,anxiety!M$1,FALSE))</f>
        <v>3.12</v>
      </c>
      <c r="R39" s="31">
        <f>IF(VLOOKUP($F39,anxiety!$B$10:$O$468,anxiety!N$1,FALSE)=0,"",VLOOKUP($F39,anxiety!$B$10:$O$468,anxiety!N$1,FALSE))</f>
        <v>3.34</v>
      </c>
      <c r="S39" s="31">
        <f>IF(VLOOKUP($F39,anxiety!$B$10:$O$468,anxiety!O$1,FALSE)=0,"",VLOOKUP($F39,anxiety!$B$10:$O$468,anxiety!O$1,FALSE))</f>
        <v>3.14</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North Somerset to Rural as a Region</v>
      </c>
      <c r="G42" s="50"/>
      <c r="H42" s="51"/>
      <c r="I42" s="13">
        <f>100*((I39-I40))/I40</f>
        <v>5.157150978640475</v>
      </c>
      <c r="J42" s="13">
        <f>100*((J39-J40))/J40</f>
        <v>2.9580152671756204</v>
      </c>
      <c r="K42" s="13">
        <f t="shared" ref="K42:S42" si="21">100*((K39-K40))/K40</f>
        <v>0.93408530137466006</v>
      </c>
      <c r="L42" s="13">
        <f t="shared" si="21"/>
        <v>3.3040830945558763</v>
      </c>
      <c r="M42" s="13">
        <f t="shared" si="21"/>
        <v>4.4048359854208892</v>
      </c>
      <c r="N42" s="13">
        <f t="shared" si="21"/>
        <v>3.3514372764604601</v>
      </c>
      <c r="O42" s="13">
        <f t="shared" si="21"/>
        <v>3.443871933764945</v>
      </c>
      <c r="P42" s="13">
        <f t="shared" si="21"/>
        <v>-1.096282173498581</v>
      </c>
      <c r="Q42" s="13">
        <f t="shared" si="21"/>
        <v>7.2964574269733244</v>
      </c>
      <c r="R42" s="13">
        <f t="shared" ref="R42" si="22">100*((R39-R40))/R40</f>
        <v>10.012302075479202</v>
      </c>
      <c r="S42" s="13">
        <f t="shared" si="21"/>
        <v>6.2107751242970703</v>
      </c>
      <c r="T42" s="24"/>
    </row>
    <row r="43" spans="1:20" ht="51" customHeight="1" x14ac:dyDescent="0.3">
      <c r="B43" s="12"/>
      <c r="C43" s="12"/>
      <c r="D43" s="12"/>
      <c r="F43" s="36" t="str">
        <f>"% Gap - "&amp;F39&amp;" to England"</f>
        <v>% Gap - North Somerset to England</v>
      </c>
      <c r="G43" s="37"/>
      <c r="H43" s="38"/>
      <c r="I43" s="13">
        <f>100*(I39-I41)/I41</f>
        <v>-0.63694267515923619</v>
      </c>
      <c r="J43" s="13">
        <f>100*(J39-J41)/J41</f>
        <v>-1.6447368421052573</v>
      </c>
      <c r="K43" s="13">
        <f t="shared" ref="K43:S43" si="23">100*(K39-K41)/K41</f>
        <v>-5.8020477815699776</v>
      </c>
      <c r="L43" s="13">
        <f t="shared" si="23"/>
        <v>-2.7972027972027997</v>
      </c>
      <c r="M43" s="13">
        <f t="shared" si="23"/>
        <v>-1.3937282229965169</v>
      </c>
      <c r="N43" s="13">
        <f t="shared" si="23"/>
        <v>-3.0927835051546495</v>
      </c>
      <c r="O43" s="13">
        <f t="shared" si="23"/>
        <v>-2.4137931034482705</v>
      </c>
      <c r="P43" s="13">
        <f t="shared" si="23"/>
        <v>-4.1811846689895509</v>
      </c>
      <c r="Q43" s="13">
        <f t="shared" si="23"/>
        <v>2.6315789473684235</v>
      </c>
      <c r="R43" s="13">
        <f t="shared" ref="R43" si="24">100*(R39-R41)/R41</f>
        <v>0.90634441087612705</v>
      </c>
      <c r="S43" s="13">
        <f t="shared" si="23"/>
        <v>0.31948881789138117</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cUyP1t19y2RGd4sM8bXo6ul5Ii5YsL6IGfWRYFOoczL9eXdjr8ABS0gzPtE1ewI2gRgeQdhARDcoYONDHR8GKw==" saltValue="5z5xu8IV99eK2sC/bptjs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2022-12-05T11:24:59Z</dcterms:modified>
</cp:coreProperties>
</file>