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F658C5F6-9FF0-42F6-ABAF-FE4332900985}" xr6:coauthVersionLast="47" xr6:coauthVersionMax="47" xr10:uidLastSave="{4BE1A2A6-E696-4161-84BE-A33FD3BABD15}"/>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<sst xmlns="http://schemas.openxmlformats.org/spreadsheetml/2006/main" count="12312" uniqueCount="1423">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</sst>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West Leicestershire</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7.5</c:v>
                </c:pt>
                <c:pt idx="1">
                  <c:v>7.45</c:v>
                </c:pt>
                <c:pt idx="2">
                  <c:v>7.71</c:v>
                </c:pt>
                <c:pt idx="3">
                  <c:v>7.65</c:v>
                </c:pt>
                <c:pt idx="4">
                  <c:v>7.81</c:v>
                </c:pt>
                <c:pt idx="5">
                  <c:v>7.89</c:v>
                </c:pt>
                <c:pt idx="6">
                  <c:v>7.64</c:v>
                </c:pt>
                <c:pt idx="7">
                  <c:v>7.99</c:v>
                </c:pt>
                <c:pt idx="8">
                  <c:v>7.8</c:v>
                </c:pt>
                <c:pt idx="9">
                  <c:v>7.54</c:v>
                </c:pt>
                <c:pt idx="10">
                  <c:v>8.02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North West Leicestershire</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7.73</c:v>
                </c:pt>
                <c:pt idx="1">
                  <c:v>7.93</c:v>
                </c:pt>
                <c:pt idx="2">
                  <c:v>7.68</c:v>
                </c:pt>
                <c:pt idx="3">
                  <c:v>7.94</c:v>
                </c:pt>
                <c:pt idx="4">
                  <c:v>8.19</c:v>
                </c:pt>
                <c:pt idx="5">
                  <c:v>7.87</c:v>
                </c:pt>
                <c:pt idx="6">
                  <c:v>8.01</c:v>
                </c:pt>
                <c:pt idx="7">
                  <c:v>8.39</c:v>
                </c:pt>
                <c:pt idx="8">
                  <c:v>7.82</c:v>
                </c:pt>
                <c:pt idx="9">
                  <c:v>7.75</c:v>
                </c:pt>
                <c:pt idx="10">
                  <c:v>8.27</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North West Leicestershire</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7.53</c:v>
                </c:pt>
                <c:pt idx="1">
                  <c:v>7.71</c:v>
                </c:pt>
                <c:pt idx="2">
                  <c:v>7.57</c:v>
                </c:pt>
                <c:pt idx="3">
                  <c:v>7.46</c:v>
                </c:pt>
                <c:pt idx="4">
                  <c:v>7.61</c:v>
                </c:pt>
                <c:pt idx="5">
                  <c:v>7.5</c:v>
                </c:pt>
                <c:pt idx="6">
                  <c:v>7.36</c:v>
                </c:pt>
                <c:pt idx="7">
                  <c:v>7.86</c:v>
                </c:pt>
                <c:pt idx="8">
                  <c:v>7.58</c:v>
                </c:pt>
                <c:pt idx="9">
                  <c:v>7.66</c:v>
                </c:pt>
                <c:pt idx="10">
                  <c:v>7.48</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North West Leicestershire</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3.51</c:v>
                </c:pt>
                <c:pt idx="1">
                  <c:v>2.66</c:v>
                </c:pt>
                <c:pt idx="2">
                  <c:v>2.95</c:v>
                </c:pt>
                <c:pt idx="3">
                  <c:v>2.42</c:v>
                </c:pt>
                <c:pt idx="4">
                  <c:v>3.05</c:v>
                </c:pt>
                <c:pt idx="5">
                  <c:v>2.71</c:v>
                </c:pt>
                <c:pt idx="6">
                  <c:v>3.2</c:v>
                </c:pt>
                <c:pt idx="7">
                  <c:v>2.4900000000000002</c:v>
                </c:pt>
                <c:pt idx="8">
                  <c:v>3.12</c:v>
                </c:pt>
                <c:pt idx="9">
                  <c:v>3.46</c:v>
                </c:pt>
                <c:pt idx="10">
                  <c:v>3.2</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North West Leicestershire in the period April 2011 to March 2022 had scores for 'life satisfaction' that generally had an upward trend taking them from below the rural situation to above.</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North West Leicestershire in the period April 2011 to March 2022 fluctuated around the rural and England levels however with some years where the scores were significantly greater than both.</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North West Leicestershire in the period April 2011 to March 2022 fluctuated above and below the rural and England situations with no discernible pattern.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North West Leicestershire in the period April 2011 to March 2022 fluctuated above and below the rural and England situations with no discernible pattern.</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193</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North West Leicestershire</v>
      </c>
      <c r="G12" s="10"/>
      <c r="H12" s="11"/>
      <c r="I12" s="30">
        <f>IF(VLOOKUP($F12,'life satisfaction'!$B$10:$L$468,'life satisfaction'!E$1,FALSE)=0,"",VLOOKUP($F12,'life satisfaction'!$B$10:$L$468,'life satisfaction'!E$1,FALSE))</f>
        <v>7.5</v>
      </c>
      <c r="J12" s="31">
        <f>IF(VLOOKUP($F12,'life satisfaction'!$B$10:$L$468,'life satisfaction'!F$1,FALSE)=0,"",VLOOKUP($F12,'life satisfaction'!$B$10:$L$468,'life satisfaction'!F$1,FALSE))</f>
        <v>7.45</v>
      </c>
      <c r="K12" s="31">
        <f>IF(VLOOKUP($F12,'life satisfaction'!$B$10:$L$468,'life satisfaction'!G$1,FALSE)=0,"",VLOOKUP($F12,'life satisfaction'!$B$10:$L$468,'life satisfaction'!G$1,FALSE))</f>
        <v>7.71</v>
      </c>
      <c r="L12" s="31">
        <f>IF(VLOOKUP($F12,'life satisfaction'!$B$10:$L$468,'life satisfaction'!H$1,FALSE)=0,"",VLOOKUP($F12,'life satisfaction'!$B$10:$L$468,'life satisfaction'!H$1,FALSE))</f>
        <v>7.65</v>
      </c>
      <c r="M12" s="31">
        <f>IF(VLOOKUP($F12,'life satisfaction'!$B$10:$L$468,'life satisfaction'!I$1,FALSE)=0,"",VLOOKUP($F12,'life satisfaction'!$B$10:$L$468,'life satisfaction'!I$1,FALSE))</f>
        <v>7.81</v>
      </c>
      <c r="N12" s="31">
        <f>IF(VLOOKUP($F12,'life satisfaction'!$B$10:$L$468,'life satisfaction'!J$1,FALSE)=0,"",VLOOKUP($F12,'life satisfaction'!$B$10:$L$468,'life satisfaction'!J$1,FALSE))</f>
        <v>7.89</v>
      </c>
      <c r="O12" s="31">
        <f>IF(VLOOKUP($F12,'life satisfaction'!$B$10:$L$468,'life satisfaction'!K$1,FALSE)=0,"",VLOOKUP($F12,'life satisfaction'!$B$10:$L$468,'life satisfaction'!K$1,FALSE))</f>
        <v>7.64</v>
      </c>
      <c r="P12" s="31">
        <f>IF(VLOOKUP($F12,'life satisfaction'!$B$10:$L$468,'life satisfaction'!L$1,FALSE)=0,"",VLOOKUP($F12,'life satisfaction'!$B$10:$L$468,'life satisfaction'!L$1,FALSE))</f>
        <v>7.99</v>
      </c>
      <c r="Q12" s="31">
        <f>IF(VLOOKUP($F12,'life satisfaction'!$B$10:$O$468,'life satisfaction'!M$1,FALSE)=0,"",VLOOKUP($F12,'life satisfaction'!$B$10:$O$468,'life satisfaction'!M$1,FALSE))</f>
        <v>7.8</v>
      </c>
      <c r="R12" s="31">
        <f>IF(VLOOKUP($F12,'life satisfaction'!$B$10:$O$468,'life satisfaction'!N$1,FALSE)=0,"",VLOOKUP($F12,'life satisfaction'!$B$10:$O$468,'life satisfaction'!N$1,FALSE))</f>
        <v>7.54</v>
      </c>
      <c r="S12" s="31">
        <f>IF(VLOOKUP($F12,'life satisfaction'!$B$10:$O$468,'life satisfaction'!O$1,FALSE)=0,"",VLOOKUP($F12,'life satisfaction'!$B$10:$O$468,'life satisfaction'!O$1,FALSE))</f>
        <v>8.02</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North West Leicestershire to Rural as a Region</v>
      </c>
      <c r="G15" s="50"/>
      <c r="H15" s="51"/>
      <c r="I15" s="13">
        <f>100*((I12-I13))/I13</f>
        <v>-1.1041385336404852</v>
      </c>
      <c r="J15" s="13">
        <f>100*((J12-J13))/J13</f>
        <v>-1.7962074770510408</v>
      </c>
      <c r="K15" s="13">
        <f t="shared" ref="K15:P15" si="0">100*((K12-K13))/K13</f>
        <v>0.42686084650271744</v>
      </c>
      <c r="L15" s="13">
        <f t="shared" si="0"/>
        <v>-1.8791241056389096</v>
      </c>
      <c r="M15" s="13">
        <f t="shared" si="0"/>
        <v>-4.4717202245101825E-2</v>
      </c>
      <c r="N15" s="13">
        <f t="shared" si="0"/>
        <v>0.57747538818327082</v>
      </c>
      <c r="O15" s="13">
        <f t="shared" si="0"/>
        <v>-0.90946026189956986</v>
      </c>
      <c r="P15" s="13">
        <f t="shared" si="0"/>
        <v>1.7600122755868863</v>
      </c>
      <c r="Q15" s="13">
        <f t="shared" ref="Q15:S15" si="1">100*((Q12-Q13))/Q13</f>
        <v>-7.1002994474188882E-2</v>
      </c>
      <c r="R15" s="13">
        <f t="shared" ref="R15" si="2">100*((R12-R13))/R13</f>
        <v>-7.9831396091444073E-2</v>
      </c>
      <c r="S15" s="13">
        <f t="shared" si="1"/>
        <v>4.4696945917951156</v>
      </c>
      <c r="T15" s="24"/>
    </row>
    <row r="16" spans="1:20" ht="51" customHeight="1" x14ac:dyDescent="0.3">
      <c r="B16" s="12"/>
      <c r="C16" s="12"/>
      <c r="D16" s="12"/>
      <c r="F16" s="36" t="str">
        <f>"% Gap - "&amp;F12&amp;" to England"</f>
        <v>% Gap - North West Leicestershire to England</v>
      </c>
      <c r="G16" s="37"/>
      <c r="H16" s="38"/>
      <c r="I16" s="13">
        <f>100*(I12-I14)/I14</f>
        <v>1.2145748987854232</v>
      </c>
      <c r="J16" s="13">
        <f>100*(J12-J14)/J14</f>
        <v>0.13440860215053477</v>
      </c>
      <c r="K16" s="13">
        <f t="shared" ref="K16:P16" si="3">100*(K12-K14)/K14</f>
        <v>2.7999999999999994</v>
      </c>
      <c r="L16" s="13">
        <f t="shared" si="3"/>
        <v>0.65789473684211464</v>
      </c>
      <c r="M16" s="13">
        <f t="shared" si="3"/>
        <v>2.225130890052355</v>
      </c>
      <c r="N16" s="13">
        <f t="shared" si="3"/>
        <v>2.8683181225554075</v>
      </c>
      <c r="O16" s="13">
        <f t="shared" si="3"/>
        <v>-0.52083333333333381</v>
      </c>
      <c r="P16" s="13">
        <f t="shared" si="3"/>
        <v>3.6316472114137515</v>
      </c>
      <c r="Q16" s="13">
        <f t="shared" ref="Q16:S16" si="4">100*(Q12-Q14)/Q14</f>
        <v>1.9607843137254832</v>
      </c>
      <c r="R16" s="13">
        <f t="shared" ref="R16" si="5">100*(R12-R14)/R14</f>
        <v>2.1680216802168042</v>
      </c>
      <c r="S16" s="13">
        <f t="shared" si="4"/>
        <v>6.2251655629139035</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North West Leicestershire</v>
      </c>
      <c r="G21" s="10"/>
      <c r="H21" s="11"/>
      <c r="I21" s="30">
        <f>IF(VLOOKUP($F21,worthwhile!$B$10:$L$468,worthwhile!E$1,FALSE)=0,"",VLOOKUP($F21,worthwhile!$B$10:$L$468,worthwhile!E$1,FALSE))</f>
        <v>7.73</v>
      </c>
      <c r="J21" s="31">
        <f>IF(VLOOKUP($F21,worthwhile!$B$10:$L$468,worthwhile!F$1,FALSE)=0,"",VLOOKUP($F21,worthwhile!$B$10:$L$468,worthwhile!F$1,FALSE))</f>
        <v>7.93</v>
      </c>
      <c r="K21" s="31">
        <f>IF(VLOOKUP($F21,worthwhile!$B$10:$L$468,worthwhile!G$1,FALSE)=0,"",VLOOKUP($F21,worthwhile!$B$10:$L$468,worthwhile!G$1,FALSE))</f>
        <v>7.68</v>
      </c>
      <c r="L21" s="31">
        <f>IF(VLOOKUP($F21,worthwhile!$B$10:$L$468,worthwhile!H$1,FALSE)=0,"",VLOOKUP($F21,worthwhile!$B$10:$L$468,worthwhile!H$1,FALSE))</f>
        <v>7.94</v>
      </c>
      <c r="M21" s="31">
        <f>IF(VLOOKUP($F21,worthwhile!$B$10:$L$468,worthwhile!I$1,FALSE)=0,"",VLOOKUP($F21,worthwhile!$B$10:$L$468,worthwhile!I$1,FALSE))</f>
        <v>8.19</v>
      </c>
      <c r="N21" s="31">
        <f>IF(VLOOKUP($F21,worthwhile!$B$10:$L$468,worthwhile!J$1,FALSE)=0,"",VLOOKUP($F21,worthwhile!$B$10:$L$468,worthwhile!J$1,FALSE))</f>
        <v>7.87</v>
      </c>
      <c r="O21" s="31">
        <f>IF(VLOOKUP($F21,worthwhile!$B$10:$L$468,worthwhile!K$1,FALSE)=0,"",VLOOKUP($F21,worthwhile!$B$10:$L$468,worthwhile!K$1,FALSE))</f>
        <v>8.01</v>
      </c>
      <c r="P21" s="31">
        <f>IF(VLOOKUP($F21,worthwhile!$B$10:$L$468,worthwhile!L$1,FALSE)=0,"",VLOOKUP($F21,worthwhile!$B$10:$L$468,worthwhile!L$1,FALSE))</f>
        <v>8.39</v>
      </c>
      <c r="Q21" s="31">
        <f>IF(VLOOKUP($F21,worthwhile!$B$10:$O$468,worthwhile!M$1,FALSE)=0,"",VLOOKUP($F21,worthwhile!$B$10:$O$468,worthwhile!M$1,FALSE))</f>
        <v>7.82</v>
      </c>
      <c r="R21" s="31">
        <f>IF(VLOOKUP($F21,worthwhile!$B$10:$O$468,worthwhile!N$1,FALSE)=0,"",VLOOKUP($F21,worthwhile!$B$10:$O$468,worthwhile!N$1,FALSE))</f>
        <v>7.75</v>
      </c>
      <c r="S21" s="31">
        <f>IF(VLOOKUP($F21,worthwhile!$B$10:$O$468,worthwhile!O$1,FALSE)=0,"",VLOOKUP($F21,worthwhile!$B$10:$O$468,worthwhile!O$1,FALSE))</f>
        <v>8.27</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North West Leicestershire to Rural as a Region</v>
      </c>
      <c r="G24" s="50"/>
      <c r="H24" s="51"/>
      <c r="I24" s="13">
        <f>100*((I21-I22))/I22</f>
        <v>-1.0670614177113922</v>
      </c>
      <c r="J24" s="13">
        <f>100*((J21-J22))/J22</f>
        <v>1.5208304412876241</v>
      </c>
      <c r="K24" s="13">
        <f t="shared" ref="K24:P24" si="8">100*((K21-K22))/K22</f>
        <v>-2.4231940851409428</v>
      </c>
      <c r="L24" s="13">
        <f t="shared" si="8"/>
        <v>-0.34025435903638718</v>
      </c>
      <c r="M24" s="13">
        <f t="shared" si="8"/>
        <v>2.6920462270563386</v>
      </c>
      <c r="N24" s="13">
        <f t="shared" si="8"/>
        <v>-1.6531414203766619</v>
      </c>
      <c r="O24" s="13">
        <f t="shared" si="8"/>
        <v>1.3893125114377984</v>
      </c>
      <c r="P24" s="13">
        <f t="shared" si="8"/>
        <v>4.9239855956847443</v>
      </c>
      <c r="Q24" s="13">
        <f t="shared" ref="Q24:S24" si="9">100*((Q21-Q22))/Q22</f>
        <v>-2.101087497549019</v>
      </c>
      <c r="R24" s="13">
        <f t="shared" ref="R24" si="10">100*((R21-R22))/R22</f>
        <v>-1.0399840002460803</v>
      </c>
      <c r="S24" s="13">
        <f t="shared" si="9"/>
        <v>4.9925814889027835</v>
      </c>
      <c r="T24" s="24"/>
    </row>
    <row r="25" spans="1:20" ht="51" customHeight="1" x14ac:dyDescent="0.3">
      <c r="B25" s="12"/>
      <c r="C25" s="12"/>
      <c r="D25" s="12"/>
      <c r="F25" s="36" t="str">
        <f>"% Gap - "&amp;F21&amp;" to England"</f>
        <v>% Gap - North West Leicestershire to England</v>
      </c>
      <c r="G25" s="37"/>
      <c r="H25" s="38"/>
      <c r="I25" s="13">
        <f>100*(I21-I23)/I23</f>
        <v>0.91383812010444232</v>
      </c>
      <c r="J25" s="13">
        <f>100*(J21-J23)/J23</f>
        <v>3.1209362808842562</v>
      </c>
      <c r="K25" s="13">
        <f t="shared" ref="K25:P25" si="11">100*(K21-K23)/K23</f>
        <v>-0.77519379844961878</v>
      </c>
      <c r="L25" s="13">
        <f t="shared" si="11"/>
        <v>1.5345268542199502</v>
      </c>
      <c r="M25" s="13">
        <f t="shared" si="11"/>
        <v>4.59770114942528</v>
      </c>
      <c r="N25" s="13">
        <f t="shared" si="11"/>
        <v>0.12722646310432298</v>
      </c>
      <c r="O25" s="13">
        <f t="shared" si="11"/>
        <v>1.6497461928933996</v>
      </c>
      <c r="P25" s="13">
        <f t="shared" si="11"/>
        <v>6.4720812182741208</v>
      </c>
      <c r="Q25" s="13">
        <f t="shared" ref="Q25:S25" si="12">100*(Q21-Q23)/Q23</f>
        <v>-0.50890585241730324</v>
      </c>
      <c r="R25" s="13">
        <f t="shared" ref="R25" si="13">100*(R21-R23)/R23</f>
        <v>0.51880674448767883</v>
      </c>
      <c r="S25" s="13">
        <f t="shared" si="12"/>
        <v>6.2982005141388084</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North West Leicestershire</v>
      </c>
      <c r="G30" s="10"/>
      <c r="H30" s="11"/>
      <c r="I30" s="30">
        <f>IF(VLOOKUP($F30,happy!$B$10:$L$468,happy!E$1,FALSE)=0,"",VLOOKUP($F30,happy!$B$10:$L$468,happy!E$1,FALSE))</f>
        <v>7.53</v>
      </c>
      <c r="J30" s="31">
        <f>IF(VLOOKUP($F30,happy!$B$10:$L$468,happy!F$1,FALSE)=0,"",VLOOKUP($F30,happy!$B$10:$L$468,happy!F$1,FALSE))</f>
        <v>7.71</v>
      </c>
      <c r="K30" s="31">
        <f>IF(VLOOKUP($F30,happy!$B$10:$L$468,happy!G$1,FALSE)=0,"",VLOOKUP($F30,happy!$B$10:$L$468,happy!G$1,FALSE))</f>
        <v>7.57</v>
      </c>
      <c r="L30" s="31">
        <f>IF(VLOOKUP($F30,happy!$B$10:$L$468,happy!H$1,FALSE)=0,"",VLOOKUP($F30,happy!$B$10:$L$468,happy!H$1,FALSE))</f>
        <v>7.46</v>
      </c>
      <c r="M30" s="31">
        <f>IF(VLOOKUP($F30,happy!$B$10:$L$468,happy!I$1,FALSE)=0,"",VLOOKUP($F30,happy!$B$10:$L$468,happy!I$1,FALSE))</f>
        <v>7.61</v>
      </c>
      <c r="N30" s="31">
        <f>IF(VLOOKUP($F30,happy!$B$10:$L$468,happy!J$1,FALSE)=0,"",VLOOKUP($F30,happy!$B$10:$L$468,happy!J$1,FALSE))</f>
        <v>7.5</v>
      </c>
      <c r="O30" s="31">
        <f>IF(VLOOKUP($F30,happy!$B$10:$L$468,happy!K$1,FALSE)=0,"",VLOOKUP($F30,happy!$B$10:$L$468,happy!K$1,FALSE))</f>
        <v>7.36</v>
      </c>
      <c r="P30" s="31">
        <f>IF(VLOOKUP($F30,happy!$B$10:$L$468,happy!L$1,FALSE)=0,"",VLOOKUP($F30,happy!$B$10:$L$468,happy!L$1,FALSE))</f>
        <v>7.86</v>
      </c>
      <c r="Q30" s="31">
        <f>IF(VLOOKUP($F30,happy!$B$10:$O$468,happy!M$1,FALSE)=0,"",VLOOKUP($F30,happy!$B$10:$O$468,happy!M$1,FALSE))</f>
        <v>7.58</v>
      </c>
      <c r="R30" s="31">
        <f>IF(VLOOKUP($F30,happy!$B$10:$O$468,happy!N$1,FALSE)=0,"",VLOOKUP($F30,happy!$B$10:$O$468,happy!N$1,FALSE))</f>
        <v>7.66</v>
      </c>
      <c r="S30" s="31">
        <f>IF(VLOOKUP($F30,happy!$B$10:$O$468,happy!O$1,FALSE)=0,"",VLOOKUP($F30,happy!$B$10:$O$468,happy!O$1,FALSE))</f>
        <v>7.48</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North West Leicestershire to Rural as a Region</v>
      </c>
      <c r="G33" s="50"/>
      <c r="H33" s="51"/>
      <c r="I33" s="13">
        <f>100*((I30-I31))/I31</f>
        <v>1.0166478099240117</v>
      </c>
      <c r="J33" s="13">
        <f>100*((J30-J31))/J31</f>
        <v>4.1112159567891444</v>
      </c>
      <c r="K33" s="13">
        <f t="shared" ref="K33:S33" si="16">100*((K30-K31))/K31</f>
        <v>0.41713281125144552</v>
      </c>
      <c r="L33" s="13">
        <f t="shared" si="16"/>
        <v>-2.2234153428291186</v>
      </c>
      <c r="M33" s="13">
        <f t="shared" si="16"/>
        <v>-0.19120156753683146</v>
      </c>
      <c r="N33" s="13">
        <f t="shared" si="16"/>
        <v>-2.0995517810804794</v>
      </c>
      <c r="O33" s="13">
        <f t="shared" si="16"/>
        <v>-2.0334851497851241</v>
      </c>
      <c r="P33" s="13">
        <f t="shared" si="16"/>
        <v>2.2956063599586205</v>
      </c>
      <c r="Q33" s="13">
        <f t="shared" si="16"/>
        <v>-3.1779324371550205E-2</v>
      </c>
      <c r="R33" s="13">
        <f t="shared" ref="R33" si="17">100*((R30-R31))/R31</f>
        <v>2.4889576683754648</v>
      </c>
      <c r="S33" s="13">
        <f t="shared" si="16"/>
        <v>-1.2863116722051464</v>
      </c>
      <c r="T33" s="24"/>
    </row>
    <row r="34" spans="1:20" ht="51" customHeight="1" x14ac:dyDescent="0.3">
      <c r="B34" s="12"/>
      <c r="C34" s="12"/>
      <c r="D34" s="12"/>
      <c r="F34" s="36" t="str">
        <f>"% Gap - "&amp;F30&amp;" to England"</f>
        <v>% Gap - North West Leicestershire to England</v>
      </c>
      <c r="G34" s="37"/>
      <c r="H34" s="38"/>
      <c r="I34" s="13">
        <f>100*(I30-I32)/I32</f>
        <v>3.2921810699588505</v>
      </c>
      <c r="J34" s="13">
        <f>100*(J30-J32)/J32</f>
        <v>5.7613168724279822</v>
      </c>
      <c r="K34" s="13">
        <f t="shared" ref="K34:S34" si="18">100*(K30-K32)/K32</f>
        <v>2.5745257452574579</v>
      </c>
      <c r="L34" s="13">
        <f t="shared" si="18"/>
        <v>0</v>
      </c>
      <c r="M34" s="13">
        <f t="shared" si="18"/>
        <v>1.8741633199464602</v>
      </c>
      <c r="N34" s="13">
        <f t="shared" si="18"/>
        <v>-0.13315579227696123</v>
      </c>
      <c r="O34" s="13">
        <f t="shared" si="18"/>
        <v>-2.1276595744680753</v>
      </c>
      <c r="P34" s="13">
        <f t="shared" si="18"/>
        <v>3.9682539682539777</v>
      </c>
      <c r="Q34" s="13">
        <f t="shared" si="18"/>
        <v>1.4725568942436456</v>
      </c>
      <c r="R34" s="13">
        <f t="shared" ref="R34" si="19">100*(R30-R32)/R32</f>
        <v>4.7879616963064375</v>
      </c>
      <c r="S34" s="13">
        <f t="shared" si="18"/>
        <v>0.40268456375839257</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North West Leicestershire</v>
      </c>
      <c r="G39" s="10"/>
      <c r="H39" s="11"/>
      <c r="I39" s="30">
        <f>IF(VLOOKUP($F39,anxiety!$B$10:$L$468,anxiety!E$1,FALSE)=0,"",VLOOKUP($F39,anxiety!$B$10:$L$468,anxiety!E$1,FALSE))</f>
        <v>3.51</v>
      </c>
      <c r="J39" s="31">
        <f>IF(VLOOKUP($F39,anxiety!$B$10:$L$468,anxiety!F$1,FALSE)=0,"",VLOOKUP($F39,anxiety!$B$10:$L$468,anxiety!F$1,FALSE))</f>
        <v>2.66</v>
      </c>
      <c r="K39" s="31">
        <f>IF(VLOOKUP($F39,anxiety!$B$10:$L$468,anxiety!G$1,FALSE)=0,"",VLOOKUP($F39,anxiety!$B$10:$L$468,anxiety!G$1,FALSE))</f>
        <v>2.95</v>
      </c>
      <c r="L39" s="31">
        <f>IF(VLOOKUP($F39,anxiety!$B$10:$L$468,anxiety!H$1,FALSE)=0,"",VLOOKUP($F39,anxiety!$B$10:$L$468,anxiety!H$1,FALSE))</f>
        <v>2.42</v>
      </c>
      <c r="M39" s="31">
        <f>IF(VLOOKUP($F39,anxiety!$B$10:$L$468,anxiety!I$1,FALSE)=0,"",VLOOKUP($F39,anxiety!$B$10:$L$468,anxiety!I$1,FALSE))</f>
        <v>3.05</v>
      </c>
      <c r="N39" s="31">
        <f>IF(VLOOKUP($F39,anxiety!$B$10:$L$468,anxiety!J$1,FALSE)=0,"",VLOOKUP($F39,anxiety!$B$10:$L$468,anxiety!J$1,FALSE))</f>
        <v>2.71</v>
      </c>
      <c r="O39" s="31">
        <f>IF(VLOOKUP($F39,anxiety!$B$10:$L$468,anxiety!K$1,FALSE)=0,"",VLOOKUP($F39,anxiety!$B$10:$L$468,anxiety!K$1,FALSE))</f>
        <v>3.2</v>
      </c>
      <c r="P39" s="31">
        <f>IF(VLOOKUP($F39,anxiety!$B$10:$L$468,anxiety!L$1,FALSE)=0,"",VLOOKUP($F39,anxiety!$B$10:$L$468,anxiety!L$1,FALSE))</f>
        <v>2.4900000000000002</v>
      </c>
      <c r="Q39" s="31">
        <f>IF(VLOOKUP($F39,anxiety!$B$10:$O$468,anxiety!M$1,FALSE)=0,"",VLOOKUP($F39,anxiety!$B$10:$O$468,anxiety!M$1,FALSE))</f>
        <v>3.12</v>
      </c>
      <c r="R39" s="31">
        <f>IF(VLOOKUP($F39,anxiety!$B$10:$O$468,anxiety!N$1,FALSE)=0,"",VLOOKUP($F39,anxiety!$B$10:$O$468,anxiety!N$1,FALSE))</f>
        <v>3.46</v>
      </c>
      <c r="S39" s="31">
        <f>IF(VLOOKUP($F39,anxiety!$B$10:$O$468,anxiety!O$1,FALSE)=0,"",VLOOKUP($F39,anxiety!$B$10:$O$468,anxiety!O$1,FALSE))</f>
        <v>3.2</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North West Leicestershire to Rural as a Region</v>
      </c>
      <c r="G42" s="50"/>
      <c r="H42" s="51"/>
      <c r="I42" s="13">
        <f>100*((I39-I40))/I40</f>
        <v>18.301794850970523</v>
      </c>
      <c r="J42" s="13">
        <f>100*((J39-J40))/J40</f>
        <v>-8.4052439429139998</v>
      </c>
      <c r="K42" s="13">
        <f t="shared" ref="K42:S42" si="21">100*((K39-K40))/K40</f>
        <v>7.882446246034525</v>
      </c>
      <c r="L42" s="13">
        <f t="shared" si="21"/>
        <v>-10.073424068767903</v>
      </c>
      <c r="M42" s="13">
        <f t="shared" si="21"/>
        <v>12.521112987821091</v>
      </c>
      <c r="N42" s="13">
        <f t="shared" si="21"/>
        <v>-0.68000176623834807</v>
      </c>
      <c r="O42" s="13">
        <f t="shared" si="21"/>
        <v>16.968335755493932</v>
      </c>
      <c r="P42" s="13">
        <f t="shared" si="21"/>
        <v>-10.447179131640524</v>
      </c>
      <c r="Q42" s="13">
        <f t="shared" si="21"/>
        <v>7.2964574269733244</v>
      </c>
      <c r="R42" s="13">
        <f t="shared" ref="R42" si="22">100*((R39-R40))/R40</f>
        <v>13.964839874598219</v>
      </c>
      <c r="S42" s="13">
        <f t="shared" si="21"/>
        <v>8.2402803814492458</v>
      </c>
      <c r="T42" s="24"/>
    </row>
    <row r="43" spans="1:20" ht="51" customHeight="1" x14ac:dyDescent="0.3">
      <c r="B43" s="12"/>
      <c r="C43" s="12"/>
      <c r="D43" s="12"/>
      <c r="F43" s="36" t="str">
        <f>"% Gap - "&amp;F39&amp;" to England"</f>
        <v>% Gap - North West Leicestershire to England</v>
      </c>
      <c r="G43" s="37"/>
      <c r="H43" s="38"/>
      <c r="I43" s="13">
        <f>100*(I39-I41)/I41</f>
        <v>11.783439490445849</v>
      </c>
      <c r="J43" s="13">
        <f>100*(J39-J41)/J41</f>
        <v>-12.499999999999995</v>
      </c>
      <c r="K43" s="13">
        <f t="shared" ref="K43:S43" si="23">100*(K39-K41)/K41</f>
        <v>0.68259385665529071</v>
      </c>
      <c r="L43" s="13">
        <f t="shared" si="23"/>
        <v>-15.384615384615383</v>
      </c>
      <c r="M43" s="13">
        <f t="shared" si="23"/>
        <v>6.2717770034843108</v>
      </c>
      <c r="N43" s="13">
        <f t="shared" si="23"/>
        <v>-6.8728522336769817</v>
      </c>
      <c r="O43" s="13">
        <f t="shared" si="23"/>
        <v>10.344827586206907</v>
      </c>
      <c r="P43" s="13">
        <f t="shared" si="23"/>
        <v>-13.240418118466893</v>
      </c>
      <c r="Q43" s="13">
        <f t="shared" si="23"/>
        <v>2.6315789473684235</v>
      </c>
      <c r="R43" s="13">
        <f t="shared" ref="R43" si="24">100*(R39-R41)/R41</f>
        <v>4.531722054380662</v>
      </c>
      <c r="S43" s="13">
        <f t="shared" si="23"/>
        <v>2.2364217252396257</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h0cj90Lxp7rkibSW+MSzjhNrvxuf65W/odrJfjEGItIIOXwAEmJtu0TQjLQqU2WA//MQdpv+xaP7SbwfwtDEsQ==" saltValue="3OvAkI7BYgFZGabT2Q8rgw=="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2022-12-05T10:53:42Z</dcterms:modified>
</cp:coreProperties>
</file>