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10" documentId="8_{A6E59FCF-389A-4FF3-8974-4C77766CE5F4}" xr6:coauthVersionLast="47" xr6:coauthVersionMax="47" xr10:uidLastSave="{CBAC1197-E00F-4748-93E1-3B76690C8FA7}"/>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<sst xmlns="http://schemas.openxmlformats.org/spreadsheetml/2006/main" count="12312" uniqueCount="1423">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</sst>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Nottinghamshire</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7.39</c:v>
                </c:pt>
                <c:pt idx="1">
                  <c:v>7.55</c:v>
                </c:pt>
                <c:pt idx="2">
                  <c:v>7.57</c:v>
                </c:pt>
                <c:pt idx="3">
                  <c:v>7.75</c:v>
                </c:pt>
                <c:pt idx="4">
                  <c:v>7.86</c:v>
                </c:pt>
                <c:pt idx="5">
                  <c:v>7.8</c:v>
                </c:pt>
                <c:pt idx="6">
                  <c:v>7.77</c:v>
                </c:pt>
                <c:pt idx="7">
                  <c:v>7.75</c:v>
                </c:pt>
                <c:pt idx="8">
                  <c:v>7.75</c:v>
                </c:pt>
                <c:pt idx="9">
                  <c:v>7.37</c:v>
                </c:pt>
                <c:pt idx="10">
                  <c:v>7.35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Nottinghamshire</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7.59</c:v>
                </c:pt>
                <c:pt idx="1">
                  <c:v>7.75</c:v>
                </c:pt>
                <c:pt idx="2">
                  <c:v>7.73</c:v>
                </c:pt>
                <c:pt idx="3">
                  <c:v>7.88</c:v>
                </c:pt>
                <c:pt idx="4">
                  <c:v>8.0299999999999994</c:v>
                </c:pt>
                <c:pt idx="5">
                  <c:v>8.0299999999999994</c:v>
                </c:pt>
                <c:pt idx="6">
                  <c:v>7.95</c:v>
                </c:pt>
                <c:pt idx="7">
                  <c:v>8.02</c:v>
                </c:pt>
                <c:pt idx="8">
                  <c:v>7.99</c:v>
                </c:pt>
                <c:pt idx="9">
                  <c:v>7.72</c:v>
                </c:pt>
                <c:pt idx="10">
                  <c:v>7.73</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Nottinghamshire</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7.18</c:v>
                </c:pt>
                <c:pt idx="1">
                  <c:v>7.33</c:v>
                </c:pt>
                <c:pt idx="2">
                  <c:v>7.37</c:v>
                </c:pt>
                <c:pt idx="3">
                  <c:v>7.57</c:v>
                </c:pt>
                <c:pt idx="4">
                  <c:v>7.69</c:v>
                </c:pt>
                <c:pt idx="5">
                  <c:v>7.58</c:v>
                </c:pt>
                <c:pt idx="6">
                  <c:v>7.58</c:v>
                </c:pt>
                <c:pt idx="7">
                  <c:v>7.56</c:v>
                </c:pt>
                <c:pt idx="8">
                  <c:v>7.55</c:v>
                </c:pt>
                <c:pt idx="9">
                  <c:v>7.23</c:v>
                </c:pt>
                <c:pt idx="10">
                  <c:v>7.35</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Nottinghamshire</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3.04</c:v>
                </c:pt>
                <c:pt idx="1">
                  <c:v>2.7</c:v>
                </c:pt>
                <c:pt idx="2">
                  <c:v>2.79</c:v>
                </c:pt>
                <c:pt idx="3">
                  <c:v>2.69</c:v>
                </c:pt>
                <c:pt idx="4">
                  <c:v>2.57</c:v>
                </c:pt>
                <c:pt idx="5">
                  <c:v>3.06</c:v>
                </c:pt>
                <c:pt idx="6">
                  <c:v>2.97</c:v>
                </c:pt>
                <c:pt idx="7">
                  <c:v>2.96</c:v>
                </c:pt>
                <c:pt idx="8">
                  <c:v>3.09</c:v>
                </c:pt>
                <c:pt idx="9">
                  <c:v>3.37</c:v>
                </c:pt>
                <c:pt idx="10">
                  <c:v>3.26</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Nottinghamshire in the period April 2011 to March 2022 had scores for 'life satisfaction' that were until 2019/20 generally between the rural and England situations, but subsequently saw a marked drop to below both the rural and England positions.</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Nottinghamshire in the period April 2011 to March 2022 were generally above the England situation, occasionally surpassing the rural position, and followed the trend demonstrated by rural and England over the period with a marked drop from 2019/20 to 2020/21.</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Nottinghamshire in the period April 2011 to March 2022 moved above and below the England situation, but on the whole never surpassed the rural position.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Nottinghamshire in the period April 2011 to March 2022 moved abruptly from being generally in line with the rural situation to 2015/16 to being consistently above both the rural and England levels from 2016/17 on.</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337</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Nottinghamshire</v>
      </c>
      <c r="G12" s="10"/>
      <c r="H12" s="11"/>
      <c r="I12" s="30">
        <f>IF(VLOOKUP($F12,'life satisfaction'!$B$10:$L$468,'life satisfaction'!E$1,FALSE)=0,"",VLOOKUP($F12,'life satisfaction'!$B$10:$L$468,'life satisfaction'!E$1,FALSE))</f>
        <v>7.39</v>
      </c>
      <c r="J12" s="31">
        <f>IF(VLOOKUP($F12,'life satisfaction'!$B$10:$L$468,'life satisfaction'!F$1,FALSE)=0,"",VLOOKUP($F12,'life satisfaction'!$B$10:$L$468,'life satisfaction'!F$1,FALSE))</f>
        <v>7.55</v>
      </c>
      <c r="K12" s="31">
        <f>IF(VLOOKUP($F12,'life satisfaction'!$B$10:$L$468,'life satisfaction'!G$1,FALSE)=0,"",VLOOKUP($F12,'life satisfaction'!$B$10:$L$468,'life satisfaction'!G$1,FALSE))</f>
        <v>7.57</v>
      </c>
      <c r="L12" s="31">
        <f>IF(VLOOKUP($F12,'life satisfaction'!$B$10:$L$468,'life satisfaction'!H$1,FALSE)=0,"",VLOOKUP($F12,'life satisfaction'!$B$10:$L$468,'life satisfaction'!H$1,FALSE))</f>
        <v>7.75</v>
      </c>
      <c r="M12" s="31">
        <f>IF(VLOOKUP($F12,'life satisfaction'!$B$10:$L$468,'life satisfaction'!I$1,FALSE)=0,"",VLOOKUP($F12,'life satisfaction'!$B$10:$L$468,'life satisfaction'!I$1,FALSE))</f>
        <v>7.86</v>
      </c>
      <c r="N12" s="31">
        <f>IF(VLOOKUP($F12,'life satisfaction'!$B$10:$L$468,'life satisfaction'!J$1,FALSE)=0,"",VLOOKUP($F12,'life satisfaction'!$B$10:$L$468,'life satisfaction'!J$1,FALSE))</f>
        <v>7.8</v>
      </c>
      <c r="O12" s="31">
        <f>IF(VLOOKUP($F12,'life satisfaction'!$B$10:$L$468,'life satisfaction'!K$1,FALSE)=0,"",VLOOKUP($F12,'life satisfaction'!$B$10:$L$468,'life satisfaction'!K$1,FALSE))</f>
        <v>7.77</v>
      </c>
      <c r="P12" s="31">
        <f>IF(VLOOKUP($F12,'life satisfaction'!$B$10:$L$468,'life satisfaction'!L$1,FALSE)=0,"",VLOOKUP($F12,'life satisfaction'!$B$10:$L$468,'life satisfaction'!L$1,FALSE))</f>
        <v>7.75</v>
      </c>
      <c r="Q12" s="31">
        <f>IF(VLOOKUP($F12,'life satisfaction'!$B$10:$O$468,'life satisfaction'!M$1,FALSE)=0,"",VLOOKUP($F12,'life satisfaction'!$B$10:$O$468,'life satisfaction'!M$1,FALSE))</f>
        <v>7.75</v>
      </c>
      <c r="R12" s="31">
        <f>IF(VLOOKUP($F12,'life satisfaction'!$B$10:$O$468,'life satisfaction'!N$1,FALSE)=0,"",VLOOKUP($F12,'life satisfaction'!$B$10:$O$468,'life satisfaction'!N$1,FALSE))</f>
        <v>7.37</v>
      </c>
      <c r="S12" s="31">
        <f>IF(VLOOKUP($F12,'life satisfaction'!$B$10:$O$468,'life satisfaction'!O$1,FALSE)=0,"",VLOOKUP($F12,'life satisfaction'!$B$10:$O$468,'life satisfaction'!O$1,FALSE))</f>
        <v>7.35</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Nottinghamshire to Rural as a Region</v>
      </c>
      <c r="G15" s="50"/>
      <c r="H15" s="51"/>
      <c r="I15" s="13">
        <f>100*((I12-I13))/I13</f>
        <v>-2.5546111684804291</v>
      </c>
      <c r="J15" s="13">
        <f>100*((J12-J13))/J13</f>
        <v>-0.47803576533360981</v>
      </c>
      <c r="K15" s="13">
        <f t="shared" ref="K15:P15" si="0">100*((K12-K13))/K13</f>
        <v>-1.3967137992184691</v>
      </c>
      <c r="L15" s="13">
        <f t="shared" si="0"/>
        <v>-0.59649827695445556</v>
      </c>
      <c r="M15" s="13">
        <f t="shared" si="0"/>
        <v>0.59520138160737146</v>
      </c>
      <c r="N15" s="13">
        <f t="shared" si="0"/>
        <v>-0.56979619419144156</v>
      </c>
      <c r="O15" s="13">
        <f t="shared" si="0"/>
        <v>0.77663530956025295</v>
      </c>
      <c r="P15" s="13">
        <f t="shared" si="0"/>
        <v>-1.296608869111596</v>
      </c>
      <c r="Q15" s="13">
        <f t="shared" ref="Q15:S15" si="1">100*((Q12-Q13))/Q13</f>
        <v>-0.71157348809935206</v>
      </c>
      <c r="R15" s="13">
        <f t="shared" ref="R15" si="2">100*((R12-R13))/R13</f>
        <v>-2.332673393792299</v>
      </c>
      <c r="S15" s="13">
        <f t="shared" si="1"/>
        <v>-4.2578235349508597</v>
      </c>
      <c r="T15" s="24"/>
    </row>
    <row r="16" spans="1:20" ht="51" customHeight="1" x14ac:dyDescent="0.3">
      <c r="B16" s="12"/>
      <c r="C16" s="12"/>
      <c r="D16" s="12"/>
      <c r="F16" s="36" t="str">
        <f>"% Gap - "&amp;F12&amp;" to England"</f>
        <v>% Gap - Nottinghamshire to England</v>
      </c>
      <c r="G16" s="37"/>
      <c r="H16" s="38"/>
      <c r="I16" s="13">
        <f>100*(I12-I14)/I14</f>
        <v>-0.26990553306343401</v>
      </c>
      <c r="J16" s="13">
        <f>100*(J12-J14)/J14</f>
        <v>1.4784946236559062</v>
      </c>
      <c r="K16" s="13">
        <f t="shared" ref="K16:P16" si="3">100*(K12-K14)/K14</f>
        <v>0.93333333333333712</v>
      </c>
      <c r="L16" s="13">
        <f t="shared" si="3"/>
        <v>1.9736842105263206</v>
      </c>
      <c r="M16" s="13">
        <f t="shared" si="3"/>
        <v>2.8795811518324692</v>
      </c>
      <c r="N16" s="13">
        <f t="shared" si="3"/>
        <v>1.6949152542372867</v>
      </c>
      <c r="O16" s="13">
        <f t="shared" si="3"/>
        <v>1.1718749999999982</v>
      </c>
      <c r="P16" s="13">
        <f t="shared" si="3"/>
        <v>0.51880674448767883</v>
      </c>
      <c r="Q16" s="13">
        <f t="shared" ref="Q16:S16" si="4">100*(Q12-Q14)/Q14</f>
        <v>1.3071895424836555</v>
      </c>
      <c r="R16" s="13">
        <f t="shared" ref="R16" si="5">100*(R12-R14)/R14</f>
        <v>-0.13550135501354724</v>
      </c>
      <c r="S16" s="13">
        <f t="shared" si="4"/>
        <v>-2.6490066225165587</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Nottinghamshire</v>
      </c>
      <c r="G21" s="10"/>
      <c r="H21" s="11"/>
      <c r="I21" s="30">
        <f>IF(VLOOKUP($F21,worthwhile!$B$10:$L$468,worthwhile!E$1,FALSE)=0,"",VLOOKUP($F21,worthwhile!$B$10:$L$468,worthwhile!E$1,FALSE))</f>
        <v>7.59</v>
      </c>
      <c r="J21" s="31">
        <f>IF(VLOOKUP($F21,worthwhile!$B$10:$L$468,worthwhile!F$1,FALSE)=0,"",VLOOKUP($F21,worthwhile!$B$10:$L$468,worthwhile!F$1,FALSE))</f>
        <v>7.75</v>
      </c>
      <c r="K21" s="31">
        <f>IF(VLOOKUP($F21,worthwhile!$B$10:$L$468,worthwhile!G$1,FALSE)=0,"",VLOOKUP($F21,worthwhile!$B$10:$L$468,worthwhile!G$1,FALSE))</f>
        <v>7.73</v>
      </c>
      <c r="L21" s="31">
        <f>IF(VLOOKUP($F21,worthwhile!$B$10:$L$468,worthwhile!H$1,FALSE)=0,"",VLOOKUP($F21,worthwhile!$B$10:$L$468,worthwhile!H$1,FALSE))</f>
        <v>7.88</v>
      </c>
      <c r="M21" s="31">
        <f>IF(VLOOKUP($F21,worthwhile!$B$10:$L$468,worthwhile!I$1,FALSE)=0,"",VLOOKUP($F21,worthwhile!$B$10:$L$468,worthwhile!I$1,FALSE))</f>
        <v>8.0299999999999994</v>
      </c>
      <c r="N21" s="31">
        <f>IF(VLOOKUP($F21,worthwhile!$B$10:$L$468,worthwhile!J$1,FALSE)=0,"",VLOOKUP($F21,worthwhile!$B$10:$L$468,worthwhile!J$1,FALSE))</f>
        <v>8.0299999999999994</v>
      </c>
      <c r="O21" s="31">
        <f>IF(VLOOKUP($F21,worthwhile!$B$10:$L$468,worthwhile!K$1,FALSE)=0,"",VLOOKUP($F21,worthwhile!$B$10:$L$468,worthwhile!K$1,FALSE))</f>
        <v>7.95</v>
      </c>
      <c r="P21" s="31">
        <f>IF(VLOOKUP($F21,worthwhile!$B$10:$L$468,worthwhile!L$1,FALSE)=0,"",VLOOKUP($F21,worthwhile!$B$10:$L$468,worthwhile!L$1,FALSE))</f>
        <v>8.02</v>
      </c>
      <c r="Q21" s="31">
        <f>IF(VLOOKUP($F21,worthwhile!$B$10:$O$468,worthwhile!M$1,FALSE)=0,"",VLOOKUP($F21,worthwhile!$B$10:$O$468,worthwhile!M$1,FALSE))</f>
        <v>7.99</v>
      </c>
      <c r="R21" s="31">
        <f>IF(VLOOKUP($F21,worthwhile!$B$10:$O$468,worthwhile!N$1,FALSE)=0,"",VLOOKUP($F21,worthwhile!$B$10:$O$468,worthwhile!N$1,FALSE))</f>
        <v>7.72</v>
      </c>
      <c r="S21" s="31">
        <f>IF(VLOOKUP($F21,worthwhile!$B$10:$O$468,worthwhile!O$1,FALSE)=0,"",VLOOKUP($F21,worthwhile!$B$10:$O$468,worthwhile!O$1,FALSE))</f>
        <v>7.73</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Nottinghamshire to Rural as a Region</v>
      </c>
      <c r="G24" s="50"/>
      <c r="H24" s="51"/>
      <c r="I24" s="13">
        <f>100*((I21-I22))/I22</f>
        <v>-2.8588610815562125</v>
      </c>
      <c r="J24" s="13">
        <f>100*((J21-J22))/J22</f>
        <v>-0.783551586383466</v>
      </c>
      <c r="K24" s="13">
        <f t="shared" ref="K24:P24" si="8">100*((K21-K22))/K22</f>
        <v>-1.7879284216327367</v>
      </c>
      <c r="L24" s="13">
        <f t="shared" si="8"/>
        <v>-1.0933506737036247</v>
      </c>
      <c r="M24" s="13">
        <f t="shared" si="8"/>
        <v>0.68585240577074258</v>
      </c>
      <c r="N24" s="13">
        <f t="shared" si="8"/>
        <v>0.34628645417729742</v>
      </c>
      <c r="O24" s="13">
        <f t="shared" si="8"/>
        <v>0.62984200573414939</v>
      </c>
      <c r="P24" s="13">
        <f t="shared" si="8"/>
        <v>0.29682532507646547</v>
      </c>
      <c r="Q24" s="13">
        <f t="shared" ref="Q24:S24" si="9">100*((Q21-Q22))/Q22</f>
        <v>2.7149730765131545E-2</v>
      </c>
      <c r="R24" s="13">
        <f t="shared" ref="R24" si="10">100*((R21-R22))/R22</f>
        <v>-1.4230550299225502</v>
      </c>
      <c r="S24" s="13">
        <f t="shared" si="9"/>
        <v>-1.8630405188369281</v>
      </c>
      <c r="T24" s="24"/>
    </row>
    <row r="25" spans="1:20" ht="51" customHeight="1" x14ac:dyDescent="0.3">
      <c r="B25" s="12"/>
      <c r="C25" s="12"/>
      <c r="D25" s="12"/>
      <c r="F25" s="36" t="str">
        <f>"% Gap - "&amp;F21&amp;" to England"</f>
        <v>% Gap - Nottinghamshire to England</v>
      </c>
      <c r="G25" s="37"/>
      <c r="H25" s="38"/>
      <c r="I25" s="13">
        <f>100*(I21-I23)/I23</f>
        <v>-0.91383812010444232</v>
      </c>
      <c r="J25" s="13">
        <f>100*(J21-J23)/J23</f>
        <v>0.78023407022106117</v>
      </c>
      <c r="K25" s="13">
        <f t="shared" ref="K25:P25" si="11">100*(K21-K23)/K23</f>
        <v>-0.12919896640826598</v>
      </c>
      <c r="L25" s="13">
        <f t="shared" si="11"/>
        <v>0.76726342710996942</v>
      </c>
      <c r="M25" s="13">
        <f t="shared" si="11"/>
        <v>2.5542784163473726</v>
      </c>
      <c r="N25" s="13">
        <f t="shared" si="11"/>
        <v>2.1628498727735246</v>
      </c>
      <c r="O25" s="13">
        <f t="shared" si="11"/>
        <v>0.88832487309645036</v>
      </c>
      <c r="P25" s="13">
        <f t="shared" si="11"/>
        <v>1.7766497461928894</v>
      </c>
      <c r="Q25" s="13">
        <f t="shared" ref="Q25:S25" si="12">100*(Q21-Q23)/Q23</f>
        <v>1.6539440203562328</v>
      </c>
      <c r="R25" s="13">
        <f t="shared" ref="R25" si="13">100*(R21-R23)/R23</f>
        <v>0.12970168612191682</v>
      </c>
      <c r="S25" s="13">
        <f t="shared" si="12"/>
        <v>-0.64267352185089743</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Nottinghamshire</v>
      </c>
      <c r="G30" s="10"/>
      <c r="H30" s="11"/>
      <c r="I30" s="30">
        <f>IF(VLOOKUP($F30,happy!$B$10:$L$468,happy!E$1,FALSE)=0,"",VLOOKUP($F30,happy!$B$10:$L$468,happy!E$1,FALSE))</f>
        <v>7.18</v>
      </c>
      <c r="J30" s="31">
        <f>IF(VLOOKUP($F30,happy!$B$10:$L$468,happy!F$1,FALSE)=0,"",VLOOKUP($F30,happy!$B$10:$L$468,happy!F$1,FALSE))</f>
        <v>7.33</v>
      </c>
      <c r="K30" s="31">
        <f>IF(VLOOKUP($F30,happy!$B$10:$L$468,happy!G$1,FALSE)=0,"",VLOOKUP($F30,happy!$B$10:$L$468,happy!G$1,FALSE))</f>
        <v>7.37</v>
      </c>
      <c r="L30" s="31">
        <f>IF(VLOOKUP($F30,happy!$B$10:$L$468,happy!H$1,FALSE)=0,"",VLOOKUP($F30,happy!$B$10:$L$468,happy!H$1,FALSE))</f>
        <v>7.57</v>
      </c>
      <c r="M30" s="31">
        <f>IF(VLOOKUP($F30,happy!$B$10:$L$468,happy!I$1,FALSE)=0,"",VLOOKUP($F30,happy!$B$10:$L$468,happy!I$1,FALSE))</f>
        <v>7.69</v>
      </c>
      <c r="N30" s="31">
        <f>IF(VLOOKUP($F30,happy!$B$10:$L$468,happy!J$1,FALSE)=0,"",VLOOKUP($F30,happy!$B$10:$L$468,happy!J$1,FALSE))</f>
        <v>7.58</v>
      </c>
      <c r="O30" s="31">
        <f>IF(VLOOKUP($F30,happy!$B$10:$L$468,happy!K$1,FALSE)=0,"",VLOOKUP($F30,happy!$B$10:$L$468,happy!K$1,FALSE))</f>
        <v>7.58</v>
      </c>
      <c r="P30" s="31">
        <f>IF(VLOOKUP($F30,happy!$B$10:$L$468,happy!L$1,FALSE)=0,"",VLOOKUP($F30,happy!$B$10:$L$468,happy!L$1,FALSE))</f>
        <v>7.56</v>
      </c>
      <c r="Q30" s="31">
        <f>IF(VLOOKUP($F30,happy!$B$10:$O$468,happy!M$1,FALSE)=0,"",VLOOKUP($F30,happy!$B$10:$O$468,happy!M$1,FALSE))</f>
        <v>7.55</v>
      </c>
      <c r="R30" s="31">
        <f>IF(VLOOKUP($F30,happy!$B$10:$O$468,happy!N$1,FALSE)=0,"",VLOOKUP($F30,happy!$B$10:$O$468,happy!N$1,FALSE))</f>
        <v>7.23</v>
      </c>
      <c r="S30" s="31">
        <f>IF(VLOOKUP($F30,happy!$B$10:$O$468,happy!O$1,FALSE)=0,"",VLOOKUP($F30,happy!$B$10:$O$468,happy!O$1,FALSE))</f>
        <v>7.35</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Nottinghamshire to Rural as a Region</v>
      </c>
      <c r="G33" s="50"/>
      <c r="H33" s="51"/>
      <c r="I33" s="13">
        <f>100*((I30-I31))/I31</f>
        <v>-3.678681105543911</v>
      </c>
      <c r="J33" s="13">
        <f>100*((J30-J31))/J31</f>
        <v>-1.0200761396544173</v>
      </c>
      <c r="K33" s="13">
        <f t="shared" ref="K33:S33" si="16">100*((K30-K31))/K31</f>
        <v>-2.2358957967076436</v>
      </c>
      <c r="L33" s="13">
        <f t="shared" si="16"/>
        <v>-0.78166945646332375</v>
      </c>
      <c r="M33" s="13">
        <f t="shared" si="16"/>
        <v>0.85803678654951021</v>
      </c>
      <c r="N33" s="13">
        <f t="shared" si="16"/>
        <v>-1.0552803334120036</v>
      </c>
      <c r="O33" s="13">
        <f t="shared" si="16"/>
        <v>0.89486176149846941</v>
      </c>
      <c r="P33" s="13">
        <f t="shared" si="16"/>
        <v>-1.6088060965283588</v>
      </c>
      <c r="Q33" s="13">
        <f t="shared" si="16"/>
        <v>-0.42743191279752357</v>
      </c>
      <c r="R33" s="13">
        <f t="shared" ref="R33" si="17">100*((R30-R31))/R31</f>
        <v>-3.2643389109197596</v>
      </c>
      <c r="S33" s="13">
        <f t="shared" si="16"/>
        <v>-3.0019239025010562</v>
      </c>
      <c r="T33" s="24"/>
    </row>
    <row r="34" spans="1:20" ht="51" customHeight="1" x14ac:dyDescent="0.3">
      <c r="B34" s="12"/>
      <c r="C34" s="12"/>
      <c r="D34" s="12"/>
      <c r="F34" s="36" t="str">
        <f>"% Gap - "&amp;F30&amp;" to England"</f>
        <v>% Gap - Nottinghamshire to England</v>
      </c>
      <c r="G34" s="37"/>
      <c r="H34" s="38"/>
      <c r="I34" s="13">
        <f>100*(I30-I32)/I32</f>
        <v>-1.5089163237311429</v>
      </c>
      <c r="J34" s="13">
        <f>100*(J30-J32)/J32</f>
        <v>0.54869684499314175</v>
      </c>
      <c r="K34" s="13">
        <f t="shared" ref="K34:S34" si="18">100*(K30-K32)/K32</f>
        <v>-0.13550135501354724</v>
      </c>
      <c r="L34" s="13">
        <f t="shared" si="18"/>
        <v>1.4745308310992</v>
      </c>
      <c r="M34" s="13">
        <f t="shared" si="18"/>
        <v>2.9451137884872911</v>
      </c>
      <c r="N34" s="13">
        <f t="shared" si="18"/>
        <v>0.93209054593875218</v>
      </c>
      <c r="O34" s="13">
        <f t="shared" si="18"/>
        <v>0.79787234042553856</v>
      </c>
      <c r="P34" s="13">
        <f t="shared" si="18"/>
        <v>0</v>
      </c>
      <c r="Q34" s="13">
        <f t="shared" si="18"/>
        <v>1.0709504685408309</v>
      </c>
      <c r="R34" s="13">
        <f t="shared" ref="R34" si="19">100*(R30-R32)/R32</f>
        <v>-1.0943912448700299</v>
      </c>
      <c r="S34" s="13">
        <f t="shared" si="18"/>
        <v>-1.342281879194638</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Nottinghamshire</v>
      </c>
      <c r="G39" s="10"/>
      <c r="H39" s="11"/>
      <c r="I39" s="30">
        <f>IF(VLOOKUP($F39,anxiety!$B$10:$L$468,anxiety!E$1,FALSE)=0,"",VLOOKUP($F39,anxiety!$B$10:$L$468,anxiety!E$1,FALSE))</f>
        <v>3.04</v>
      </c>
      <c r="J39" s="31">
        <f>IF(VLOOKUP($F39,anxiety!$B$10:$L$468,anxiety!F$1,FALSE)=0,"",VLOOKUP($F39,anxiety!$B$10:$L$468,anxiety!F$1,FALSE))</f>
        <v>2.7</v>
      </c>
      <c r="K39" s="31">
        <f>IF(VLOOKUP($F39,anxiety!$B$10:$L$468,anxiety!G$1,FALSE)=0,"",VLOOKUP($F39,anxiety!$B$10:$L$468,anxiety!G$1,FALSE))</f>
        <v>2.79</v>
      </c>
      <c r="L39" s="31">
        <f>IF(VLOOKUP($F39,anxiety!$B$10:$L$468,anxiety!H$1,FALSE)=0,"",VLOOKUP($F39,anxiety!$B$10:$L$468,anxiety!H$1,FALSE))</f>
        <v>2.69</v>
      </c>
      <c r="M39" s="31">
        <f>IF(VLOOKUP($F39,anxiety!$B$10:$L$468,anxiety!I$1,FALSE)=0,"",VLOOKUP($F39,anxiety!$B$10:$L$468,anxiety!I$1,FALSE))</f>
        <v>2.57</v>
      </c>
      <c r="N39" s="31">
        <f>IF(VLOOKUP($F39,anxiety!$B$10:$L$468,anxiety!J$1,FALSE)=0,"",VLOOKUP($F39,anxiety!$B$10:$L$468,anxiety!J$1,FALSE))</f>
        <v>3.06</v>
      </c>
      <c r="O39" s="31">
        <f>IF(VLOOKUP($F39,anxiety!$B$10:$L$468,anxiety!K$1,FALSE)=0,"",VLOOKUP($F39,anxiety!$B$10:$L$468,anxiety!K$1,FALSE))</f>
        <v>2.97</v>
      </c>
      <c r="P39" s="31">
        <f>IF(VLOOKUP($F39,anxiety!$B$10:$L$468,anxiety!L$1,FALSE)=0,"",VLOOKUP($F39,anxiety!$B$10:$L$468,anxiety!L$1,FALSE))</f>
        <v>2.96</v>
      </c>
      <c r="Q39" s="31">
        <f>IF(VLOOKUP($F39,anxiety!$B$10:$O$468,anxiety!M$1,FALSE)=0,"",VLOOKUP($F39,anxiety!$B$10:$O$468,anxiety!M$1,FALSE))</f>
        <v>3.09</v>
      </c>
      <c r="R39" s="31">
        <f>IF(VLOOKUP($F39,anxiety!$B$10:$O$468,anxiety!N$1,FALSE)=0,"",VLOOKUP($F39,anxiety!$B$10:$O$468,anxiety!N$1,FALSE))</f>
        <v>3.37</v>
      </c>
      <c r="S39" s="31">
        <f>IF(VLOOKUP($F39,anxiety!$B$10:$O$468,anxiety!O$1,FALSE)=0,"",VLOOKUP($F39,anxiety!$B$10:$O$468,anxiety!O$1,FALSE))</f>
        <v>3.26</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Nottinghamshire to Rural as a Region</v>
      </c>
      <c r="G42" s="50"/>
      <c r="H42" s="51"/>
      <c r="I42" s="13">
        <f>100*((I39-I40))/I40</f>
        <v>2.4608137740599476</v>
      </c>
      <c r="J42" s="13">
        <f>100*((J39-J40))/J40</f>
        <v>-7.0278791901758613</v>
      </c>
      <c r="K42" s="13">
        <f t="shared" ref="K42:S42" si="21">100*((K39-K40))/K40</f>
        <v>2.0311949242156984</v>
      </c>
      <c r="L42" s="13">
        <f t="shared" si="21"/>
        <v>-4.0293696275064218E-2</v>
      </c>
      <c r="M42" s="13">
        <f t="shared" si="21"/>
        <v>-5.1871277446884587</v>
      </c>
      <c r="N42" s="13">
        <f t="shared" si="21"/>
        <v>12.147304278712422</v>
      </c>
      <c r="O42" s="13">
        <f t="shared" si="21"/>
        <v>8.5612366230678099</v>
      </c>
      <c r="P42" s="13">
        <f t="shared" si="21"/>
        <v>6.456365369616071</v>
      </c>
      <c r="Q42" s="13">
        <f t="shared" si="21"/>
        <v>6.264760720944726</v>
      </c>
      <c r="R42" s="13">
        <f t="shared" ref="R42" si="22">100*((R39-R40))/R40</f>
        <v>11.000436525258962</v>
      </c>
      <c r="S42" s="13">
        <f t="shared" si="21"/>
        <v>10.269785638601405</v>
      </c>
      <c r="T42" s="24"/>
    </row>
    <row r="43" spans="1:20" ht="51" customHeight="1" x14ac:dyDescent="0.3">
      <c r="B43" s="12"/>
      <c r="C43" s="12"/>
      <c r="D43" s="12"/>
      <c r="F43" s="36" t="str">
        <f>"% Gap - "&amp;F39&amp;" to England"</f>
        <v>% Gap - Nottinghamshire to England</v>
      </c>
      <c r="G43" s="37"/>
      <c r="H43" s="38"/>
      <c r="I43" s="13">
        <f>100*(I39-I41)/I41</f>
        <v>-3.1847133757961812</v>
      </c>
      <c r="J43" s="13">
        <f>100*(J39-J41)/J41</f>
        <v>-11.184210526315784</v>
      </c>
      <c r="K43" s="13">
        <f t="shared" ref="K43:S43" si="23">100*(K39-K41)/K41</f>
        <v>-4.7781569965870343</v>
      </c>
      <c r="L43" s="13">
        <f t="shared" si="23"/>
        <v>-5.9440559440559415</v>
      </c>
      <c r="M43" s="13">
        <f t="shared" si="23"/>
        <v>-10.452961672473878</v>
      </c>
      <c r="N43" s="13">
        <f t="shared" si="23"/>
        <v>5.1546391752577287</v>
      </c>
      <c r="O43" s="13">
        <f t="shared" si="23"/>
        <v>2.4137931034482856</v>
      </c>
      <c r="P43" s="13">
        <f t="shared" si="23"/>
        <v>3.1358885017421554</v>
      </c>
      <c r="Q43" s="13">
        <f t="shared" si="23"/>
        <v>1.6447368421052573</v>
      </c>
      <c r="R43" s="13">
        <f t="shared" ref="R43" si="24">100*(R39-R41)/R41</f>
        <v>1.8126888217522674</v>
      </c>
      <c r="S43" s="13">
        <f t="shared" si="23"/>
        <v>4.1533546325878561</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UrJUWgVRK/+4VLg02ZjU7gQ5n1SZO25TS9kK1lw8ajIA2rSkFttvNlO6CqOAS/WMMHaJd57tLZUdOnyJbQLe2g==" saltValue="X4lhhBn0h+utDxqTLRLdvw=="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2022-12-05T10:14:30Z</dcterms:modified>
</cp:coreProperties>
</file>