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18" documentId="8_{DBEF7133-E9BA-41AE-B28F-529A1CF95235}" xr6:coauthVersionLast="47" xr6:coauthVersionMax="47" xr10:uidLastSave="{4F4CD656-3F6C-4918-AE06-3DBED7A82DED}"/>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F25" i="1"/>
  <c r="F24" i="1"/>
  <c r="I30" i="1"/>
  <c r="J30" i="1"/>
  <c r="K30" i="1"/>
  <c r="L30" i="1"/>
  <c r="M30" i="1"/>
  <c r="N30" i="1"/>
  <c r="P30" i="1"/>
  <c r="L34" i="1" l="1"/>
  <c r="L33" i="1"/>
  <c r="J33" i="1"/>
  <c r="J34" i="1"/>
  <c r="I33" i="1"/>
  <c r="I34" i="1"/>
  <c r="P34" i="1"/>
  <c r="P33" i="1"/>
  <c r="K33" i="1"/>
  <c r="K34" i="1"/>
  <c r="M34" i="1"/>
  <c r="M33" i="1"/>
  <c r="Q33" i="1"/>
  <c r="Q34" i="1"/>
  <c r="S33" i="1"/>
  <c r="S34" i="1"/>
  <c r="Q42" i="1"/>
  <c r="Q43" i="1"/>
  <c r="N33" i="1"/>
  <c r="N34" i="1"/>
  <c r="S43" i="1"/>
  <c r="S42" i="1"/>
  <c r="K25" i="1"/>
  <c r="K24" i="1"/>
  <c r="L25" i="1"/>
  <c r="L24" i="1"/>
  <c r="J25" i="1"/>
  <c r="J24" i="1"/>
  <c r="I25" i="1"/>
  <c r="I24" i="1"/>
  <c r="N24" i="1"/>
  <c r="N25" i="1"/>
  <c r="M25" i="1"/>
  <c r="M24" i="1"/>
  <c r="I39" i="1"/>
  <c r="I43" i="1" s="1"/>
  <c r="J39" i="1"/>
  <c r="K39" i="1"/>
  <c r="L39" i="1"/>
  <c r="M39" i="1"/>
  <c r="N39" i="1"/>
  <c r="P39" i="1"/>
  <c r="N43" i="1" l="1"/>
  <c r="M43" i="1"/>
  <c r="L43" i="1"/>
  <c r="K43" i="1"/>
  <c r="J43" i="1"/>
  <c r="P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P12" i="1" l="1"/>
  <c r="J12" i="1"/>
  <c r="I12" i="1"/>
  <c r="K12" i="1"/>
  <c r="L12" i="1"/>
  <c r="M12" i="1"/>
  <c r="N12" i="1"/>
  <c r="F15" i="1"/>
  <c r="F16" i="1"/>
  <c r="N15" i="1" l="1"/>
  <c r="N16" i="1"/>
  <c r="M16" i="1"/>
  <c r="M15" i="1"/>
  <c r="L16" i="1"/>
  <c r="L15" i="1"/>
  <c r="K15" i="1"/>
  <c r="K16" i="1"/>
  <c r="I16" i="1"/>
  <c r="I15" i="1"/>
  <c r="J15" i="1"/>
  <c r="J16" i="1"/>
  <c r="P15" i="1"/>
  <c r="P16"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<sst xmlns="http://schemas.openxmlformats.org/spreadsheetml/2006/main" count="12312" uniqueCount="1423">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</sst>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Richmondshire</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7.41</c:v>
                </c:pt>
                <c:pt idx="1">
                  <c:v>7.75</c:v>
                </c:pt>
                <c:pt idx="2">
                  <c:v>7.82</c:v>
                </c:pt>
                <c:pt idx="3">
                  <c:v>7.68</c:v>
                </c:pt>
                <c:pt idx="4">
                  <c:v>8.02</c:v>
                </c:pt>
                <c:pt idx="5">
                  <c:v>8.23</c:v>
                </c:pt>
                <c:pt idx="7">
                  <c:v>7.65</c:v>
                </c:pt>
                <c:pt idx="8">
                  <c:v>8.16</c:v>
                </c:pt>
                <c:pt idx="9">
                  <c:v>7.35</c:v>
                </c:pt>
                <c:pt idx="10">
                  <c:v>8.16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Richmondshire</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7.92</c:v>
                </c:pt>
                <c:pt idx="1">
                  <c:v>7.96</c:v>
                </c:pt>
                <c:pt idx="2">
                  <c:v>7.81</c:v>
                </c:pt>
                <c:pt idx="3">
                  <c:v>7.85</c:v>
                </c:pt>
                <c:pt idx="4">
                  <c:v>7.79</c:v>
                </c:pt>
                <c:pt idx="5">
                  <c:v>8.6300000000000008</c:v>
                </c:pt>
                <c:pt idx="7">
                  <c:v>7.52</c:v>
                </c:pt>
                <c:pt idx="8">
                  <c:v>7.99</c:v>
                </c:pt>
                <c:pt idx="9">
                  <c:v>7.48</c:v>
                </c:pt>
                <c:pt idx="10">
                  <c:v>8.26</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Richmondshire</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7.26</c:v>
                </c:pt>
                <c:pt idx="1">
                  <c:v>7.54</c:v>
                </c:pt>
                <c:pt idx="2">
                  <c:v>7.96</c:v>
                </c:pt>
                <c:pt idx="3">
                  <c:v>7.15</c:v>
                </c:pt>
                <c:pt idx="4">
                  <c:v>7.95</c:v>
                </c:pt>
                <c:pt idx="5">
                  <c:v>8.09</c:v>
                </c:pt>
                <c:pt idx="7">
                  <c:v>7.26</c:v>
                </c:pt>
                <c:pt idx="8">
                  <c:v>8.27</c:v>
                </c:pt>
                <c:pt idx="9">
                  <c:v>7.26</c:v>
                </c:pt>
                <c:pt idx="10">
                  <c:v>7.99</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Richmondshire</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3.13</c:v>
                </c:pt>
                <c:pt idx="1">
                  <c:v>2.75</c:v>
                </c:pt>
                <c:pt idx="2">
                  <c:v>1.76</c:v>
                </c:pt>
                <c:pt idx="3">
                  <c:v>2.0699999999999998</c:v>
                </c:pt>
                <c:pt idx="4">
                  <c:v>2</c:v>
                </c:pt>
                <c:pt idx="5">
                  <c:v>2.11</c:v>
                </c:pt>
                <c:pt idx="7">
                  <c:v>3.38</c:v>
                </c:pt>
                <c:pt idx="8">
                  <c:v>2.4</c:v>
                </c:pt>
                <c:pt idx="9">
                  <c:v>2.4300000000000002</c:v>
                </c:pt>
                <c:pt idx="10">
                  <c:v>2.2200000000000002</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Richmondshire in the period April 2011 to March 2022 had scores for 'life satisfaction' that fluctuated around the rural situation moving it above and below 'Rural as a Region', but rarely dropping below the England position.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Richmondshire in the period April 2011 to March 2022 moved from being stable at around 7.8 for the first 5 years, but subsequently fluctuated above and below the rural and England situations with a high of 8.6 and a low of 7.5.</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Richmondshire in the period April 2011 to March 2022 fluctuated and did not demonstrate a clear pattern.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Richmondshire in the period April 2011 to March 2022 were generally below the rural and England levels.</a:t>
          </a:r>
          <a:endParaRPr lang="en-GB" sz="1200">
            <a:effectLst/>
            <a:latin typeface="Avenir Next LT Pro" panose="020B050402020202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50" t="s">
        <v>1336</v>
      </c>
      <c r="B1" s="51"/>
      <c r="C1" s="51"/>
    </row>
    <row r="2" spans="1:20" ht="21" customHeight="1" x14ac:dyDescent="0.3">
      <c r="A2" s="51"/>
      <c r="B2" s="51"/>
      <c r="C2" s="51"/>
    </row>
    <row r="3" spans="1:20" ht="15" thickBot="1" x14ac:dyDescent="0.35"/>
    <row r="4" spans="1:20" ht="16.2" thickBot="1" x14ac:dyDescent="0.35">
      <c r="A4" s="2" t="s">
        <v>0</v>
      </c>
      <c r="B4" s="3" t="s">
        <v>213</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2" t="s">
        <v>1416</v>
      </c>
      <c r="G11" s="42"/>
      <c r="H11" s="43"/>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Richmondshire</v>
      </c>
      <c r="G12" s="10"/>
      <c r="H12" s="11"/>
      <c r="I12" s="30">
        <f>IF(VLOOKUP($F12,'life satisfaction'!$B$10:$L$468,'life satisfaction'!E$1,FALSE)=0,"",VLOOKUP($F12,'life satisfaction'!$B$10:$L$468,'life satisfaction'!E$1,FALSE))</f>
        <v>7.41</v>
      </c>
      <c r="J12" s="31">
        <f>IF(VLOOKUP($F12,'life satisfaction'!$B$10:$L$468,'life satisfaction'!F$1,FALSE)=0,"",VLOOKUP($F12,'life satisfaction'!$B$10:$L$468,'life satisfaction'!F$1,FALSE))</f>
        <v>7.75</v>
      </c>
      <c r="K12" s="31">
        <f>IF(VLOOKUP($F12,'life satisfaction'!$B$10:$L$468,'life satisfaction'!G$1,FALSE)=0,"",VLOOKUP($F12,'life satisfaction'!$B$10:$L$468,'life satisfaction'!G$1,FALSE))</f>
        <v>7.82</v>
      </c>
      <c r="L12" s="31">
        <f>IF(VLOOKUP($F12,'life satisfaction'!$B$10:$L$468,'life satisfaction'!H$1,FALSE)=0,"",VLOOKUP($F12,'life satisfaction'!$B$10:$L$468,'life satisfaction'!H$1,FALSE))</f>
        <v>7.68</v>
      </c>
      <c r="M12" s="31">
        <f>IF(VLOOKUP($F12,'life satisfaction'!$B$10:$L$468,'life satisfaction'!I$1,FALSE)=0,"",VLOOKUP($F12,'life satisfaction'!$B$10:$L$468,'life satisfaction'!I$1,FALSE))</f>
        <v>8.02</v>
      </c>
      <c r="N12" s="31">
        <f>IF(VLOOKUP($F12,'life satisfaction'!$B$10:$L$468,'life satisfaction'!J$1,FALSE)=0,"",VLOOKUP($F12,'life satisfaction'!$B$10:$L$468,'life satisfaction'!J$1,FALSE))</f>
        <v>8.23</v>
      </c>
      <c r="O12" s="31"/>
      <c r="P12" s="31">
        <f>IF(VLOOKUP($F12,'life satisfaction'!$B$10:$L$468,'life satisfaction'!L$1,FALSE)=0,"",VLOOKUP($F12,'life satisfaction'!$B$10:$L$468,'life satisfaction'!L$1,FALSE))</f>
        <v>7.65</v>
      </c>
      <c r="Q12" s="31">
        <f>IF(VLOOKUP($F12,'life satisfaction'!$B$10:$O$468,'life satisfaction'!M$1,FALSE)=0,"",VLOOKUP($F12,'life satisfaction'!$B$10:$O$468,'life satisfaction'!M$1,FALSE))</f>
        <v>8.16</v>
      </c>
      <c r="R12" s="31">
        <f>IF(VLOOKUP($F12,'life satisfaction'!$B$10:$O$468,'life satisfaction'!N$1,FALSE)=0,"",VLOOKUP($F12,'life satisfaction'!$B$10:$O$468,'life satisfaction'!N$1,FALSE))</f>
        <v>7.35</v>
      </c>
      <c r="S12" s="31">
        <f>IF(VLOOKUP($F12,'life satisfaction'!$B$10:$O$468,'life satisfaction'!O$1,FALSE)=0,"",VLOOKUP($F12,'life satisfaction'!$B$10:$O$468,'life satisfaction'!O$1,FALSE))</f>
        <v>8.16</v>
      </c>
      <c r="T12" s="23"/>
    </row>
    <row r="13" spans="1:20" ht="51" customHeight="1" x14ac:dyDescent="0.3">
      <c r="B13" s="12"/>
      <c r="C13" s="12"/>
      <c r="D13" s="12"/>
      <c r="F13" s="44" t="s">
        <v>2</v>
      </c>
      <c r="G13" s="45"/>
      <c r="H13" s="46"/>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7" t="s">
        <v>3</v>
      </c>
      <c r="G14" s="48"/>
      <c r="H14" s="49"/>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36" t="str">
        <f>"% Gap - "&amp;F12&amp;" to Rural as a Region"</f>
        <v>% Gap - Richmondshire to Rural as a Region</v>
      </c>
      <c r="G15" s="37"/>
      <c r="H15" s="38"/>
      <c r="I15" s="13">
        <f>100*((I12-I13))/I13</f>
        <v>-2.2908888712367976</v>
      </c>
      <c r="J15" s="13">
        <f>100*((J12-J13))/J13</f>
        <v>2.1583076581012639</v>
      </c>
      <c r="K15" s="13">
        <f t="shared" ref="K15:P15" si="0">100*((K12-K13))/K13</f>
        <v>1.8596694967122287</v>
      </c>
      <c r="L15" s="13">
        <f t="shared" si="0"/>
        <v>-1.4943363570335801</v>
      </c>
      <c r="M15" s="13">
        <f t="shared" si="0"/>
        <v>2.6429408499352474</v>
      </c>
      <c r="N15" s="13">
        <f t="shared" si="0"/>
        <v>4.9116124771544225</v>
      </c>
      <c r="O15" s="13"/>
      <c r="P15" s="13">
        <f t="shared" si="0"/>
        <v>-2.570201012735958</v>
      </c>
      <c r="Q15" s="13">
        <f t="shared" ref="Q15:S15" si="1">100*((Q12-Q13))/Q13</f>
        <v>4.5411045596270059</v>
      </c>
      <c r="R15" s="13">
        <f t="shared" ref="R15" si="2">100*((R12-R13))/R13</f>
        <v>-2.5977136288159355</v>
      </c>
      <c r="S15" s="13">
        <f t="shared" si="1"/>
        <v>6.2933550958912976</v>
      </c>
      <c r="T15" s="24"/>
    </row>
    <row r="16" spans="1:20" ht="51" customHeight="1" x14ac:dyDescent="0.3">
      <c r="B16" s="12"/>
      <c r="C16" s="12"/>
      <c r="D16" s="12"/>
      <c r="F16" s="39" t="str">
        <f>"% Gap - "&amp;F12&amp;" to England"</f>
        <v>% Gap - Richmondshire to England</v>
      </c>
      <c r="G16" s="40"/>
      <c r="H16" s="41"/>
      <c r="I16" s="13">
        <f>100*(I12-I14)/I14</f>
        <v>0</v>
      </c>
      <c r="J16" s="13">
        <f>100*(J12-J14)/J14</f>
        <v>4.1666666666666616</v>
      </c>
      <c r="K16" s="13">
        <f t="shared" ref="K16:P16" si="3">100*(K12-K14)/K14</f>
        <v>4.2666666666666702</v>
      </c>
      <c r="L16" s="13">
        <f t="shared" si="3"/>
        <v>1.0526315789473695</v>
      </c>
      <c r="M16" s="13">
        <f t="shared" si="3"/>
        <v>4.9738219895287941</v>
      </c>
      <c r="N16" s="13">
        <f t="shared" si="3"/>
        <v>7.3011734028683248</v>
      </c>
      <c r="O16" s="13"/>
      <c r="P16" s="13">
        <f t="shared" si="3"/>
        <v>-0.77821011673151241</v>
      </c>
      <c r="Q16" s="13">
        <f t="shared" ref="Q16:S16" si="4">100*(Q12-Q14)/Q14</f>
        <v>6.6666666666666634</v>
      </c>
      <c r="R16" s="13">
        <f t="shared" ref="R16" si="5">100*(R12-R14)/R14</f>
        <v>-0.40650406504065378</v>
      </c>
      <c r="S16" s="13">
        <f t="shared" si="4"/>
        <v>8.0794701986754998</v>
      </c>
      <c r="T16" s="24"/>
    </row>
    <row r="17" spans="1:20" ht="51" customHeight="1" x14ac:dyDescent="0.3">
      <c r="B17" s="12"/>
      <c r="C17" s="12"/>
      <c r="D17" s="12"/>
      <c r="F17" s="39" t="s">
        <v>4</v>
      </c>
      <c r="G17" s="40"/>
      <c r="H17" s="41"/>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2" t="s">
        <v>1415</v>
      </c>
      <c r="G20" s="42"/>
      <c r="H20" s="43"/>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Richmondshire</v>
      </c>
      <c r="G21" s="10"/>
      <c r="H21" s="11"/>
      <c r="I21" s="30">
        <f>IF(VLOOKUP($F21,worthwhile!$B$10:$L$468,worthwhile!E$1,FALSE)=0,"",VLOOKUP($F21,worthwhile!$B$10:$L$468,worthwhile!E$1,FALSE))</f>
        <v>7.92</v>
      </c>
      <c r="J21" s="31">
        <f>IF(VLOOKUP($F21,worthwhile!$B$10:$L$468,worthwhile!F$1,FALSE)=0,"",VLOOKUP($F21,worthwhile!$B$10:$L$468,worthwhile!F$1,FALSE))</f>
        <v>7.96</v>
      </c>
      <c r="K21" s="31">
        <f>IF(VLOOKUP($F21,worthwhile!$B$10:$L$468,worthwhile!G$1,FALSE)=0,"",VLOOKUP($F21,worthwhile!$B$10:$L$468,worthwhile!G$1,FALSE))</f>
        <v>7.81</v>
      </c>
      <c r="L21" s="31">
        <f>IF(VLOOKUP($F21,worthwhile!$B$10:$L$468,worthwhile!H$1,FALSE)=0,"",VLOOKUP($F21,worthwhile!$B$10:$L$468,worthwhile!H$1,FALSE))</f>
        <v>7.85</v>
      </c>
      <c r="M21" s="31">
        <f>IF(VLOOKUP($F21,worthwhile!$B$10:$L$468,worthwhile!I$1,FALSE)=0,"",VLOOKUP($F21,worthwhile!$B$10:$L$468,worthwhile!I$1,FALSE))</f>
        <v>7.79</v>
      </c>
      <c r="N21" s="31">
        <f>IF(VLOOKUP($F21,worthwhile!$B$10:$L$468,worthwhile!J$1,FALSE)=0,"",VLOOKUP($F21,worthwhile!$B$10:$L$468,worthwhile!J$1,FALSE))</f>
        <v>8.6300000000000008</v>
      </c>
      <c r="O21" s="31"/>
      <c r="P21" s="31">
        <f>IF(VLOOKUP($F21,worthwhile!$B$10:$L$468,worthwhile!L$1,FALSE)=0,"",VLOOKUP($F21,worthwhile!$B$10:$L$468,worthwhile!L$1,FALSE))</f>
        <v>7.52</v>
      </c>
      <c r="Q21" s="31">
        <f>IF(VLOOKUP($F21,worthwhile!$B$10:$O$468,worthwhile!M$1,FALSE)=0,"",VLOOKUP($F21,worthwhile!$B$10:$O$468,worthwhile!M$1,FALSE))</f>
        <v>7.99</v>
      </c>
      <c r="R21" s="31">
        <f>IF(VLOOKUP($F21,worthwhile!$B$10:$O$468,worthwhile!N$1,FALSE)=0,"",VLOOKUP($F21,worthwhile!$B$10:$O$468,worthwhile!N$1,FALSE))</f>
        <v>7.48</v>
      </c>
      <c r="S21" s="31">
        <f>IF(VLOOKUP($F21,worthwhile!$B$10:$O$468,worthwhile!O$1,FALSE)=0,"",VLOOKUP($F21,worthwhile!$B$10:$O$468,worthwhile!O$1,FALSE))</f>
        <v>8.26</v>
      </c>
      <c r="T21" s="23"/>
    </row>
    <row r="22" spans="1:20" ht="51" customHeight="1" x14ac:dyDescent="0.3">
      <c r="B22" s="12"/>
      <c r="C22" s="12"/>
      <c r="D22" s="12"/>
      <c r="F22" s="44" t="s">
        <v>2</v>
      </c>
      <c r="G22" s="45"/>
      <c r="H22" s="46"/>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7" t="s">
        <v>3</v>
      </c>
      <c r="G23" s="48"/>
      <c r="H23" s="49"/>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36" t="str">
        <f>"% Gap - "&amp;F21&amp;" to Rural as a Region"</f>
        <v>% Gap - Richmondshire to Rural as a Region</v>
      </c>
      <c r="G24" s="37"/>
      <c r="H24" s="38"/>
      <c r="I24" s="13">
        <f>100*((I21-I22))/I22</f>
        <v>1.364666697506562</v>
      </c>
      <c r="J24" s="13">
        <f>100*((J21-J22))/J22</f>
        <v>1.9048941125661429</v>
      </c>
      <c r="K24" s="13">
        <f t="shared" ref="K24:P24" si="8">100*((K21-K22))/K22</f>
        <v>-0.77150336001963193</v>
      </c>
      <c r="L24" s="13">
        <f t="shared" si="8"/>
        <v>-1.4698988310372434</v>
      </c>
      <c r="M24" s="13">
        <f t="shared" si="8"/>
        <v>-2.3234383261576399</v>
      </c>
      <c r="N24" s="13">
        <f t="shared" si="8"/>
        <v>7.8441409837546976</v>
      </c>
      <c r="O24" s="13"/>
      <c r="P24" s="13">
        <f t="shared" si="8"/>
        <v>-5.9560939595292997</v>
      </c>
      <c r="Q24" s="13">
        <f t="shared" ref="Q24:S24" si="9">100*((Q21-Q22))/Q22</f>
        <v>2.7149730765131545E-2</v>
      </c>
      <c r="R24" s="13">
        <f t="shared" ref="R24" si="10">100*((R21-R22))/R22</f>
        <v>-4.4876232673342757</v>
      </c>
      <c r="S24" s="13">
        <f t="shared" si="9"/>
        <v>4.8656255257964949</v>
      </c>
      <c r="T24" s="24"/>
    </row>
    <row r="25" spans="1:20" ht="51" customHeight="1" x14ac:dyDescent="0.3">
      <c r="B25" s="12"/>
      <c r="C25" s="12"/>
      <c r="D25" s="12"/>
      <c r="F25" s="39" t="str">
        <f>"% Gap - "&amp;F21&amp;" to England"</f>
        <v>% Gap - Richmondshire to England</v>
      </c>
      <c r="G25" s="40"/>
      <c r="H25" s="41"/>
      <c r="I25" s="13">
        <f>100*(I21-I23)/I23</f>
        <v>3.3942558746736262</v>
      </c>
      <c r="J25" s="13">
        <f>100*(J21-J23)/J23</f>
        <v>3.5110533159947925</v>
      </c>
      <c r="K25" s="13">
        <f t="shared" ref="K25:P25" si="11">100*(K21-K23)/K23</f>
        <v>0.90439276485787334</v>
      </c>
      <c r="L25" s="13">
        <f t="shared" si="11"/>
        <v>0.38363171355497905</v>
      </c>
      <c r="M25" s="13">
        <f t="shared" si="11"/>
        <v>-0.51085568326947683</v>
      </c>
      <c r="N25" s="13">
        <f t="shared" si="11"/>
        <v>9.7964376590330833</v>
      </c>
      <c r="O25" s="13"/>
      <c r="P25" s="13">
        <f t="shared" si="11"/>
        <v>-4.5685279187817294</v>
      </c>
      <c r="Q25" s="13">
        <f t="shared" ref="Q25:S25" si="12">100*(Q21-Q23)/Q23</f>
        <v>1.6539440203562328</v>
      </c>
      <c r="R25" s="13">
        <f t="shared" ref="R25" si="13">100*(R21-R23)/R23</f>
        <v>-2.9831387808041443</v>
      </c>
      <c r="S25" s="13">
        <f t="shared" si="12"/>
        <v>6.1696658097686319</v>
      </c>
      <c r="T25" s="24"/>
    </row>
    <row r="26" spans="1:20" ht="51" customHeight="1" x14ac:dyDescent="0.3">
      <c r="B26" s="12"/>
      <c r="C26" s="12"/>
      <c r="D26" s="12"/>
      <c r="F26" s="39" t="s">
        <v>4</v>
      </c>
      <c r="G26" s="40"/>
      <c r="H26" s="41"/>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2" t="s">
        <v>1421</v>
      </c>
      <c r="G29" s="42"/>
      <c r="H29" s="43"/>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Richmondshire</v>
      </c>
      <c r="G30" s="10"/>
      <c r="H30" s="11"/>
      <c r="I30" s="30">
        <f>IF(VLOOKUP($F30,happy!$B$10:$L$468,happy!E$1,FALSE)=0,"",VLOOKUP($F30,happy!$B$10:$L$468,happy!E$1,FALSE))</f>
        <v>7.26</v>
      </c>
      <c r="J30" s="31">
        <f>IF(VLOOKUP($F30,happy!$B$10:$L$468,happy!F$1,FALSE)=0,"",VLOOKUP($F30,happy!$B$10:$L$468,happy!F$1,FALSE))</f>
        <v>7.54</v>
      </c>
      <c r="K30" s="31">
        <f>IF(VLOOKUP($F30,happy!$B$10:$L$468,happy!G$1,FALSE)=0,"",VLOOKUP($F30,happy!$B$10:$L$468,happy!G$1,FALSE))</f>
        <v>7.96</v>
      </c>
      <c r="L30" s="31">
        <f>IF(VLOOKUP($F30,happy!$B$10:$L$468,happy!H$1,FALSE)=0,"",VLOOKUP($F30,happy!$B$10:$L$468,happy!H$1,FALSE))</f>
        <v>7.15</v>
      </c>
      <c r="M30" s="31">
        <f>IF(VLOOKUP($F30,happy!$B$10:$L$468,happy!I$1,FALSE)=0,"",VLOOKUP($F30,happy!$B$10:$L$468,happy!I$1,FALSE))</f>
        <v>7.95</v>
      </c>
      <c r="N30" s="31">
        <f>IF(VLOOKUP($F30,happy!$B$10:$L$468,happy!J$1,FALSE)=0,"",VLOOKUP($F30,happy!$B$10:$L$468,happy!J$1,FALSE))</f>
        <v>8.09</v>
      </c>
      <c r="O30" s="31"/>
      <c r="P30" s="31">
        <f>IF(VLOOKUP($F30,happy!$B$10:$L$468,happy!L$1,FALSE)=0,"",VLOOKUP($F30,happy!$B$10:$L$468,happy!L$1,FALSE))</f>
        <v>7.26</v>
      </c>
      <c r="Q30" s="31">
        <f>IF(VLOOKUP($F30,happy!$B$10:$O$468,happy!M$1,FALSE)=0,"",VLOOKUP($F30,happy!$B$10:$O$468,happy!M$1,FALSE))</f>
        <v>8.27</v>
      </c>
      <c r="R30" s="31">
        <f>IF(VLOOKUP($F30,happy!$B$10:$O$468,happy!N$1,FALSE)=0,"",VLOOKUP($F30,happy!$B$10:$O$468,happy!N$1,FALSE))</f>
        <v>7.26</v>
      </c>
      <c r="S30" s="31">
        <f>IF(VLOOKUP($F30,happy!$B$10:$O$468,happy!O$1,FALSE)=0,"",VLOOKUP($F30,happy!$B$10:$O$468,happy!O$1,FALSE))</f>
        <v>7.99</v>
      </c>
      <c r="T30" s="23"/>
    </row>
    <row r="31" spans="1:20" ht="51" customHeight="1" x14ac:dyDescent="0.3">
      <c r="B31" s="12"/>
      <c r="C31" s="12"/>
      <c r="D31" s="12"/>
      <c r="F31" s="44" t="s">
        <v>2</v>
      </c>
      <c r="G31" s="45"/>
      <c r="H31" s="46"/>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7" t="s">
        <v>3</v>
      </c>
      <c r="G32" s="48"/>
      <c r="H32" s="49"/>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36" t="str">
        <f>"% Gap - "&amp;F30&amp;" to Rural as a Region"</f>
        <v>% Gap - Richmondshire to Rural as a Region</v>
      </c>
      <c r="G33" s="37"/>
      <c r="H33" s="38"/>
      <c r="I33" s="13">
        <f>100*((I30-I31))/I31</f>
        <v>-2.6054630677226722</v>
      </c>
      <c r="J33" s="13">
        <f>100*((J30-J31))/J31</f>
        <v>1.8156379136433409</v>
      </c>
      <c r="K33" s="13">
        <f t="shared" ref="K33:S33" si="16">100*((K30-K31))/K31</f>
        <v>5.590538596771661</v>
      </c>
      <c r="L33" s="13">
        <f t="shared" si="16"/>
        <v>-6.286517386223613</v>
      </c>
      <c r="M33" s="13">
        <f t="shared" si="16"/>
        <v>4.2680614373301147</v>
      </c>
      <c r="N33" s="13">
        <f t="shared" si="16"/>
        <v>5.6019501454745209</v>
      </c>
      <c r="O33" s="13"/>
      <c r="P33" s="13">
        <f t="shared" si="16"/>
        <v>-5.5132185530153262</v>
      </c>
      <c r="Q33" s="13">
        <f t="shared" si="16"/>
        <v>9.0682302094257565</v>
      </c>
      <c r="R33" s="13">
        <f t="shared" ref="R33" si="17">100*((R30-R31))/R31</f>
        <v>-2.8629461263177753</v>
      </c>
      <c r="S33" s="13">
        <f t="shared" si="16"/>
        <v>5.4441670774172266</v>
      </c>
      <c r="T33" s="24"/>
    </row>
    <row r="34" spans="1:20" ht="51" customHeight="1" x14ac:dyDescent="0.3">
      <c r="B34" s="12"/>
      <c r="C34" s="12"/>
      <c r="D34" s="12"/>
      <c r="F34" s="39" t="str">
        <f>"% Gap - "&amp;F30&amp;" to England"</f>
        <v>% Gap - Richmondshire to England</v>
      </c>
      <c r="G34" s="40"/>
      <c r="H34" s="41"/>
      <c r="I34" s="13">
        <f>100*(I30-I32)/I32</f>
        <v>-0.41152263374485937</v>
      </c>
      <c r="J34" s="13">
        <f>100*(J30-J32)/J32</f>
        <v>3.4293552812071328</v>
      </c>
      <c r="K34" s="13">
        <f t="shared" ref="K34:S34" si="18">100*(K30-K32)/K32</f>
        <v>7.8590785907859093</v>
      </c>
      <c r="L34" s="13">
        <f t="shared" si="18"/>
        <v>-4.155495978552274</v>
      </c>
      <c r="M34" s="13">
        <f t="shared" si="18"/>
        <v>6.4257028112449861</v>
      </c>
      <c r="N34" s="13">
        <f t="shared" si="18"/>
        <v>7.723035952063916</v>
      </c>
      <c r="O34" s="13"/>
      <c r="P34" s="13">
        <f t="shared" si="18"/>
        <v>-3.9682539682539661</v>
      </c>
      <c r="Q34" s="13">
        <f t="shared" si="18"/>
        <v>10.709504685408298</v>
      </c>
      <c r="R34" s="13">
        <f t="shared" ref="R34" si="19">100*(R30-R32)/R32</f>
        <v>-0.68399452804377325</v>
      </c>
      <c r="S34" s="13">
        <f t="shared" si="18"/>
        <v>7.2483221476510069</v>
      </c>
      <c r="T34" s="24"/>
    </row>
    <row r="35" spans="1:20" ht="51" customHeight="1" x14ac:dyDescent="0.3">
      <c r="B35" s="12"/>
      <c r="C35" s="12"/>
      <c r="D35" s="12"/>
      <c r="F35" s="39" t="s">
        <v>4</v>
      </c>
      <c r="G35" s="40"/>
      <c r="H35" s="41"/>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2" t="s">
        <v>1413</v>
      </c>
      <c r="G38" s="42"/>
      <c r="H38" s="43"/>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Richmondshire</v>
      </c>
      <c r="G39" s="10"/>
      <c r="H39" s="11"/>
      <c r="I39" s="30">
        <f>IF(VLOOKUP($F39,anxiety!$B$10:$L$468,anxiety!E$1,FALSE)=0,"",VLOOKUP($F39,anxiety!$B$10:$L$468,anxiety!E$1,FALSE))</f>
        <v>3.13</v>
      </c>
      <c r="J39" s="31">
        <f>IF(VLOOKUP($F39,anxiety!$B$10:$L$468,anxiety!F$1,FALSE)=0,"",VLOOKUP($F39,anxiety!$B$10:$L$468,anxiety!F$1,FALSE))</f>
        <v>2.75</v>
      </c>
      <c r="K39" s="31">
        <f>IF(VLOOKUP($F39,anxiety!$B$10:$L$468,anxiety!G$1,FALSE)=0,"",VLOOKUP($F39,anxiety!$B$10:$L$468,anxiety!G$1,FALSE))</f>
        <v>1.76</v>
      </c>
      <c r="L39" s="31">
        <f>IF(VLOOKUP($F39,anxiety!$B$10:$L$468,anxiety!H$1,FALSE)=0,"",VLOOKUP($F39,anxiety!$B$10:$L$468,anxiety!H$1,FALSE))</f>
        <v>2.0699999999999998</v>
      </c>
      <c r="M39" s="31">
        <f>IF(VLOOKUP($F39,anxiety!$B$10:$L$468,anxiety!I$1,FALSE)=0,"",VLOOKUP($F39,anxiety!$B$10:$L$468,anxiety!I$1,FALSE))</f>
        <v>2</v>
      </c>
      <c r="N39" s="31">
        <f>IF(VLOOKUP($F39,anxiety!$B$10:$L$468,anxiety!J$1,FALSE)=0,"",VLOOKUP($F39,anxiety!$B$10:$L$468,anxiety!J$1,FALSE))</f>
        <v>2.11</v>
      </c>
      <c r="O39" s="31"/>
      <c r="P39" s="31">
        <f>IF(VLOOKUP($F39,anxiety!$B$10:$L$468,anxiety!L$1,FALSE)=0,"",VLOOKUP($F39,anxiety!$B$10:$L$468,anxiety!L$1,FALSE))</f>
        <v>3.38</v>
      </c>
      <c r="Q39" s="31">
        <f>IF(VLOOKUP($F39,anxiety!$B$10:$O$468,anxiety!M$1,FALSE)=0,"",VLOOKUP($F39,anxiety!$B$10:$O$468,anxiety!M$1,FALSE))</f>
        <v>2.4</v>
      </c>
      <c r="R39" s="31">
        <f>IF(VLOOKUP($F39,anxiety!$B$10:$O$468,anxiety!N$1,FALSE)=0,"",VLOOKUP($F39,anxiety!$B$10:$O$468,anxiety!N$1,FALSE))</f>
        <v>2.4300000000000002</v>
      </c>
      <c r="S39" s="31">
        <f>IF(VLOOKUP($F39,anxiety!$B$10:$O$468,anxiety!O$1,FALSE)=0,"",VLOOKUP($F39,anxiety!$B$10:$O$468,anxiety!O$1,FALSE))</f>
        <v>2.2200000000000002</v>
      </c>
      <c r="T39" s="23"/>
    </row>
    <row r="40" spans="1:20" ht="51" customHeight="1" x14ac:dyDescent="0.3">
      <c r="B40" s="12"/>
      <c r="C40" s="12"/>
      <c r="D40" s="12"/>
      <c r="F40" s="44" t="s">
        <v>2</v>
      </c>
      <c r="G40" s="45"/>
      <c r="H40" s="46"/>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7" t="s">
        <v>3</v>
      </c>
      <c r="G41" s="48"/>
      <c r="H41" s="49"/>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36" t="str">
        <f>"% Gap - "&amp;F39&amp;" to Rural as a Region"</f>
        <v>% Gap - Richmondshire to Rural as a Region</v>
      </c>
      <c r="G42" s="37"/>
      <c r="H42" s="38"/>
      <c r="I42" s="13">
        <f>100*((I39-I40))/I40</f>
        <v>5.4941931292130333</v>
      </c>
      <c r="J42" s="13">
        <f>100*((J39-J40))/J40</f>
        <v>-5.3061732492531988</v>
      </c>
      <c r="K42" s="13">
        <f t="shared" ref="K42:S42" si="21">100*((K39-K40))/K40</f>
        <v>-35.636235459992967</v>
      </c>
      <c r="L42" s="13">
        <f t="shared" si="21"/>
        <v>-23.079333810888251</v>
      </c>
      <c r="M42" s="13">
        <f t="shared" si="21"/>
        <v>-26.215663614543541</v>
      </c>
      <c r="N42" s="13">
        <f t="shared" si="21"/>
        <v>-22.669669271868237</v>
      </c>
      <c r="O42" s="13"/>
      <c r="P42" s="13">
        <f t="shared" si="21"/>
        <v>21.561660455845377</v>
      </c>
      <c r="Q42" s="13">
        <f t="shared" si="21"/>
        <v>-17.464263517712833</v>
      </c>
      <c r="R42" s="13">
        <f t="shared" ref="R42" si="22">100*((R39-R40))/R40</f>
        <v>-19.961109567839973</v>
      </c>
      <c r="S42" s="13">
        <f t="shared" si="21"/>
        <v>-24.908305485369585</v>
      </c>
      <c r="T42" s="24"/>
    </row>
    <row r="43" spans="1:20" ht="51" customHeight="1" x14ac:dyDescent="0.3">
      <c r="B43" s="12"/>
      <c r="C43" s="12"/>
      <c r="D43" s="12"/>
      <c r="F43" s="39" t="str">
        <f>"% Gap - "&amp;F39&amp;" to England"</f>
        <v>% Gap - Richmondshire to England</v>
      </c>
      <c r="G43" s="40"/>
      <c r="H43" s="41"/>
      <c r="I43" s="13">
        <f>100*(I39-I41)/I41</f>
        <v>-0.3184713375796252</v>
      </c>
      <c r="J43" s="13">
        <f>100*(J39-J41)/J41</f>
        <v>-9.5394736842105274</v>
      </c>
      <c r="K43" s="13">
        <f t="shared" ref="K43:S43" si="23">100*(K39-K41)/K41</f>
        <v>-39.931740614334473</v>
      </c>
      <c r="L43" s="13">
        <f t="shared" si="23"/>
        <v>-27.622377622377623</v>
      </c>
      <c r="M43" s="13">
        <f t="shared" si="23"/>
        <v>-30.31358885017422</v>
      </c>
      <c r="N43" s="13">
        <f t="shared" si="23"/>
        <v>-27.491408934707913</v>
      </c>
      <c r="O43" s="13"/>
      <c r="P43" s="13">
        <f t="shared" si="23"/>
        <v>17.770034843205568</v>
      </c>
      <c r="Q43" s="13">
        <f t="shared" si="23"/>
        <v>-21.052631578947373</v>
      </c>
      <c r="R43" s="13">
        <f t="shared" ref="R43" si="24">100*(R39-R41)/R41</f>
        <v>-26.586102719033228</v>
      </c>
      <c r="S43" s="13">
        <f t="shared" si="23"/>
        <v>-29.073482428115007</v>
      </c>
      <c r="T43" s="24"/>
    </row>
    <row r="44" spans="1:20" ht="51" customHeight="1" x14ac:dyDescent="0.3">
      <c r="B44" s="12"/>
      <c r="C44" s="12"/>
      <c r="D44" s="12"/>
      <c r="F44" s="39" t="s">
        <v>4</v>
      </c>
      <c r="G44" s="40"/>
      <c r="H44" s="41"/>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ZgN/6vPb/lhnjLETJTvLBywIlWxBwNq3IRVeH9ZZDnnrH5wRke27AfnMiygOoYwzl6NISIsqL+o1aOUaUltl0A==" saltValue="Ex9c/DvnFm240Snx4VotIQ=="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5:H25"/>
    <mergeCell ref="F26:H26"/>
    <mergeCell ref="F29:H29"/>
    <mergeCell ref="F31:H31"/>
    <mergeCell ref="F32:H32"/>
    <mergeCell ref="F33:H33"/>
    <mergeCell ref="F42:H42"/>
    <mergeCell ref="F43:H43"/>
    <mergeCell ref="F44:H44"/>
    <mergeCell ref="F34:H34"/>
    <mergeCell ref="F35:H35"/>
    <mergeCell ref="F38:H38"/>
    <mergeCell ref="F40:H40"/>
    <mergeCell ref="F41:H41"/>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2022-12-05T09:07:24Z</dcterms:modified>
</cp:coreProperties>
</file>