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1" documentId="8_{ECD2F39D-CD78-48FD-B46A-7C7441A01F90}" xr6:coauthVersionLast="47" xr6:coauthVersionMax="47" xr10:uidLastSave="{FEDF1F7F-793F-4E2B-9D8E-4DDB6F63D00A}"/>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<sst xmlns="http://schemas.openxmlformats.org/spreadsheetml/2006/main" count="12312" uniqueCount="1423">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</sst>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c:v>
                </c:pt>
                <c:pt idx="1">
                  <c:v>7.64</c:v>
                </c:pt>
                <c:pt idx="2">
                  <c:v>7.43</c:v>
                </c:pt>
                <c:pt idx="3">
                  <c:v>7.76</c:v>
                </c:pt>
                <c:pt idx="4">
                  <c:v>7.81</c:v>
                </c:pt>
                <c:pt idx="5">
                  <c:v>7.93</c:v>
                </c:pt>
                <c:pt idx="6">
                  <c:v>7.72</c:v>
                </c:pt>
                <c:pt idx="7">
                  <c:v>7.73</c:v>
                </c:pt>
                <c:pt idx="8">
                  <c:v>8.15</c:v>
                </c:pt>
                <c:pt idx="9">
                  <c:v>7.66</c:v>
                </c:pt>
                <c:pt idx="10">
                  <c:v>7.72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c:v>
                </c:pt>
                <c:pt idx="1">
                  <c:v>7.67</c:v>
                </c:pt>
                <c:pt idx="2">
                  <c:v>7.58</c:v>
                </c:pt>
                <c:pt idx="3">
                  <c:v>7.79</c:v>
                </c:pt>
                <c:pt idx="4">
                  <c:v>8.1300000000000008</c:v>
                </c:pt>
                <c:pt idx="5">
                  <c:v>8.11</c:v>
                </c:pt>
                <c:pt idx="6">
                  <c:v>7.92</c:v>
                </c:pt>
                <c:pt idx="7">
                  <c:v>7.92</c:v>
                </c:pt>
                <c:pt idx="8">
                  <c:v>8.26</c:v>
                </c:pt>
                <c:pt idx="9">
                  <c:v>7.75</c:v>
                </c:pt>
                <c:pt idx="10">
                  <c:v>7.7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7.74</c:v>
                </c:pt>
                <c:pt idx="1">
                  <c:v>7.5</c:v>
                </c:pt>
                <c:pt idx="2">
                  <c:v>7.95</c:v>
                </c:pt>
                <c:pt idx="3">
                  <c:v>7.45</c:v>
                </c:pt>
                <c:pt idx="4">
                  <c:v>7.73</c:v>
                </c:pt>
                <c:pt idx="5">
                  <c:v>7.55</c:v>
                </c:pt>
                <c:pt idx="6">
                  <c:v>7.49</c:v>
                </c:pt>
                <c:pt idx="7">
                  <c:v>7.45</c:v>
                </c:pt>
                <c:pt idx="8">
                  <c:v>7.72</c:v>
                </c:pt>
                <c:pt idx="9">
                  <c:v>7.72</c:v>
                </c:pt>
                <c:pt idx="10">
                  <c:v>8.0299999999999994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2.75</c:v>
                </c:pt>
                <c:pt idx="1">
                  <c:v>2.67</c:v>
                </c:pt>
                <c:pt idx="2">
                  <c:v>2.09</c:v>
                </c:pt>
                <c:pt idx="3">
                  <c:v>2.76</c:v>
                </c:pt>
                <c:pt idx="4">
                  <c:v>2.72</c:v>
                </c:pt>
                <c:pt idx="5">
                  <c:v>2.2200000000000002</c:v>
                </c:pt>
                <c:pt idx="6">
                  <c:v>2.35</c:v>
                </c:pt>
                <c:pt idx="7">
                  <c:v>2.4</c:v>
                </c:pt>
                <c:pt idx="8">
                  <c:v>3.03</c:v>
                </c:pt>
                <c:pt idx="9">
                  <c:v>2.4700000000000002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Ryedale in the period April 2011 to March 2022 had scores for 'life satisfaction' that moved from being in line with the England situation to being in line with the rural position sporadically over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Ryedale in the period April 2011 to March 2022 moved around the rural and England levels, being higher than 'Rural as a Region' in some years, and below the England position in other years.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Ryedale in the period April 2011 to March 2022 were generally greater than the England situation, and in some years were markedly greater than both the England and rural positions.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Ryedale in the period April 2011 to March 2022 were generally in line with or below the rural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224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Ryedale</v>
      </c>
      <c r="G12" s="10"/>
      <c r="H12" s="11"/>
      <c r="I12" s="30">
        <f>IF(VLOOKUP($F12,'life satisfaction'!$B$10:$L$468,'life satisfaction'!E$1,FALSE)=0,"",VLOOKUP($F12,'life satisfaction'!$B$10:$L$468,'life satisfaction'!E$1,FALSE))</f>
        <v>7.6</v>
      </c>
      <c r="J12" s="31">
        <f>IF(VLOOKUP($F12,'life satisfaction'!$B$10:$L$468,'life satisfaction'!F$1,FALSE)=0,"",VLOOKUP($F12,'life satisfaction'!$B$10:$L$468,'life satisfaction'!F$1,FALSE))</f>
        <v>7.64</v>
      </c>
      <c r="K12" s="31">
        <f>IF(VLOOKUP($F12,'life satisfaction'!$B$10:$L$468,'life satisfaction'!G$1,FALSE)=0,"",VLOOKUP($F12,'life satisfaction'!$B$10:$L$468,'life satisfaction'!G$1,FALSE))</f>
        <v>7.43</v>
      </c>
      <c r="L12" s="31">
        <f>IF(VLOOKUP($F12,'life satisfaction'!$B$10:$L$468,'life satisfaction'!H$1,FALSE)=0,"",VLOOKUP($F12,'life satisfaction'!$B$10:$L$468,'life satisfaction'!H$1,FALSE))</f>
        <v>7.76</v>
      </c>
      <c r="M12" s="31">
        <f>IF(VLOOKUP($F12,'life satisfaction'!$B$10:$L$468,'life satisfaction'!I$1,FALSE)=0,"",VLOOKUP($F12,'life satisfaction'!$B$10:$L$468,'life satisfaction'!I$1,FALSE))</f>
        <v>7.81</v>
      </c>
      <c r="N12" s="31">
        <f>IF(VLOOKUP($F12,'life satisfaction'!$B$10:$L$468,'life satisfaction'!J$1,FALSE)=0,"",VLOOKUP($F12,'life satisfaction'!$B$10:$L$468,'life satisfaction'!J$1,FALSE))</f>
        <v>7.93</v>
      </c>
      <c r="O12" s="31">
        <f>IF(VLOOKUP($F12,'life satisfaction'!$B$10:$L$468,'life satisfaction'!K$1,FALSE)=0,"",VLOOKUP($F12,'life satisfaction'!$B$10:$L$468,'life satisfaction'!K$1,FALSE))</f>
        <v>7.72</v>
      </c>
      <c r="P12" s="31">
        <f>IF(VLOOKUP($F12,'life satisfaction'!$B$10:$L$468,'life satisfaction'!L$1,FALSE)=0,"",VLOOKUP($F12,'life satisfaction'!$B$10:$L$468,'life satisfaction'!L$1,FALSE))</f>
        <v>7.73</v>
      </c>
      <c r="Q12" s="31">
        <f>IF(VLOOKUP($F12,'life satisfaction'!$B$10:$O$468,'life satisfaction'!M$1,FALSE)=0,"",VLOOKUP($F12,'life satisfaction'!$B$10:$O$468,'life satisfaction'!M$1,FALSE))</f>
        <v>8.15</v>
      </c>
      <c r="R12" s="31">
        <f>IF(VLOOKUP($F12,'life satisfaction'!$B$10:$O$468,'life satisfaction'!N$1,FALSE)=0,"",VLOOKUP($F12,'life satisfaction'!$B$10:$O$468,'life satisfaction'!N$1,FALSE))</f>
        <v>7.66</v>
      </c>
      <c r="S12" s="31">
        <f>IF(VLOOKUP($F12,'life satisfaction'!$B$10:$O$468,'life satisfaction'!O$1,FALSE)=0,"",VLOOKUP($F12,'life satisfaction'!$B$10:$O$468,'life satisfaction'!O$1,FALSE))</f>
        <v>7.72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Ryedale to Rural as a Region</v>
      </c>
      <c r="G15" s="50"/>
      <c r="H15" s="51"/>
      <c r="I15" s="13">
        <f>100*((I12-I13))/I13</f>
        <v>0.21447295257763693</v>
      </c>
      <c r="J15" s="13">
        <f>100*((J12-J13))/J13</f>
        <v>0.70831877521208042</v>
      </c>
      <c r="K15" s="13">
        <f t="shared" ref="K15:P15" si="0">100*((K12-K13))/K13</f>
        <v>-3.2202884449396674</v>
      </c>
      <c r="L15" s="13">
        <f t="shared" si="0"/>
        <v>-0.46823569408601246</v>
      </c>
      <c r="M15" s="13">
        <f t="shared" si="0"/>
        <v>-4.4717202245101825E-2</v>
      </c>
      <c r="N15" s="13">
        <f t="shared" si="0"/>
        <v>1.0873738692386998</v>
      </c>
      <c r="O15" s="13">
        <f t="shared" si="0"/>
        <v>0.12813701284493828</v>
      </c>
      <c r="P15" s="13">
        <f t="shared" si="0"/>
        <v>-1.5513272978364638</v>
      </c>
      <c r="Q15" s="13">
        <f t="shared" ref="Q15:S15" si="1">100*((Q12-Q13))/Q13</f>
        <v>4.4129904609019768</v>
      </c>
      <c r="R15" s="13">
        <f t="shared" ref="R15" si="2">100*((R12-R13))/R13</f>
        <v>1.510410014050338</v>
      </c>
      <c r="S15" s="13">
        <f t="shared" si="1"/>
        <v>0.56185065444617344</v>
      </c>
      <c r="T15" s="24"/>
    </row>
    <row r="16" spans="1:20" ht="51" customHeight="1" x14ac:dyDescent="0.3">
      <c r="B16" s="12"/>
      <c r="C16" s="12"/>
      <c r="D16" s="12"/>
      <c r="F16" s="36" t="str">
        <f>"% Gap - "&amp;F12&amp;" to England"</f>
        <v>% Gap - Ryedale to England</v>
      </c>
      <c r="G16" s="37"/>
      <c r="H16" s="38"/>
      <c r="I16" s="13">
        <f>100*(I12-I14)/I14</f>
        <v>2.5641025641025572</v>
      </c>
      <c r="J16" s="13">
        <f>100*(J12-J14)/J14</f>
        <v>2.6881720430107432</v>
      </c>
      <c r="K16" s="13">
        <f t="shared" ref="K16:P16" si="3">100*(K12-K14)/K14</f>
        <v>-0.93333333333333712</v>
      </c>
      <c r="L16" s="13">
        <f t="shared" si="3"/>
        <v>2.1052631578947389</v>
      </c>
      <c r="M16" s="13">
        <f t="shared" si="3"/>
        <v>2.225130890052355</v>
      </c>
      <c r="N16" s="13">
        <f t="shared" si="3"/>
        <v>3.3898305084745735</v>
      </c>
      <c r="O16" s="13">
        <f t="shared" si="3"/>
        <v>0.52083333333333381</v>
      </c>
      <c r="P16" s="13">
        <f t="shared" si="3"/>
        <v>0.25940337224384519</v>
      </c>
      <c r="Q16" s="13">
        <f t="shared" ref="Q16:S16" si="4">100*(Q12-Q14)/Q14</f>
        <v>6.5359477124183005</v>
      </c>
      <c r="R16" s="13">
        <f t="shared" ref="R16" si="5">100*(R12-R14)/R14</f>
        <v>3.7940379403794071</v>
      </c>
      <c r="S16" s="13">
        <f t="shared" si="4"/>
        <v>2.2516556291390719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Ryedale</v>
      </c>
      <c r="G21" s="10"/>
      <c r="H21" s="11"/>
      <c r="I21" s="30">
        <f>IF(VLOOKUP($F21,worthwhile!$B$10:$L$468,worthwhile!E$1,FALSE)=0,"",VLOOKUP($F21,worthwhile!$B$10:$L$468,worthwhile!E$1,FALSE))</f>
        <v>7.8</v>
      </c>
      <c r="J21" s="31">
        <f>IF(VLOOKUP($F21,worthwhile!$B$10:$L$468,worthwhile!F$1,FALSE)=0,"",VLOOKUP($F21,worthwhile!$B$10:$L$468,worthwhile!F$1,FALSE))</f>
        <v>7.67</v>
      </c>
      <c r="K21" s="31">
        <f>IF(VLOOKUP($F21,worthwhile!$B$10:$L$468,worthwhile!G$1,FALSE)=0,"",VLOOKUP($F21,worthwhile!$B$10:$L$468,worthwhile!G$1,FALSE))</f>
        <v>7.58</v>
      </c>
      <c r="L21" s="31">
        <f>IF(VLOOKUP($F21,worthwhile!$B$10:$L$468,worthwhile!H$1,FALSE)=0,"",VLOOKUP($F21,worthwhile!$B$10:$L$468,worthwhile!H$1,FALSE))</f>
        <v>7.79</v>
      </c>
      <c r="M21" s="31">
        <f>IF(VLOOKUP($F21,worthwhile!$B$10:$L$468,worthwhile!I$1,FALSE)=0,"",VLOOKUP($F21,worthwhile!$B$10:$L$468,worthwhile!I$1,FALSE))</f>
        <v>8.1300000000000008</v>
      </c>
      <c r="N21" s="31">
        <f>IF(VLOOKUP($F21,worthwhile!$B$10:$L$468,worthwhile!J$1,FALSE)=0,"",VLOOKUP($F21,worthwhile!$B$10:$L$468,worthwhile!J$1,FALSE))</f>
        <v>8.11</v>
      </c>
      <c r="O21" s="31">
        <f>IF(VLOOKUP($F21,worthwhile!$B$10:$L$468,worthwhile!K$1,FALSE)=0,"",VLOOKUP($F21,worthwhile!$B$10:$L$468,worthwhile!K$1,FALSE))</f>
        <v>7.92</v>
      </c>
      <c r="P21" s="31">
        <f>IF(VLOOKUP($F21,worthwhile!$B$10:$L$468,worthwhile!L$1,FALSE)=0,"",VLOOKUP($F21,worthwhile!$B$10:$L$468,worthwhile!L$1,FALSE))</f>
        <v>7.92</v>
      </c>
      <c r="Q21" s="31">
        <f>IF(VLOOKUP($F21,worthwhile!$B$10:$O$468,worthwhile!M$1,FALSE)=0,"",VLOOKUP($F21,worthwhile!$B$10:$O$468,worthwhile!M$1,FALSE))</f>
        <v>8.26</v>
      </c>
      <c r="R21" s="31">
        <f>IF(VLOOKUP($F21,worthwhile!$B$10:$O$468,worthwhile!N$1,FALSE)=0,"",VLOOKUP($F21,worthwhile!$B$10:$O$468,worthwhile!N$1,FALSE))</f>
        <v>7.75</v>
      </c>
      <c r="S21" s="31">
        <f>IF(VLOOKUP($F21,worthwhile!$B$10:$O$468,worthwhile!O$1,FALSE)=0,"",VLOOKUP($F21,worthwhile!$B$10:$O$468,worthwhile!O$1,FALSE))</f>
        <v>7.7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Ryedale to Rural as a Region</v>
      </c>
      <c r="G24" s="50"/>
      <c r="H24" s="51"/>
      <c r="I24" s="13">
        <f>100*((I21-I22))/I22</f>
        <v>-0.17116158578899335</v>
      </c>
      <c r="J24" s="13">
        <f>100*((J21-J22))/J22</f>
        <v>-1.8077213764595086</v>
      </c>
      <c r="K24" s="13">
        <f t="shared" ref="K24:P24" si="8">100*((K21-K22))/K22</f>
        <v>-3.6937254121573324</v>
      </c>
      <c r="L24" s="13">
        <f t="shared" si="8"/>
        <v>-2.2229951457044699</v>
      </c>
      <c r="M24" s="13">
        <f t="shared" si="8"/>
        <v>1.9397235440742566</v>
      </c>
      <c r="N24" s="13">
        <f t="shared" si="8"/>
        <v>1.3460003914542826</v>
      </c>
      <c r="O24" s="13">
        <f t="shared" si="8"/>
        <v>0.25010675288231921</v>
      </c>
      <c r="P24" s="13">
        <f t="shared" si="8"/>
        <v>-0.95375853184468307</v>
      </c>
      <c r="Q24" s="13">
        <f t="shared" ref="Q24:S24" si="9">100*((Q21-Q22))/Q22</f>
        <v>3.4072912110287787</v>
      </c>
      <c r="R24" s="13">
        <f t="shared" ref="R24" si="10">100*((R21-R22))/R22</f>
        <v>-1.0399840002460803</v>
      </c>
      <c r="S24" s="13">
        <f t="shared" si="9"/>
        <v>-2.2439084081558049</v>
      </c>
      <c r="T24" s="24"/>
    </row>
    <row r="25" spans="1:20" ht="51" customHeight="1" x14ac:dyDescent="0.3">
      <c r="B25" s="12"/>
      <c r="C25" s="12"/>
      <c r="D25" s="12"/>
      <c r="F25" s="36" t="str">
        <f>"% Gap - "&amp;F21&amp;" to England"</f>
        <v>% Gap - Ryedale to England</v>
      </c>
      <c r="G25" s="37"/>
      <c r="H25" s="38"/>
      <c r="I25" s="13">
        <f>100*(I21-I23)/I23</f>
        <v>1.8276762402088731</v>
      </c>
      <c r="J25" s="13">
        <f>100*(J21-J23)/J23</f>
        <v>-0.26007802340702812</v>
      </c>
      <c r="K25" s="13">
        <f t="shared" ref="K25:P25" si="11">100*(K21-K23)/K23</f>
        <v>-2.0671834625323013</v>
      </c>
      <c r="L25" s="13">
        <f t="shared" si="11"/>
        <v>-0.38363171355499037</v>
      </c>
      <c r="M25" s="13">
        <f t="shared" si="11"/>
        <v>3.831417624521082</v>
      </c>
      <c r="N25" s="13">
        <f t="shared" si="11"/>
        <v>3.1806615776081313</v>
      </c>
      <c r="O25" s="13">
        <f t="shared" si="11"/>
        <v>0.50761421319796995</v>
      </c>
      <c r="P25" s="13">
        <f t="shared" si="11"/>
        <v>0.50761421319796995</v>
      </c>
      <c r="Q25" s="13">
        <f t="shared" ref="Q25:S25" si="12">100*(Q21-Q23)/Q23</f>
        <v>5.0890585241730202</v>
      </c>
      <c r="R25" s="13">
        <f t="shared" ref="R25" si="13">100*(R21-R23)/R23</f>
        <v>0.51880674448767883</v>
      </c>
      <c r="S25" s="13">
        <f t="shared" si="12"/>
        <v>-1.0282776349614404</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Ryedale</v>
      </c>
      <c r="G30" s="10"/>
      <c r="H30" s="11"/>
      <c r="I30" s="30">
        <f>IF(VLOOKUP($F30,happy!$B$10:$L$468,happy!E$1,FALSE)=0,"",VLOOKUP($F30,happy!$B$10:$L$468,happy!E$1,FALSE))</f>
        <v>7.74</v>
      </c>
      <c r="J30" s="31">
        <f>IF(VLOOKUP($F30,happy!$B$10:$L$468,happy!F$1,FALSE)=0,"",VLOOKUP($F30,happy!$B$10:$L$468,happy!F$1,FALSE))</f>
        <v>7.5</v>
      </c>
      <c r="K30" s="31">
        <f>IF(VLOOKUP($F30,happy!$B$10:$L$468,happy!G$1,FALSE)=0,"",VLOOKUP($F30,happy!$B$10:$L$468,happy!G$1,FALSE))</f>
        <v>7.95</v>
      </c>
      <c r="L30" s="31">
        <f>IF(VLOOKUP($F30,happy!$B$10:$L$468,happy!H$1,FALSE)=0,"",VLOOKUP($F30,happy!$B$10:$L$468,happy!H$1,FALSE))</f>
        <v>7.45</v>
      </c>
      <c r="M30" s="31">
        <f>IF(VLOOKUP($F30,happy!$B$10:$L$468,happy!I$1,FALSE)=0,"",VLOOKUP($F30,happy!$B$10:$L$468,happy!I$1,FALSE))</f>
        <v>7.73</v>
      </c>
      <c r="N30" s="31">
        <f>IF(VLOOKUP($F30,happy!$B$10:$L$468,happy!J$1,FALSE)=0,"",VLOOKUP($F30,happy!$B$10:$L$468,happy!J$1,FALSE))</f>
        <v>7.55</v>
      </c>
      <c r="O30" s="31">
        <f>IF(VLOOKUP($F30,happy!$B$10:$L$468,happy!K$1,FALSE)=0,"",VLOOKUP($F30,happy!$B$10:$L$468,happy!K$1,FALSE))</f>
        <v>7.49</v>
      </c>
      <c r="P30" s="31">
        <f>IF(VLOOKUP($F30,happy!$B$10:$L$468,happy!L$1,FALSE)=0,"",VLOOKUP($F30,happy!$B$10:$L$468,happy!L$1,FALSE))</f>
        <v>7.45</v>
      </c>
      <c r="Q30" s="31">
        <f>IF(VLOOKUP($F30,happy!$B$10:$O$468,happy!M$1,FALSE)=0,"",VLOOKUP($F30,happy!$B$10:$O$468,happy!M$1,FALSE))</f>
        <v>7.72</v>
      </c>
      <c r="R30" s="31">
        <f>IF(VLOOKUP($F30,happy!$B$10:$O$468,happy!N$1,FALSE)=0,"",VLOOKUP($F30,happy!$B$10:$O$468,happy!N$1,FALSE))</f>
        <v>7.72</v>
      </c>
      <c r="S30" s="31">
        <f>IF(VLOOKUP($F30,happy!$B$10:$O$468,happy!O$1,FALSE)=0,"",VLOOKUP($F30,happy!$B$10:$O$468,happy!O$1,FALSE))</f>
        <v>8.0299999999999994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Ryedale to Rural as a Region</v>
      </c>
      <c r="G33" s="50"/>
      <c r="H33" s="51"/>
      <c r="I33" s="13">
        <f>100*((I30-I31))/I31</f>
        <v>3.8338451592047602</v>
      </c>
      <c r="J33" s="13">
        <f>100*((J30-J31))/J31</f>
        <v>1.2755019034913864</v>
      </c>
      <c r="K33" s="13">
        <f t="shared" ref="K33:S33" si="16">100*((K30-K31))/K31</f>
        <v>5.457887166373709</v>
      </c>
      <c r="L33" s="13">
        <f t="shared" si="16"/>
        <v>-2.3544831506805513</v>
      </c>
      <c r="M33" s="13">
        <f t="shared" si="16"/>
        <v>1.3826559635926812</v>
      </c>
      <c r="N33" s="13">
        <f t="shared" si="16"/>
        <v>-1.4468821262876848</v>
      </c>
      <c r="O33" s="13">
        <f t="shared" si="16"/>
        <v>-0.30309833857209101</v>
      </c>
      <c r="P33" s="13">
        <f t="shared" si="16"/>
        <v>-3.0404239972402403</v>
      </c>
      <c r="Q33" s="13">
        <f t="shared" si="16"/>
        <v>1.8145994216163062</v>
      </c>
      <c r="R33" s="13">
        <f t="shared" ref="R33" si="17">100*((R30-R31))/R31</f>
        <v>3.2917432375794453</v>
      </c>
      <c r="S33" s="13">
        <f t="shared" si="16"/>
        <v>5.9720477636621077</v>
      </c>
      <c r="T33" s="24"/>
    </row>
    <row r="34" spans="1:20" ht="51" customHeight="1" x14ac:dyDescent="0.3">
      <c r="B34" s="12"/>
      <c r="C34" s="12"/>
      <c r="D34" s="12"/>
      <c r="F34" s="36" t="str">
        <f>"% Gap - "&amp;F30&amp;" to England"</f>
        <v>% Gap - Ryedale to England</v>
      </c>
      <c r="G34" s="37"/>
      <c r="H34" s="38"/>
      <c r="I34" s="13">
        <f>100*(I30-I32)/I32</f>
        <v>6.1728395061728412</v>
      </c>
      <c r="J34" s="13">
        <f>100*(J30-J32)/J32</f>
        <v>2.8806584362139911</v>
      </c>
      <c r="K34" s="13">
        <f t="shared" ref="K34:S34" si="18">100*(K30-K32)/K32</f>
        <v>7.7235772357723613</v>
      </c>
      <c r="L34" s="13">
        <f t="shared" si="18"/>
        <v>-0.1340482573726513</v>
      </c>
      <c r="M34" s="13">
        <f t="shared" si="18"/>
        <v>3.4805890227577065</v>
      </c>
      <c r="N34" s="13">
        <f t="shared" si="18"/>
        <v>0.53262316910785668</v>
      </c>
      <c r="O34" s="13">
        <f t="shared" si="18"/>
        <v>-0.39893617021275746</v>
      </c>
      <c r="P34" s="13">
        <f t="shared" si="18"/>
        <v>-1.4550264550264476</v>
      </c>
      <c r="Q34" s="13">
        <f t="shared" si="18"/>
        <v>3.346720214190094</v>
      </c>
      <c r="R34" s="13">
        <f t="shared" ref="R34" si="19">100*(R30-R32)/R32</f>
        <v>5.6087551299589622</v>
      </c>
      <c r="S34" s="13">
        <f t="shared" si="18"/>
        <v>7.7852348993288478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Ryedale</v>
      </c>
      <c r="G39" s="10"/>
      <c r="H39" s="11"/>
      <c r="I39" s="30">
        <f>IF(VLOOKUP($F39,anxiety!$B$10:$L$468,anxiety!E$1,FALSE)=0,"",VLOOKUP($F39,anxiety!$B$10:$L$468,anxiety!E$1,FALSE))</f>
        <v>2.75</v>
      </c>
      <c r="J39" s="31">
        <f>IF(VLOOKUP($F39,anxiety!$B$10:$L$468,anxiety!F$1,FALSE)=0,"",VLOOKUP($F39,anxiety!$B$10:$L$468,anxiety!F$1,FALSE))</f>
        <v>2.67</v>
      </c>
      <c r="K39" s="31">
        <f>IF(VLOOKUP($F39,anxiety!$B$10:$L$468,anxiety!G$1,FALSE)=0,"",VLOOKUP($F39,anxiety!$B$10:$L$468,anxiety!G$1,FALSE))</f>
        <v>2.09</v>
      </c>
      <c r="L39" s="31">
        <f>IF(VLOOKUP($F39,anxiety!$B$10:$L$468,anxiety!H$1,FALSE)=0,"",VLOOKUP($F39,anxiety!$B$10:$L$468,anxiety!H$1,FALSE))</f>
        <v>2.76</v>
      </c>
      <c r="M39" s="31">
        <f>IF(VLOOKUP($F39,anxiety!$B$10:$L$468,anxiety!I$1,FALSE)=0,"",VLOOKUP($F39,anxiety!$B$10:$L$468,anxiety!I$1,FALSE))</f>
        <v>2.72</v>
      </c>
      <c r="N39" s="31">
        <f>IF(VLOOKUP($F39,anxiety!$B$10:$L$468,anxiety!J$1,FALSE)=0,"",VLOOKUP($F39,anxiety!$B$10:$L$468,anxiety!J$1,FALSE))</f>
        <v>2.2200000000000002</v>
      </c>
      <c r="O39" s="31">
        <f>IF(VLOOKUP($F39,anxiety!$B$10:$L$468,anxiety!K$1,FALSE)=0,"",VLOOKUP($F39,anxiety!$B$10:$L$468,anxiety!K$1,FALSE))</f>
        <v>2.35</v>
      </c>
      <c r="P39" s="31">
        <f>IF(VLOOKUP($F39,anxiety!$B$10:$L$468,anxiety!L$1,FALSE)=0,"",VLOOKUP($F39,anxiety!$B$10:$L$468,anxiety!L$1,FALSE))</f>
        <v>2.4</v>
      </c>
      <c r="Q39" s="31">
        <f>IF(VLOOKUP($F39,anxiety!$B$10:$O$468,anxiety!M$1,FALSE)=0,"",VLOOKUP($F39,anxiety!$B$10:$O$468,anxiety!M$1,FALSE))</f>
        <v>3.03</v>
      </c>
      <c r="R39" s="31">
        <f>IF(VLOOKUP($F39,anxiety!$B$10:$O$468,anxiety!N$1,FALSE)=0,"",VLOOKUP($F39,anxiety!$B$10:$O$468,anxiety!N$1,FALSE))</f>
        <v>2.4700000000000002</v>
      </c>
      <c r="S39" s="31"/>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Ryedale to Rural as a Region</v>
      </c>
      <c r="G42" s="50"/>
      <c r="H42" s="51"/>
      <c r="I42" s="13">
        <f>100*((I39-I40))/I40</f>
        <v>-7.3134085925444561</v>
      </c>
      <c r="J42" s="13">
        <f>100*((J39-J40))/J40</f>
        <v>-8.0609027547294723</v>
      </c>
      <c r="K42" s="13">
        <f t="shared" ref="K42:S42" si="21">100*((K39-K40))/K40</f>
        <v>-23.56802960874165</v>
      </c>
      <c r="L42" s="13">
        <f t="shared" si="21"/>
        <v>2.5608882521489988</v>
      </c>
      <c r="M42" s="13">
        <f t="shared" si="21"/>
        <v>0.34669748422078844</v>
      </c>
      <c r="N42" s="13">
        <f t="shared" si="21"/>
        <v>-18.638230229169412</v>
      </c>
      <c r="O42" s="13">
        <f t="shared" si="21"/>
        <v>-14.101378429559144</v>
      </c>
      <c r="P42" s="13">
        <f t="shared" si="21"/>
        <v>-13.684028078689673</v>
      </c>
      <c r="Q42" s="13">
        <f t="shared" si="21"/>
        <v>4.2013673088875452</v>
      </c>
      <c r="R42" s="13">
        <f t="shared" ref="R42" si="22">100*((R39-R40))/R40</f>
        <v>-18.643596968133636</v>
      </c>
      <c r="S42" s="13"/>
      <c r="T42" s="24"/>
    </row>
    <row r="43" spans="1:20" ht="51" customHeight="1" x14ac:dyDescent="0.3">
      <c r="B43" s="12"/>
      <c r="C43" s="12"/>
      <c r="D43" s="12"/>
      <c r="F43" s="36" t="str">
        <f>"% Gap - "&amp;F39&amp;" to England"</f>
        <v>% Gap - Ryedale to England</v>
      </c>
      <c r="G43" s="37"/>
      <c r="H43" s="38"/>
      <c r="I43" s="13">
        <f>100*(I39-I41)/I41</f>
        <v>-12.420382165605099</v>
      </c>
      <c r="J43" s="13">
        <f>100*(J39-J41)/J41</f>
        <v>-12.171052631578952</v>
      </c>
      <c r="K43" s="13">
        <f t="shared" ref="K43:S43" si="23">100*(K39-K41)/K41</f>
        <v>-28.668941979522192</v>
      </c>
      <c r="L43" s="13">
        <f t="shared" si="23"/>
        <v>-3.4965034965034998</v>
      </c>
      <c r="M43" s="13">
        <f t="shared" si="23"/>
        <v>-5.2264808362369308</v>
      </c>
      <c r="N43" s="13">
        <f t="shared" si="23"/>
        <v>-23.711340206185564</v>
      </c>
      <c r="O43" s="13">
        <f t="shared" si="23"/>
        <v>-18.965517241379306</v>
      </c>
      <c r="P43" s="13">
        <f t="shared" si="23"/>
        <v>-16.376306620209068</v>
      </c>
      <c r="Q43" s="13">
        <f t="shared" si="23"/>
        <v>-0.3289473684210602</v>
      </c>
      <c r="R43" s="13">
        <f t="shared" ref="R43" si="24">100*(R39-R41)/R41</f>
        <v>-25.377643504531719</v>
      </c>
      <c r="S43" s="13"/>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i7MkTW5cx3rzIKCBNfaaHaPUmkUNC7o0enUbfQszQRdLdAion4sHLFjA3XrNH/nzt8ax3Mu4ChuOysnUCsDiQw==" saltValue="cVCKe7teLKJLEE5Dh6ase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2022-12-02T15:07:32Z</dcterms:modified>
</cp:coreProperties>
</file>