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3678CD4C-5374-4675-97AE-2481A0DF06AB}" xr6:coauthVersionLast="47" xr6:coauthVersionMax="47" xr10:uidLastSave="{103C681F-2F89-433F-A187-F7E80FEA1F5F}"/>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<sst xmlns="http://schemas.openxmlformats.org/spreadsheetml/2006/main" count="12312" uniqueCount="1423">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</sst>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Selby</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7.83</c:v>
                </c:pt>
                <c:pt idx="1">
                  <c:v>7.77</c:v>
                </c:pt>
                <c:pt idx="2">
                  <c:v>7.82</c:v>
                </c:pt>
                <c:pt idx="3">
                  <c:v>7.52</c:v>
                </c:pt>
                <c:pt idx="4">
                  <c:v>7.76</c:v>
                </c:pt>
                <c:pt idx="5">
                  <c:v>7.76</c:v>
                </c:pt>
                <c:pt idx="6">
                  <c:v>7.59</c:v>
                </c:pt>
                <c:pt idx="7">
                  <c:v>7.94</c:v>
                </c:pt>
                <c:pt idx="8">
                  <c:v>7.53</c:v>
                </c:pt>
                <c:pt idx="9">
                  <c:v>7.39</c:v>
                </c:pt>
                <c:pt idx="10">
                  <c:v>7.57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Selby</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8</c:v>
                </c:pt>
                <c:pt idx="1">
                  <c:v>7.95</c:v>
                </c:pt>
                <c:pt idx="2">
                  <c:v>7.98</c:v>
                </c:pt>
                <c:pt idx="3">
                  <c:v>7.65</c:v>
                </c:pt>
                <c:pt idx="4">
                  <c:v>7.71</c:v>
                </c:pt>
                <c:pt idx="5">
                  <c:v>7.97</c:v>
                </c:pt>
                <c:pt idx="6">
                  <c:v>7.79</c:v>
                </c:pt>
                <c:pt idx="7">
                  <c:v>8.1199999999999992</c:v>
                </c:pt>
                <c:pt idx="8">
                  <c:v>7.74</c:v>
                </c:pt>
                <c:pt idx="9">
                  <c:v>7.61</c:v>
                </c:pt>
                <c:pt idx="10">
                  <c:v>7.7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Selby</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7.76</c:v>
                </c:pt>
                <c:pt idx="1">
                  <c:v>7.27</c:v>
                </c:pt>
                <c:pt idx="2">
                  <c:v>7.59</c:v>
                </c:pt>
                <c:pt idx="3">
                  <c:v>7.6</c:v>
                </c:pt>
                <c:pt idx="4">
                  <c:v>7.42</c:v>
                </c:pt>
                <c:pt idx="5">
                  <c:v>7.54</c:v>
                </c:pt>
                <c:pt idx="6">
                  <c:v>7.18</c:v>
                </c:pt>
                <c:pt idx="7">
                  <c:v>7.74</c:v>
                </c:pt>
                <c:pt idx="8">
                  <c:v>7.15</c:v>
                </c:pt>
                <c:pt idx="9">
                  <c:v>7.11</c:v>
                </c:pt>
                <c:pt idx="10">
                  <c:v>7.63</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Selby</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2.63</c:v>
                </c:pt>
                <c:pt idx="1">
                  <c:v>2.31</c:v>
                </c:pt>
                <c:pt idx="2">
                  <c:v>2.6</c:v>
                </c:pt>
                <c:pt idx="3">
                  <c:v>2.67</c:v>
                </c:pt>
                <c:pt idx="4">
                  <c:v>2.86</c:v>
                </c:pt>
                <c:pt idx="5">
                  <c:v>2.39</c:v>
                </c:pt>
                <c:pt idx="6">
                  <c:v>2.75</c:v>
                </c:pt>
                <c:pt idx="7">
                  <c:v>2.2999999999999998</c:v>
                </c:pt>
                <c:pt idx="8">
                  <c:v>3.17</c:v>
                </c:pt>
                <c:pt idx="9">
                  <c:v>2.87</c:v>
                </c:pt>
                <c:pt idx="10">
                  <c:v>3.2</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Selby in the period April 2011 to March 2022 had scores for 'life satisfaction' that demonstrated a gradual decline that took them from being above the rural situation at the start of the period to being below the rural position at the end of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Selby in the period April 2011 to March 2022 demonstrated a decline that took them from being above the rural and England situations at the start of the period to being below the rural and England positions at the end of the period.</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Selby in the period April 2011 to March 2022 fluctuated around the England level, moving above the rural situation in some years to below the England position in other years.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Selby in the period April 2011 to March 2022 demonstrated a gradual increase that took them from being below both the rural and England levels to above them by the end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230</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Selby</v>
      </c>
      <c r="G12" s="10"/>
      <c r="H12" s="11"/>
      <c r="I12" s="30">
        <f>IF(VLOOKUP($F12,'life satisfaction'!$B$10:$L$468,'life satisfaction'!E$1,FALSE)=0,"",VLOOKUP($F12,'life satisfaction'!$B$10:$L$468,'life satisfaction'!E$1,FALSE))</f>
        <v>7.83</v>
      </c>
      <c r="J12" s="31">
        <f>IF(VLOOKUP($F12,'life satisfaction'!$B$10:$L$468,'life satisfaction'!F$1,FALSE)=0,"",VLOOKUP($F12,'life satisfaction'!$B$10:$L$468,'life satisfaction'!F$1,FALSE))</f>
        <v>7.77</v>
      </c>
      <c r="K12" s="31">
        <f>IF(VLOOKUP($F12,'life satisfaction'!$B$10:$L$468,'life satisfaction'!G$1,FALSE)=0,"",VLOOKUP($F12,'life satisfaction'!$B$10:$L$468,'life satisfaction'!G$1,FALSE))</f>
        <v>7.82</v>
      </c>
      <c r="L12" s="31">
        <f>IF(VLOOKUP($F12,'life satisfaction'!$B$10:$L$468,'life satisfaction'!H$1,FALSE)=0,"",VLOOKUP($F12,'life satisfaction'!$B$10:$L$468,'life satisfaction'!H$1,FALSE))</f>
        <v>7.52</v>
      </c>
      <c r="M12" s="31">
        <f>IF(VLOOKUP($F12,'life satisfaction'!$B$10:$L$468,'life satisfaction'!I$1,FALSE)=0,"",VLOOKUP($F12,'life satisfaction'!$B$10:$L$468,'life satisfaction'!I$1,FALSE))</f>
        <v>7.76</v>
      </c>
      <c r="N12" s="31">
        <f>IF(VLOOKUP($F12,'life satisfaction'!$B$10:$L$468,'life satisfaction'!J$1,FALSE)=0,"",VLOOKUP($F12,'life satisfaction'!$B$10:$L$468,'life satisfaction'!J$1,FALSE))</f>
        <v>7.76</v>
      </c>
      <c r="O12" s="31">
        <f>IF(VLOOKUP($F12,'life satisfaction'!$B$10:$L$468,'life satisfaction'!K$1,FALSE)=0,"",VLOOKUP($F12,'life satisfaction'!$B$10:$L$468,'life satisfaction'!K$1,FALSE))</f>
        <v>7.59</v>
      </c>
      <c r="P12" s="31">
        <f>IF(VLOOKUP($F12,'life satisfaction'!$B$10:$L$468,'life satisfaction'!L$1,FALSE)=0,"",VLOOKUP($F12,'life satisfaction'!$B$10:$L$468,'life satisfaction'!L$1,FALSE))</f>
        <v>7.94</v>
      </c>
      <c r="Q12" s="31">
        <f>IF(VLOOKUP($F12,'life satisfaction'!$B$10:$O$468,'life satisfaction'!M$1,FALSE)=0,"",VLOOKUP($F12,'life satisfaction'!$B$10:$O$468,'life satisfaction'!M$1,FALSE))</f>
        <v>7.53</v>
      </c>
      <c r="R12" s="31">
        <f>IF(VLOOKUP($F12,'life satisfaction'!$B$10:$O$468,'life satisfaction'!N$1,FALSE)=0,"",VLOOKUP($F12,'life satisfaction'!$B$10:$O$468,'life satisfaction'!N$1,FALSE))</f>
        <v>7.39</v>
      </c>
      <c r="S12" s="31">
        <f>IF(VLOOKUP($F12,'life satisfaction'!$B$10:$O$468,'life satisfaction'!O$1,FALSE)=0,"",VLOOKUP($F12,'life satisfaction'!$B$10:$O$468,'life satisfaction'!O$1,FALSE))</f>
        <v>7.57</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Selby to Rural as a Region</v>
      </c>
      <c r="G15" s="50"/>
      <c r="H15" s="51"/>
      <c r="I15" s="13">
        <f>100*((I12-I13))/I13</f>
        <v>3.2472793708793342</v>
      </c>
      <c r="J15" s="13">
        <f>100*((J12-J13))/J13</f>
        <v>2.4219420004447456</v>
      </c>
      <c r="K15" s="13">
        <f t="shared" ref="K15:P15" si="0">100*((K12-K13))/K13</f>
        <v>1.8596694967122287</v>
      </c>
      <c r="L15" s="13">
        <f t="shared" si="0"/>
        <v>-3.5465376829287161</v>
      </c>
      <c r="M15" s="13">
        <f t="shared" si="0"/>
        <v>-0.6846357860975637</v>
      </c>
      <c r="N15" s="13">
        <f t="shared" si="0"/>
        <v>-1.0796946752468706</v>
      </c>
      <c r="O15" s="13">
        <f t="shared" si="0"/>
        <v>-1.5579585586148845</v>
      </c>
      <c r="P15" s="13">
        <f t="shared" si="0"/>
        <v>1.1232162037747053</v>
      </c>
      <c r="Q15" s="13">
        <f t="shared" ref="Q15:S15" si="1">100*((Q12-Q13))/Q13</f>
        <v>-3.5300836600500771</v>
      </c>
      <c r="R15" s="13">
        <f t="shared" ref="R15" si="2">100*((R12-R13))/R13</f>
        <v>-2.0676331587686745</v>
      </c>
      <c r="S15" s="13">
        <f t="shared" si="1"/>
        <v>-1.3920713142282919</v>
      </c>
      <c r="T15" s="24"/>
    </row>
    <row r="16" spans="1:20" ht="51" customHeight="1" x14ac:dyDescent="0.3">
      <c r="B16" s="12"/>
      <c r="C16" s="12"/>
      <c r="D16" s="12"/>
      <c r="F16" s="36" t="str">
        <f>"% Gap - "&amp;F12&amp;" to England"</f>
        <v>% Gap - Selby to England</v>
      </c>
      <c r="G16" s="37"/>
      <c r="H16" s="38"/>
      <c r="I16" s="13">
        <f>100*(I12-I14)/I14</f>
        <v>5.6680161943319831</v>
      </c>
      <c r="J16" s="13">
        <f>100*(J12-J14)/J14</f>
        <v>4.4354838709677304</v>
      </c>
      <c r="K16" s="13">
        <f t="shared" ref="K16:P16" si="3">100*(K12-K14)/K14</f>
        <v>4.2666666666666702</v>
      </c>
      <c r="L16" s="13">
        <f t="shared" si="3"/>
        <v>-1.0526315789473695</v>
      </c>
      <c r="M16" s="13">
        <f t="shared" si="3"/>
        <v>1.5706806282722527</v>
      </c>
      <c r="N16" s="13">
        <f t="shared" si="3"/>
        <v>1.1734028683181208</v>
      </c>
      <c r="O16" s="13">
        <f t="shared" si="3"/>
        <v>-1.1718749999999982</v>
      </c>
      <c r="P16" s="13">
        <f t="shared" si="3"/>
        <v>2.9831387808041558</v>
      </c>
      <c r="Q16" s="13">
        <f t="shared" ref="Q16:S16" si="4">100*(Q12-Q14)/Q14</f>
        <v>-1.5686274509803935</v>
      </c>
      <c r="R16" s="13">
        <f t="shared" ref="R16" si="5">100*(R12-R14)/R14</f>
        <v>0.13550135501354724</v>
      </c>
      <c r="S16" s="13">
        <f t="shared" si="4"/>
        <v>0.26490066225166176</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Selby</v>
      </c>
      <c r="G21" s="10"/>
      <c r="H21" s="11"/>
      <c r="I21" s="30">
        <f>IF(VLOOKUP($F21,worthwhile!$B$10:$L$468,worthwhile!E$1,FALSE)=0,"",VLOOKUP($F21,worthwhile!$B$10:$L$468,worthwhile!E$1,FALSE))</f>
        <v>8</v>
      </c>
      <c r="J21" s="31">
        <f>IF(VLOOKUP($F21,worthwhile!$B$10:$L$468,worthwhile!F$1,FALSE)=0,"",VLOOKUP($F21,worthwhile!$B$10:$L$468,worthwhile!F$1,FALSE))</f>
        <v>7.95</v>
      </c>
      <c r="K21" s="31">
        <f>IF(VLOOKUP($F21,worthwhile!$B$10:$L$468,worthwhile!G$1,FALSE)=0,"",VLOOKUP($F21,worthwhile!$B$10:$L$468,worthwhile!G$1,FALSE))</f>
        <v>7.98</v>
      </c>
      <c r="L21" s="31">
        <f>IF(VLOOKUP($F21,worthwhile!$B$10:$L$468,worthwhile!H$1,FALSE)=0,"",VLOOKUP($F21,worthwhile!$B$10:$L$468,worthwhile!H$1,FALSE))</f>
        <v>7.65</v>
      </c>
      <c r="M21" s="31">
        <f>IF(VLOOKUP($F21,worthwhile!$B$10:$L$468,worthwhile!I$1,FALSE)=0,"",VLOOKUP($F21,worthwhile!$B$10:$L$468,worthwhile!I$1,FALSE))</f>
        <v>7.71</v>
      </c>
      <c r="N21" s="31">
        <f>IF(VLOOKUP($F21,worthwhile!$B$10:$L$468,worthwhile!J$1,FALSE)=0,"",VLOOKUP($F21,worthwhile!$B$10:$L$468,worthwhile!J$1,FALSE))</f>
        <v>7.97</v>
      </c>
      <c r="O21" s="31">
        <f>IF(VLOOKUP($F21,worthwhile!$B$10:$L$468,worthwhile!K$1,FALSE)=0,"",VLOOKUP($F21,worthwhile!$B$10:$L$468,worthwhile!K$1,FALSE))</f>
        <v>7.79</v>
      </c>
      <c r="P21" s="31">
        <f>IF(VLOOKUP($F21,worthwhile!$B$10:$L$468,worthwhile!L$1,FALSE)=0,"",VLOOKUP($F21,worthwhile!$B$10:$L$468,worthwhile!L$1,FALSE))</f>
        <v>8.1199999999999992</v>
      </c>
      <c r="Q21" s="31">
        <f>IF(VLOOKUP($F21,worthwhile!$B$10:$O$468,worthwhile!M$1,FALSE)=0,"",VLOOKUP($F21,worthwhile!$B$10:$O$468,worthwhile!M$1,FALSE))</f>
        <v>7.74</v>
      </c>
      <c r="R21" s="31">
        <f>IF(VLOOKUP($F21,worthwhile!$B$10:$O$468,worthwhile!N$1,FALSE)=0,"",VLOOKUP($F21,worthwhile!$B$10:$O$468,worthwhile!N$1,FALSE))</f>
        <v>7.61</v>
      </c>
      <c r="S21" s="31">
        <f>IF(VLOOKUP($F21,worthwhile!$B$10:$O$468,worthwhile!O$1,FALSE)=0,"",VLOOKUP($F21,worthwhile!$B$10:$O$468,worthwhile!O$1,FALSE))</f>
        <v>7.7</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Selby to Rural as a Region</v>
      </c>
      <c r="G24" s="50"/>
      <c r="H24" s="51"/>
      <c r="I24" s="13">
        <f>100*((I21-I22))/I22</f>
        <v>2.3885522197035991</v>
      </c>
      <c r="J24" s="13">
        <f>100*((J21-J22))/J22</f>
        <v>1.7768728888066403</v>
      </c>
      <c r="K24" s="13">
        <f t="shared" ref="K24:P24" si="8">100*((K21-K22))/K22</f>
        <v>1.3883998959082482</v>
      </c>
      <c r="L24" s="13">
        <f t="shared" si="8"/>
        <v>-3.9802198799280055</v>
      </c>
      <c r="M24" s="13">
        <f t="shared" si="8"/>
        <v>-3.3265352368004377</v>
      </c>
      <c r="N24" s="13">
        <f t="shared" si="8"/>
        <v>-0.40349899878043599</v>
      </c>
      <c r="O24" s="13">
        <f t="shared" si="8"/>
        <v>-1.3954126761422629</v>
      </c>
      <c r="P24" s="13">
        <f t="shared" si="8"/>
        <v>1.5474091819976141</v>
      </c>
      <c r="Q24" s="13">
        <f t="shared" ref="Q24:S24" si="9">100*((Q21-Q22))/Q22</f>
        <v>-3.1026108991086208</v>
      </c>
      <c r="R24" s="13">
        <f t="shared" ref="R24" si="10">100*((R21-R22))/R22</f>
        <v>-2.8276488054029212</v>
      </c>
      <c r="S24" s="13">
        <f t="shared" si="9"/>
        <v>-2.2439084081558049</v>
      </c>
      <c r="T24" s="24"/>
    </row>
    <row r="25" spans="1:20" ht="51" customHeight="1" x14ac:dyDescent="0.3">
      <c r="B25" s="12"/>
      <c r="C25" s="12"/>
      <c r="D25" s="12"/>
      <c r="F25" s="36" t="str">
        <f>"% Gap - "&amp;F21&amp;" to England"</f>
        <v>% Gap - Selby to England</v>
      </c>
      <c r="G25" s="37"/>
      <c r="H25" s="38"/>
      <c r="I25" s="13">
        <f>100*(I21-I23)/I23</f>
        <v>4.4386422976501283</v>
      </c>
      <c r="J25" s="13">
        <f>100*(J21-J23)/J23</f>
        <v>3.3810143042912846</v>
      </c>
      <c r="K25" s="13">
        <f t="shared" ref="K25:P25" si="11">100*(K21-K23)/K23</f>
        <v>3.1007751937984525</v>
      </c>
      <c r="L25" s="13">
        <f t="shared" si="11"/>
        <v>-2.1739130434782599</v>
      </c>
      <c r="M25" s="13">
        <f t="shared" si="11"/>
        <v>-1.5325670498084305</v>
      </c>
      <c r="N25" s="13">
        <f t="shared" si="11"/>
        <v>1.3994910941475753</v>
      </c>
      <c r="O25" s="13">
        <f t="shared" si="11"/>
        <v>-1.1421319796954297</v>
      </c>
      <c r="P25" s="13">
        <f t="shared" si="11"/>
        <v>3.0456852791878086</v>
      </c>
      <c r="Q25" s="13">
        <f t="shared" ref="Q25:S25" si="12">100*(Q21-Q23)/Q23</f>
        <v>-1.5267175572519096</v>
      </c>
      <c r="R25" s="13">
        <f t="shared" ref="R25" si="13">100*(R21-R23)/R23</f>
        <v>-1.2970168612191912</v>
      </c>
      <c r="S25" s="13">
        <f t="shared" si="12"/>
        <v>-1.0282776349614404</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Selby</v>
      </c>
      <c r="G30" s="10"/>
      <c r="H30" s="11"/>
      <c r="I30" s="30">
        <f>IF(VLOOKUP($F30,happy!$B$10:$L$468,happy!E$1,FALSE)=0,"",VLOOKUP($F30,happy!$B$10:$L$468,happy!E$1,FALSE))</f>
        <v>7.76</v>
      </c>
      <c r="J30" s="31">
        <f>IF(VLOOKUP($F30,happy!$B$10:$L$468,happy!F$1,FALSE)=0,"",VLOOKUP($F30,happy!$B$10:$L$468,happy!F$1,FALSE))</f>
        <v>7.27</v>
      </c>
      <c r="K30" s="31">
        <f>IF(VLOOKUP($F30,happy!$B$10:$L$468,happy!G$1,FALSE)=0,"",VLOOKUP($F30,happy!$B$10:$L$468,happy!G$1,FALSE))</f>
        <v>7.59</v>
      </c>
      <c r="L30" s="31">
        <f>IF(VLOOKUP($F30,happy!$B$10:$L$468,happy!H$1,FALSE)=0,"",VLOOKUP($F30,happy!$B$10:$L$468,happy!H$1,FALSE))</f>
        <v>7.6</v>
      </c>
      <c r="M30" s="31">
        <f>IF(VLOOKUP($F30,happy!$B$10:$L$468,happy!I$1,FALSE)=0,"",VLOOKUP($F30,happy!$B$10:$L$468,happy!I$1,FALSE))</f>
        <v>7.42</v>
      </c>
      <c r="N30" s="31">
        <f>IF(VLOOKUP($F30,happy!$B$10:$L$468,happy!J$1,FALSE)=0,"",VLOOKUP($F30,happy!$B$10:$L$468,happy!J$1,FALSE))</f>
        <v>7.54</v>
      </c>
      <c r="O30" s="31">
        <f>IF(VLOOKUP($F30,happy!$B$10:$L$468,happy!K$1,FALSE)=0,"",VLOOKUP($F30,happy!$B$10:$L$468,happy!K$1,FALSE))</f>
        <v>7.18</v>
      </c>
      <c r="P30" s="31">
        <f>IF(VLOOKUP($F30,happy!$B$10:$L$468,happy!L$1,FALSE)=0,"",VLOOKUP($F30,happy!$B$10:$L$468,happy!L$1,FALSE))</f>
        <v>7.74</v>
      </c>
      <c r="Q30" s="31">
        <f>IF(VLOOKUP($F30,happy!$B$10:$O$468,happy!M$1,FALSE)=0,"",VLOOKUP($F30,happy!$B$10:$O$468,happy!M$1,FALSE))</f>
        <v>7.15</v>
      </c>
      <c r="R30" s="31">
        <f>IF(VLOOKUP($F30,happy!$B$10:$O$468,happy!N$1,FALSE)=0,"",VLOOKUP($F30,happy!$B$10:$O$468,happy!N$1,FALSE))</f>
        <v>7.11</v>
      </c>
      <c r="S30" s="31">
        <f>IF(VLOOKUP($F30,happy!$B$10:$O$468,happy!O$1,FALSE)=0,"",VLOOKUP($F30,happy!$B$10:$O$468,happy!O$1,FALSE))</f>
        <v>7.63</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Selby to Rural as a Region</v>
      </c>
      <c r="G33" s="50"/>
      <c r="H33" s="51"/>
      <c r="I33" s="13">
        <f>100*((I30-I31))/I31</f>
        <v>4.102149668660064</v>
      </c>
      <c r="J33" s="13">
        <f>100*((J30-J31))/J31</f>
        <v>-1.8302801548823553</v>
      </c>
      <c r="K33" s="13">
        <f t="shared" ref="K33:S33" si="16">100*((K30-K31))/K31</f>
        <v>0.68243567204734856</v>
      </c>
      <c r="L33" s="13">
        <f t="shared" si="16"/>
        <v>-0.38846603290902565</v>
      </c>
      <c r="M33" s="13">
        <f t="shared" si="16"/>
        <v>-2.6831426584918958</v>
      </c>
      <c r="N33" s="13">
        <f t="shared" si="16"/>
        <v>-1.5774160572462415</v>
      </c>
      <c r="O33" s="13">
        <f t="shared" si="16"/>
        <v>-4.4294053499262569</v>
      </c>
      <c r="P33" s="13">
        <f t="shared" si="16"/>
        <v>0.73384137736383115</v>
      </c>
      <c r="Q33" s="13">
        <f t="shared" si="16"/>
        <v>-5.7027997584771182</v>
      </c>
      <c r="R33" s="13">
        <f t="shared" ref="R33" si="17">100*((R30-R31))/R31</f>
        <v>-4.8699100493277312</v>
      </c>
      <c r="S33" s="13">
        <f t="shared" si="16"/>
        <v>0.6932409012131926</v>
      </c>
      <c r="T33" s="24"/>
    </row>
    <row r="34" spans="1:20" ht="51" customHeight="1" x14ac:dyDescent="0.3">
      <c r="B34" s="12"/>
      <c r="C34" s="12"/>
      <c r="D34" s="12"/>
      <c r="F34" s="36" t="str">
        <f>"% Gap - "&amp;F30&amp;" to England"</f>
        <v>% Gap - Selby to England</v>
      </c>
      <c r="G34" s="37"/>
      <c r="H34" s="38"/>
      <c r="I34" s="13">
        <f>100*(I30-I32)/I32</f>
        <v>6.4471879286694058</v>
      </c>
      <c r="J34" s="13">
        <f>100*(J30-J32)/J32</f>
        <v>-0.27434842249657698</v>
      </c>
      <c r="K34" s="13">
        <f t="shared" ref="K34:S34" si="18">100*(K30-K32)/K32</f>
        <v>2.8455284552845526</v>
      </c>
      <c r="L34" s="13">
        <f t="shared" si="18"/>
        <v>1.8766756032171539</v>
      </c>
      <c r="M34" s="13">
        <f t="shared" si="18"/>
        <v>-0.66934404283801641</v>
      </c>
      <c r="N34" s="13">
        <f t="shared" si="18"/>
        <v>0.39946737683089545</v>
      </c>
      <c r="O34" s="13">
        <f t="shared" si="18"/>
        <v>-4.5212765957446797</v>
      </c>
      <c r="P34" s="13">
        <f t="shared" si="18"/>
        <v>2.3809523809523889</v>
      </c>
      <c r="Q34" s="13">
        <f t="shared" si="18"/>
        <v>-4.2838018741633119</v>
      </c>
      <c r="R34" s="13">
        <f t="shared" ref="R34" si="19">100*(R30-R32)/R32</f>
        <v>-2.735978112175093</v>
      </c>
      <c r="S34" s="13">
        <f t="shared" si="18"/>
        <v>2.4161073825503316</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Selby</v>
      </c>
      <c r="G39" s="10"/>
      <c r="H39" s="11"/>
      <c r="I39" s="30">
        <f>IF(VLOOKUP($F39,anxiety!$B$10:$L$468,anxiety!E$1,FALSE)=0,"",VLOOKUP($F39,anxiety!$B$10:$L$468,anxiety!E$1,FALSE))</f>
        <v>2.63</v>
      </c>
      <c r="J39" s="31">
        <f>IF(VLOOKUP($F39,anxiety!$B$10:$L$468,anxiety!F$1,FALSE)=0,"",VLOOKUP($F39,anxiety!$B$10:$L$468,anxiety!F$1,FALSE))</f>
        <v>2.31</v>
      </c>
      <c r="K39" s="31">
        <f>IF(VLOOKUP($F39,anxiety!$B$10:$L$468,anxiety!G$1,FALSE)=0,"",VLOOKUP($F39,anxiety!$B$10:$L$468,anxiety!G$1,FALSE))</f>
        <v>2.6</v>
      </c>
      <c r="L39" s="31">
        <f>IF(VLOOKUP($F39,anxiety!$B$10:$L$468,anxiety!H$1,FALSE)=0,"",VLOOKUP($F39,anxiety!$B$10:$L$468,anxiety!H$1,FALSE))</f>
        <v>2.67</v>
      </c>
      <c r="M39" s="31">
        <f>IF(VLOOKUP($F39,anxiety!$B$10:$L$468,anxiety!I$1,FALSE)=0,"",VLOOKUP($F39,anxiety!$B$10:$L$468,anxiety!I$1,FALSE))</f>
        <v>2.86</v>
      </c>
      <c r="N39" s="31">
        <f>IF(VLOOKUP($F39,anxiety!$B$10:$L$468,anxiety!J$1,FALSE)=0,"",VLOOKUP($F39,anxiety!$B$10:$L$468,anxiety!J$1,FALSE))</f>
        <v>2.39</v>
      </c>
      <c r="O39" s="31">
        <f>IF(VLOOKUP($F39,anxiety!$B$10:$L$468,anxiety!K$1,FALSE)=0,"",VLOOKUP($F39,anxiety!$B$10:$L$468,anxiety!K$1,FALSE))</f>
        <v>2.75</v>
      </c>
      <c r="P39" s="31">
        <f>IF(VLOOKUP($F39,anxiety!$B$10:$L$468,anxiety!L$1,FALSE)=0,"",VLOOKUP($F39,anxiety!$B$10:$L$468,anxiety!L$1,FALSE))</f>
        <v>2.2999999999999998</v>
      </c>
      <c r="Q39" s="31">
        <f>IF(VLOOKUP($F39,anxiety!$B$10:$O$468,anxiety!M$1,FALSE)=0,"",VLOOKUP($F39,anxiety!$B$10:$O$468,anxiety!M$1,FALSE))</f>
        <v>3.17</v>
      </c>
      <c r="R39" s="31">
        <f>IF(VLOOKUP($F39,anxiety!$B$10:$O$468,anxiety!N$1,FALSE)=0,"",VLOOKUP($F39,anxiety!$B$10:$O$468,anxiety!N$1,FALSE))</f>
        <v>2.87</v>
      </c>
      <c r="S39" s="31">
        <f>IF(VLOOKUP($F39,anxiety!$B$10:$O$468,anxiety!O$1,FALSE)=0,"",VLOOKUP($F39,anxiety!$B$10:$O$468,anxiety!O$1,FALSE))</f>
        <v>3.2</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Selby to Rural as a Region</v>
      </c>
      <c r="G42" s="50"/>
      <c r="H42" s="51"/>
      <c r="I42" s="13">
        <f>100*((I39-I40))/I40</f>
        <v>-11.357914399415248</v>
      </c>
      <c r="J42" s="13">
        <f>100*((J39-J40))/J40</f>
        <v>-20.457185529372683</v>
      </c>
      <c r="K42" s="13">
        <f t="shared" ref="K42:S42" si="21">100*((K39-K40))/K40</f>
        <v>-4.9171660204441503</v>
      </c>
      <c r="L42" s="13">
        <f t="shared" si="21"/>
        <v>-0.78348853868194179</v>
      </c>
      <c r="M42" s="13">
        <f t="shared" si="21"/>
        <v>5.511601031202729</v>
      </c>
      <c r="N42" s="13">
        <f t="shared" si="21"/>
        <v>-12.407824435907616</v>
      </c>
      <c r="O42" s="13">
        <f t="shared" si="21"/>
        <v>0.51966353987759428</v>
      </c>
      <c r="P42" s="13">
        <f t="shared" si="21"/>
        <v>-17.280526908744275</v>
      </c>
      <c r="Q42" s="13">
        <f t="shared" si="21"/>
        <v>9.0159519370209686</v>
      </c>
      <c r="R42" s="13">
        <f t="shared" ref="R42" si="22">100*((R39-R40))/R40</f>
        <v>-5.4684709710702597</v>
      </c>
      <c r="S42" s="13">
        <f t="shared" si="21"/>
        <v>8.2402803814492458</v>
      </c>
      <c r="T42" s="24"/>
    </row>
    <row r="43" spans="1:20" ht="51" customHeight="1" x14ac:dyDescent="0.3">
      <c r="B43" s="12"/>
      <c r="C43" s="12"/>
      <c r="D43" s="12"/>
      <c r="F43" s="36" t="str">
        <f>"% Gap - "&amp;F39&amp;" to England"</f>
        <v>% Gap - Selby to England</v>
      </c>
      <c r="G43" s="37"/>
      <c r="H43" s="38"/>
      <c r="I43" s="13">
        <f>100*(I39-I41)/I41</f>
        <v>-16.242038216560516</v>
      </c>
      <c r="J43" s="13">
        <f>100*(J39-J41)/J41</f>
        <v>-24.013157894736842</v>
      </c>
      <c r="K43" s="13">
        <f t="shared" ref="K43:S43" si="23">100*(K39-K41)/K41</f>
        <v>-11.262798634812288</v>
      </c>
      <c r="L43" s="13">
        <f t="shared" si="23"/>
        <v>-6.6433566433566416</v>
      </c>
      <c r="M43" s="13">
        <f t="shared" si="23"/>
        <v>-0.34843205574913694</v>
      </c>
      <c r="N43" s="13">
        <f t="shared" si="23"/>
        <v>-17.869415807560138</v>
      </c>
      <c r="O43" s="13">
        <f t="shared" si="23"/>
        <v>-5.1724137931034457</v>
      </c>
      <c r="P43" s="13">
        <f t="shared" si="23"/>
        <v>-19.860627177700358</v>
      </c>
      <c r="Q43" s="13">
        <f t="shared" si="23"/>
        <v>4.2763157894736805</v>
      </c>
      <c r="R43" s="13">
        <f t="shared" ref="R43" si="24">100*(R39-R41)/R41</f>
        <v>-13.293051359516614</v>
      </c>
      <c r="S43" s="13">
        <f t="shared" si="23"/>
        <v>2.2364217252396257</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93u/ptTt8phJdsMQRzcANAVubt9UEnXX5tr04qeP+kHqwFcckW2PzVOpt4o1Q9XFyuwYjfg2IPgVFsPsTyGTbw==" saltValue="As117/B1mUAV4ZXt+z2qm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2022-12-02T13:08:35Z</dcterms:modified>
</cp:coreProperties>
</file>