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29784AEF-974A-4B63-85B9-46405BAB883C}" xr6:coauthVersionLast="47" xr6:coauthVersionMax="47" xr10:uidLastSave="{2BD400BB-3314-4A12-9E0F-3693C64083D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<sst xmlns="http://schemas.openxmlformats.org/spreadsheetml/2006/main" count="12312" uniqueCount="1423">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</sst>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7.51</c:v>
                </c:pt>
                <c:pt idx="1">
                  <c:v>7.75</c:v>
                </c:pt>
                <c:pt idx="2">
                  <c:v>7.61</c:v>
                </c:pt>
                <c:pt idx="3">
                  <c:v>7.65</c:v>
                </c:pt>
                <c:pt idx="4">
                  <c:v>7.56</c:v>
                </c:pt>
                <c:pt idx="5">
                  <c:v>8.06</c:v>
                </c:pt>
                <c:pt idx="6">
                  <c:v>7.94</c:v>
                </c:pt>
                <c:pt idx="7">
                  <c:v>7.98</c:v>
                </c:pt>
                <c:pt idx="8">
                  <c:v>7.95</c:v>
                </c:pt>
                <c:pt idx="9">
                  <c:v>7.65</c:v>
                </c:pt>
                <c:pt idx="10">
                  <c:v>7.74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7.68</c:v>
                </c:pt>
                <c:pt idx="1">
                  <c:v>7.98</c:v>
                </c:pt>
                <c:pt idx="2">
                  <c:v>7.8</c:v>
                </c:pt>
                <c:pt idx="3">
                  <c:v>7.92</c:v>
                </c:pt>
                <c:pt idx="4">
                  <c:v>7.69</c:v>
                </c:pt>
                <c:pt idx="5">
                  <c:v>7.99</c:v>
                </c:pt>
                <c:pt idx="6">
                  <c:v>8.2799999999999994</c:v>
                </c:pt>
                <c:pt idx="7">
                  <c:v>7.95</c:v>
                </c:pt>
                <c:pt idx="8">
                  <c:v>8.1</c:v>
                </c:pt>
                <c:pt idx="9">
                  <c:v>7.87</c:v>
                </c:pt>
                <c:pt idx="10">
                  <c:v>7.9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7.27</c:v>
                </c:pt>
                <c:pt idx="1">
                  <c:v>7.45</c:v>
                </c:pt>
                <c:pt idx="2">
                  <c:v>7.52</c:v>
                </c:pt>
                <c:pt idx="3">
                  <c:v>7.48</c:v>
                </c:pt>
                <c:pt idx="4">
                  <c:v>7.61</c:v>
                </c:pt>
                <c:pt idx="5">
                  <c:v>7.46</c:v>
                </c:pt>
                <c:pt idx="6">
                  <c:v>7.97</c:v>
                </c:pt>
                <c:pt idx="7">
                  <c:v>7.75</c:v>
                </c:pt>
                <c:pt idx="8">
                  <c:v>7.6</c:v>
                </c:pt>
                <c:pt idx="9">
                  <c:v>7.49</c:v>
                </c:pt>
                <c:pt idx="10">
                  <c:v>7.76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2.92</c:v>
                </c:pt>
                <c:pt idx="1">
                  <c:v>3.05</c:v>
                </c:pt>
                <c:pt idx="2">
                  <c:v>2.88</c:v>
                </c:pt>
                <c:pt idx="3">
                  <c:v>2.8</c:v>
                </c:pt>
                <c:pt idx="4">
                  <c:v>2.65</c:v>
                </c:pt>
                <c:pt idx="5">
                  <c:v>2.91</c:v>
                </c:pt>
                <c:pt idx="6">
                  <c:v>2.5099999999999998</c:v>
                </c:pt>
                <c:pt idx="7">
                  <c:v>2.84</c:v>
                </c:pt>
                <c:pt idx="8">
                  <c:v>2.79</c:v>
                </c:pt>
                <c:pt idx="9">
                  <c:v>3.36</c:v>
                </c:pt>
                <c:pt idx="10">
                  <c:v>2.67</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Somerset West and Taunton in the period April 2011 to March 2022 had scores for 'life satisfaction' that rose to being consistently above the rural situation by the end of the period.</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Somerset West and Taunton in the period April 2011 to March 2022 were consistently above the England situation and in some years also surpassed the rural position.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Somerset West and Taunton in the period April 2011 to March 2022 were generally greater than the England situation and in some years rose above the England position also.</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Somerset West and Taunton in the period April 2011 to March 2022 fluctuated around the rural level, taking them above and below 'Rural as a Region'.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236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Somerset West and Taunton</v>
      </c>
      <c r="G12" s="10"/>
      <c r="H12" s="11"/>
      <c r="I12" s="30">
        <f>IF(VLOOKUP($F12,'life satisfaction'!$B$10:$L$468,'life satisfaction'!E$1,FALSE)=0,"",VLOOKUP($F12,'life satisfaction'!$B$10:$L$468,'life satisfaction'!E$1,FALSE))</f>
        <v>7.51</v>
      </c>
      <c r="J12" s="31">
        <f>IF(VLOOKUP($F12,'life satisfaction'!$B$10:$L$468,'life satisfaction'!F$1,FALSE)=0,"",VLOOKUP($F12,'life satisfaction'!$B$10:$L$468,'life satisfaction'!F$1,FALSE))</f>
        <v>7.75</v>
      </c>
      <c r="K12" s="31">
        <f>IF(VLOOKUP($F12,'life satisfaction'!$B$10:$L$468,'life satisfaction'!G$1,FALSE)=0,"",VLOOKUP($F12,'life satisfaction'!$B$10:$L$468,'life satisfaction'!G$1,FALSE))</f>
        <v>7.61</v>
      </c>
      <c r="L12" s="31">
        <f>IF(VLOOKUP($F12,'life satisfaction'!$B$10:$L$468,'life satisfaction'!H$1,FALSE)=0,"",VLOOKUP($F12,'life satisfaction'!$B$10:$L$468,'life satisfaction'!H$1,FALSE))</f>
        <v>7.65</v>
      </c>
      <c r="M12" s="31">
        <f>IF(VLOOKUP($F12,'life satisfaction'!$B$10:$L$468,'life satisfaction'!I$1,FALSE)=0,"",VLOOKUP($F12,'life satisfaction'!$B$10:$L$468,'life satisfaction'!I$1,FALSE))</f>
        <v>7.56</v>
      </c>
      <c r="N12" s="31">
        <f>IF(VLOOKUP($F12,'life satisfaction'!$B$10:$L$468,'life satisfaction'!J$1,FALSE)=0,"",VLOOKUP($F12,'life satisfaction'!$B$10:$L$468,'life satisfaction'!J$1,FALSE))</f>
        <v>8.06</v>
      </c>
      <c r="O12" s="31">
        <f>IF(VLOOKUP($F12,'life satisfaction'!$B$10:$L$468,'life satisfaction'!K$1,FALSE)=0,"",VLOOKUP($F12,'life satisfaction'!$B$10:$L$468,'life satisfaction'!K$1,FALSE))</f>
        <v>7.94</v>
      </c>
      <c r="P12" s="31">
        <f>IF(VLOOKUP($F12,'life satisfaction'!$B$10:$L$468,'life satisfaction'!L$1,FALSE)=0,"",VLOOKUP($F12,'life satisfaction'!$B$10:$L$468,'life satisfaction'!L$1,FALSE))</f>
        <v>7.98</v>
      </c>
      <c r="Q12" s="31">
        <f>IF(VLOOKUP($F12,'life satisfaction'!$B$10:$O$468,'life satisfaction'!M$1,FALSE)=0,"",VLOOKUP($F12,'life satisfaction'!$B$10:$O$468,'life satisfaction'!M$1,FALSE))</f>
        <v>7.95</v>
      </c>
      <c r="R12" s="31">
        <f>IF(VLOOKUP($F12,'life satisfaction'!$B$10:$O$468,'life satisfaction'!N$1,FALSE)=0,"",VLOOKUP($F12,'life satisfaction'!$B$10:$O$468,'life satisfaction'!N$1,FALSE))</f>
        <v>7.65</v>
      </c>
      <c r="S12" s="31">
        <f>IF(VLOOKUP($F12,'life satisfaction'!$B$10:$O$468,'life satisfaction'!O$1,FALSE)=0,"",VLOOKUP($F12,'life satisfaction'!$B$10:$O$468,'life satisfaction'!O$1,FALSE))</f>
        <v>7.74</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Somerset West and Taunton to Rural as a Region</v>
      </c>
      <c r="G15" s="50"/>
      <c r="H15" s="51"/>
      <c r="I15" s="13">
        <f>100*((I12-I13))/I13</f>
        <v>-0.97227738501867533</v>
      </c>
      <c r="J15" s="13">
        <f>100*((J12-J13))/J13</f>
        <v>2.1583076581012639</v>
      </c>
      <c r="K15" s="13">
        <f t="shared" ref="K15:P15" si="0">100*((K12-K13))/K13</f>
        <v>-0.87569247186955701</v>
      </c>
      <c r="L15" s="13">
        <f t="shared" si="0"/>
        <v>-1.8791241056389096</v>
      </c>
      <c r="M15" s="13">
        <f t="shared" si="0"/>
        <v>-3.2443101215074228</v>
      </c>
      <c r="N15" s="13">
        <f t="shared" si="0"/>
        <v>2.7445439326688525</v>
      </c>
      <c r="O15" s="13">
        <f t="shared" si="0"/>
        <v>2.9815295183923411</v>
      </c>
      <c r="P15" s="13">
        <f t="shared" si="0"/>
        <v>1.6326530612244523</v>
      </c>
      <c r="Q15" s="13">
        <f t="shared" ref="Q15:S15" si="1">100*((Q12-Q13))/Q13</f>
        <v>1.8507084864013121</v>
      </c>
      <c r="R15" s="13">
        <f t="shared" ref="R15" si="2">100*((R12-R13))/R13</f>
        <v>1.3778898965385258</v>
      </c>
      <c r="S15" s="13">
        <f t="shared" si="1"/>
        <v>0.82237358360277579</v>
      </c>
      <c r="T15" s="24"/>
    </row>
    <row r="16" spans="1:20" ht="51" customHeight="1" x14ac:dyDescent="0.3">
      <c r="B16" s="12"/>
      <c r="C16" s="12"/>
      <c r="D16" s="12"/>
      <c r="F16" s="36" t="str">
        <f>"% Gap - "&amp;F12&amp;" to England"</f>
        <v>% Gap - Somerset West and Taunton to England</v>
      </c>
      <c r="G16" s="37"/>
      <c r="H16" s="38"/>
      <c r="I16" s="13">
        <f>100*(I12-I14)/I14</f>
        <v>1.3495276653171342</v>
      </c>
      <c r="J16" s="13">
        <f>100*(J12-J14)/J14</f>
        <v>4.1666666666666616</v>
      </c>
      <c r="K16" s="13">
        <f t="shared" ref="K16:P16" si="3">100*(K12-K14)/K14</f>
        <v>1.466666666666671</v>
      </c>
      <c r="L16" s="13">
        <f t="shared" si="3"/>
        <v>0.65789473684211464</v>
      </c>
      <c r="M16" s="13">
        <f t="shared" si="3"/>
        <v>-1.0471204188481684</v>
      </c>
      <c r="N16" s="13">
        <f t="shared" si="3"/>
        <v>5.0847457627118722</v>
      </c>
      <c r="O16" s="13">
        <f t="shared" si="3"/>
        <v>3.3854166666666754</v>
      </c>
      <c r="P16" s="13">
        <f t="shared" si="3"/>
        <v>3.501945525291835</v>
      </c>
      <c r="Q16" s="13">
        <f t="shared" ref="Q16:S16" si="4">100*(Q12-Q14)/Q14</f>
        <v>3.921568627450978</v>
      </c>
      <c r="R16" s="13">
        <f t="shared" ref="R16" si="5">100*(R12-R14)/R14</f>
        <v>3.65853658536586</v>
      </c>
      <c r="S16" s="13">
        <f t="shared" si="4"/>
        <v>2.5165562913907338</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Somerset West and Taunton</v>
      </c>
      <c r="G21" s="10"/>
      <c r="H21" s="11"/>
      <c r="I21" s="30">
        <f>IF(VLOOKUP($F21,worthwhile!$B$10:$L$468,worthwhile!E$1,FALSE)=0,"",VLOOKUP($F21,worthwhile!$B$10:$L$468,worthwhile!E$1,FALSE))</f>
        <v>7.68</v>
      </c>
      <c r="J21" s="31">
        <f>IF(VLOOKUP($F21,worthwhile!$B$10:$L$468,worthwhile!F$1,FALSE)=0,"",VLOOKUP($F21,worthwhile!$B$10:$L$468,worthwhile!F$1,FALSE))</f>
        <v>7.98</v>
      </c>
      <c r="K21" s="31">
        <f>IF(VLOOKUP($F21,worthwhile!$B$10:$L$468,worthwhile!G$1,FALSE)=0,"",VLOOKUP($F21,worthwhile!$B$10:$L$468,worthwhile!G$1,FALSE))</f>
        <v>7.8</v>
      </c>
      <c r="L21" s="31">
        <f>IF(VLOOKUP($F21,worthwhile!$B$10:$L$468,worthwhile!H$1,FALSE)=0,"",VLOOKUP($F21,worthwhile!$B$10:$L$468,worthwhile!H$1,FALSE))</f>
        <v>7.92</v>
      </c>
      <c r="M21" s="31">
        <f>IF(VLOOKUP($F21,worthwhile!$B$10:$L$468,worthwhile!I$1,FALSE)=0,"",VLOOKUP($F21,worthwhile!$B$10:$L$468,worthwhile!I$1,FALSE))</f>
        <v>7.69</v>
      </c>
      <c r="N21" s="31">
        <f>IF(VLOOKUP($F21,worthwhile!$B$10:$L$468,worthwhile!J$1,FALSE)=0,"",VLOOKUP($F21,worthwhile!$B$10:$L$468,worthwhile!J$1,FALSE))</f>
        <v>7.99</v>
      </c>
      <c r="O21" s="31">
        <f>IF(VLOOKUP($F21,worthwhile!$B$10:$L$468,worthwhile!K$1,FALSE)=0,"",VLOOKUP($F21,worthwhile!$B$10:$L$468,worthwhile!K$1,FALSE))</f>
        <v>8.2799999999999994</v>
      </c>
      <c r="P21" s="31">
        <f>IF(VLOOKUP($F21,worthwhile!$B$10:$L$468,worthwhile!L$1,FALSE)=0,"",VLOOKUP($F21,worthwhile!$B$10:$L$468,worthwhile!L$1,FALSE))</f>
        <v>7.95</v>
      </c>
      <c r="Q21" s="31">
        <f>IF(VLOOKUP($F21,worthwhile!$B$10:$O$468,worthwhile!M$1,FALSE)=0,"",VLOOKUP($F21,worthwhile!$B$10:$O$468,worthwhile!M$1,FALSE))</f>
        <v>8.1</v>
      </c>
      <c r="R21" s="31">
        <f>IF(VLOOKUP($F21,worthwhile!$B$10:$O$468,worthwhile!N$1,FALSE)=0,"",VLOOKUP($F21,worthwhile!$B$10:$O$468,worthwhile!N$1,FALSE))</f>
        <v>7.87</v>
      </c>
      <c r="S21" s="31">
        <f>IF(VLOOKUP($F21,worthwhile!$B$10:$O$468,worthwhile!O$1,FALSE)=0,"",VLOOKUP($F21,worthwhile!$B$10:$O$468,worthwhile!O$1,FALSE))</f>
        <v>7.9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Somerset West and Taunton to Rural as a Region</v>
      </c>
      <c r="G24" s="50"/>
      <c r="H24" s="51"/>
      <c r="I24" s="13">
        <f>100*((I21-I22))/I22</f>
        <v>-1.7069898690845486</v>
      </c>
      <c r="J24" s="13">
        <f>100*((J21-J22))/J22</f>
        <v>2.1609365600851591</v>
      </c>
      <c r="K24" s="13">
        <f t="shared" ref="K24:P24" si="8">100*((K21-K22))/K22</f>
        <v>-0.8985564927212687</v>
      </c>
      <c r="L24" s="13">
        <f t="shared" si="8"/>
        <v>-0.59128646392547013</v>
      </c>
      <c r="M24" s="13">
        <f t="shared" si="8"/>
        <v>-3.5773094644611318</v>
      </c>
      <c r="N24" s="13">
        <f t="shared" si="8"/>
        <v>-0.15357051446118411</v>
      </c>
      <c r="O24" s="13">
        <f t="shared" si="8"/>
        <v>4.8069297871042354</v>
      </c>
      <c r="P24" s="13">
        <f t="shared" si="8"/>
        <v>-0.5785833747683341</v>
      </c>
      <c r="Q24" s="13">
        <f t="shared" ref="Q24:S24" si="9">100*((Q21-Q22))/Q22</f>
        <v>1.4042444079095755</v>
      </c>
      <c r="R24" s="13">
        <f t="shared" ref="R24" si="10">100*((R21-R22))/R22</f>
        <v>0.49230011845978827</v>
      </c>
      <c r="S24" s="13">
        <f t="shared" si="9"/>
        <v>0.29521085397002061</v>
      </c>
      <c r="T24" s="24"/>
    </row>
    <row r="25" spans="1:20" ht="51" customHeight="1" x14ac:dyDescent="0.3">
      <c r="B25" s="12"/>
      <c r="C25" s="12"/>
      <c r="D25" s="12"/>
      <c r="F25" s="36" t="str">
        <f>"% Gap - "&amp;F21&amp;" to England"</f>
        <v>% Gap - Somerset West and Taunton to England</v>
      </c>
      <c r="G25" s="37"/>
      <c r="H25" s="38"/>
      <c r="I25" s="13">
        <f>100*(I21-I23)/I23</f>
        <v>0.26109660574411975</v>
      </c>
      <c r="J25" s="13">
        <f>100*(J21-J23)/J23</f>
        <v>3.7711313394018209</v>
      </c>
      <c r="K25" s="13">
        <f t="shared" ref="K25:P25" si="11">100*(K21-K23)/K23</f>
        <v>0.77519379844960734</v>
      </c>
      <c r="L25" s="13">
        <f t="shared" si="11"/>
        <v>1.2787723785166194</v>
      </c>
      <c r="M25" s="13">
        <f t="shared" si="11"/>
        <v>-1.7879948914431631</v>
      </c>
      <c r="N25" s="13">
        <f t="shared" si="11"/>
        <v>1.6539440203562328</v>
      </c>
      <c r="O25" s="13">
        <f t="shared" si="11"/>
        <v>5.0761421319796884</v>
      </c>
      <c r="P25" s="13">
        <f t="shared" si="11"/>
        <v>0.88832487309645036</v>
      </c>
      <c r="Q25" s="13">
        <f t="shared" ref="Q25:S25" si="12">100*(Q21-Q23)/Q23</f>
        <v>3.0534351145038081</v>
      </c>
      <c r="R25" s="13">
        <f t="shared" ref="R25" si="13">100*(R21-R23)/R23</f>
        <v>2.0752269779507153</v>
      </c>
      <c r="S25" s="13">
        <f t="shared" si="12"/>
        <v>1.5424164524421606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Somerset West and Taunton</v>
      </c>
      <c r="G30" s="10"/>
      <c r="H30" s="11"/>
      <c r="I30" s="30">
        <f>IF(VLOOKUP($F30,happy!$B$10:$L$468,happy!E$1,FALSE)=0,"",VLOOKUP($F30,happy!$B$10:$L$468,happy!E$1,FALSE))</f>
        <v>7.27</v>
      </c>
      <c r="J30" s="31">
        <f>IF(VLOOKUP($F30,happy!$B$10:$L$468,happy!F$1,FALSE)=0,"",VLOOKUP($F30,happy!$B$10:$L$468,happy!F$1,FALSE))</f>
        <v>7.45</v>
      </c>
      <c r="K30" s="31">
        <f>IF(VLOOKUP($F30,happy!$B$10:$L$468,happy!G$1,FALSE)=0,"",VLOOKUP($F30,happy!$B$10:$L$468,happy!G$1,FALSE))</f>
        <v>7.52</v>
      </c>
      <c r="L30" s="31">
        <f>IF(VLOOKUP($F30,happy!$B$10:$L$468,happy!H$1,FALSE)=0,"",VLOOKUP($F30,happy!$B$10:$L$468,happy!H$1,FALSE))</f>
        <v>7.48</v>
      </c>
      <c r="M30" s="31">
        <f>IF(VLOOKUP($F30,happy!$B$10:$L$468,happy!I$1,FALSE)=0,"",VLOOKUP($F30,happy!$B$10:$L$468,happy!I$1,FALSE))</f>
        <v>7.61</v>
      </c>
      <c r="N30" s="31">
        <f>IF(VLOOKUP($F30,happy!$B$10:$L$468,happy!J$1,FALSE)=0,"",VLOOKUP($F30,happy!$B$10:$L$468,happy!J$1,FALSE))</f>
        <v>7.46</v>
      </c>
      <c r="O30" s="31">
        <f>IF(VLOOKUP($F30,happy!$B$10:$L$468,happy!K$1,FALSE)=0,"",VLOOKUP($F30,happy!$B$10:$L$468,happy!K$1,FALSE))</f>
        <v>7.97</v>
      </c>
      <c r="P30" s="31">
        <f>IF(VLOOKUP($F30,happy!$B$10:$L$468,happy!L$1,FALSE)=0,"",VLOOKUP($F30,happy!$B$10:$L$468,happy!L$1,FALSE))</f>
        <v>7.75</v>
      </c>
      <c r="Q30" s="31">
        <f>IF(VLOOKUP($F30,happy!$B$10:$O$468,happy!M$1,FALSE)=0,"",VLOOKUP($F30,happy!$B$10:$O$468,happy!M$1,FALSE))</f>
        <v>7.6</v>
      </c>
      <c r="R30" s="31">
        <f>IF(VLOOKUP($F30,happy!$B$10:$O$468,happy!N$1,FALSE)=0,"",VLOOKUP($F30,happy!$B$10:$O$468,happy!N$1,FALSE))</f>
        <v>7.49</v>
      </c>
      <c r="S30" s="31">
        <f>IF(VLOOKUP($F30,happy!$B$10:$O$468,happy!O$1,FALSE)=0,"",VLOOKUP($F30,happy!$B$10:$O$468,happy!O$1,FALSE))</f>
        <v>7.76</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Somerset West and Taunton to Rural as a Region</v>
      </c>
      <c r="G33" s="50"/>
      <c r="H33" s="51"/>
      <c r="I33" s="13">
        <f>100*((I30-I31))/I31</f>
        <v>-2.4713108129950201</v>
      </c>
      <c r="J33" s="13">
        <f>100*((J30-J31))/J31</f>
        <v>0.60033189080144622</v>
      </c>
      <c r="K33" s="13">
        <f t="shared" ref="K33:S33" si="16">100*((K30-K31))/K31</f>
        <v>-0.24612434073833567</v>
      </c>
      <c r="L33" s="13">
        <f t="shared" si="16"/>
        <v>-1.9612797271262414</v>
      </c>
      <c r="M33" s="13">
        <f t="shared" si="16"/>
        <v>-0.19120156753683146</v>
      </c>
      <c r="N33" s="13">
        <f t="shared" si="16"/>
        <v>-2.6216875049147172</v>
      </c>
      <c r="O33" s="13">
        <f t="shared" si="16"/>
        <v>6.0860221951375681</v>
      </c>
      <c r="P33" s="13">
        <f t="shared" si="16"/>
        <v>0.8639884592467274</v>
      </c>
      <c r="Q33" s="13">
        <f t="shared" si="16"/>
        <v>0.23198906791242424</v>
      </c>
      <c r="R33" s="13">
        <f t="shared" ref="R33" si="17">100*((R30-R31))/R31</f>
        <v>0.21439855563084081</v>
      </c>
      <c r="S33" s="13">
        <f t="shared" si="16"/>
        <v>2.4088531315090909</v>
      </c>
      <c r="T33" s="24"/>
    </row>
    <row r="34" spans="1:20" ht="51" customHeight="1" x14ac:dyDescent="0.3">
      <c r="B34" s="12"/>
      <c r="C34" s="12"/>
      <c r="D34" s="12"/>
      <c r="F34" s="36" t="str">
        <f>"% Gap - "&amp;F30&amp;" to England"</f>
        <v>% Gap - Somerset West and Taunton to England</v>
      </c>
      <c r="G34" s="37"/>
      <c r="H34" s="38"/>
      <c r="I34" s="13">
        <f>100*(I30-I32)/I32</f>
        <v>-0.27434842249657698</v>
      </c>
      <c r="J34" s="13">
        <f>100*(J30-J32)/J32</f>
        <v>2.194787379972567</v>
      </c>
      <c r="K34" s="13">
        <f t="shared" ref="K34:S34" si="18">100*(K30-K32)/K32</f>
        <v>1.8970189701896976</v>
      </c>
      <c r="L34" s="13">
        <f t="shared" si="18"/>
        <v>0.26809651474531448</v>
      </c>
      <c r="M34" s="13">
        <f t="shared" si="18"/>
        <v>1.8741633199464602</v>
      </c>
      <c r="N34" s="13">
        <f t="shared" si="18"/>
        <v>-0.66577896138481785</v>
      </c>
      <c r="O34" s="13">
        <f t="shared" si="18"/>
        <v>5.9840425531914914</v>
      </c>
      <c r="P34" s="13">
        <f t="shared" si="18"/>
        <v>2.5132275132275184</v>
      </c>
      <c r="Q34" s="13">
        <f t="shared" si="18"/>
        <v>1.7402945113788473</v>
      </c>
      <c r="R34" s="13">
        <f t="shared" ref="R34" si="19">100*(R30-R32)/R32</f>
        <v>2.4623803009576006</v>
      </c>
      <c r="S34" s="13">
        <f t="shared" si="18"/>
        <v>4.1610738255033501</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Somerset West and Taunton</v>
      </c>
      <c r="G39" s="10"/>
      <c r="H39" s="11"/>
      <c r="I39" s="30">
        <f>IF(VLOOKUP($F39,anxiety!$B$10:$L$468,anxiety!E$1,FALSE)=0,"",VLOOKUP($F39,anxiety!$B$10:$L$468,anxiety!E$1,FALSE))</f>
        <v>2.92</v>
      </c>
      <c r="J39" s="31">
        <f>IF(VLOOKUP($F39,anxiety!$B$10:$L$468,anxiety!F$1,FALSE)=0,"",VLOOKUP($F39,anxiety!$B$10:$L$468,anxiety!F$1,FALSE))</f>
        <v>3.05</v>
      </c>
      <c r="K39" s="31">
        <f>IF(VLOOKUP($F39,anxiety!$B$10:$L$468,anxiety!G$1,FALSE)=0,"",VLOOKUP($F39,anxiety!$B$10:$L$468,anxiety!G$1,FALSE))</f>
        <v>2.88</v>
      </c>
      <c r="L39" s="31">
        <f>IF(VLOOKUP($F39,anxiety!$B$10:$L$468,anxiety!H$1,FALSE)=0,"",VLOOKUP($F39,anxiety!$B$10:$L$468,anxiety!H$1,FALSE))</f>
        <v>2.8</v>
      </c>
      <c r="M39" s="31">
        <f>IF(VLOOKUP($F39,anxiety!$B$10:$L$468,anxiety!I$1,FALSE)=0,"",VLOOKUP($F39,anxiety!$B$10:$L$468,anxiety!I$1,FALSE))</f>
        <v>2.65</v>
      </c>
      <c r="N39" s="31">
        <f>IF(VLOOKUP($F39,anxiety!$B$10:$L$468,anxiety!J$1,FALSE)=0,"",VLOOKUP($F39,anxiety!$B$10:$L$468,anxiety!J$1,FALSE))</f>
        <v>2.91</v>
      </c>
      <c r="O39" s="31">
        <f>IF(VLOOKUP($F39,anxiety!$B$10:$L$468,anxiety!K$1,FALSE)=0,"",VLOOKUP($F39,anxiety!$B$10:$L$468,anxiety!K$1,FALSE))</f>
        <v>2.5099999999999998</v>
      </c>
      <c r="P39" s="31">
        <f>IF(VLOOKUP($F39,anxiety!$B$10:$L$468,anxiety!L$1,FALSE)=0,"",VLOOKUP($F39,anxiety!$B$10:$L$468,anxiety!L$1,FALSE))</f>
        <v>2.84</v>
      </c>
      <c r="Q39" s="31">
        <f>IF(VLOOKUP($F39,anxiety!$B$10:$O$468,anxiety!M$1,FALSE)=0,"",VLOOKUP($F39,anxiety!$B$10:$O$468,anxiety!M$1,FALSE))</f>
        <v>2.79</v>
      </c>
      <c r="R39" s="31">
        <f>IF(VLOOKUP($F39,anxiety!$B$10:$O$468,anxiety!N$1,FALSE)=0,"",VLOOKUP($F39,anxiety!$B$10:$O$468,anxiety!N$1,FALSE))</f>
        <v>3.36</v>
      </c>
      <c r="S39" s="31">
        <f>IF(VLOOKUP($F39,anxiety!$B$10:$O$468,anxiety!O$1,FALSE)=0,"",VLOOKUP($F39,anxiety!$B$10:$O$468,anxiety!O$1,FALSE))</f>
        <v>2.67</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Somerset West and Taunton to Rural as a Region</v>
      </c>
      <c r="G42" s="50"/>
      <c r="H42" s="51"/>
      <c r="I42" s="13">
        <f>100*((I39-I40))/I40</f>
        <v>-1.5836920328108433</v>
      </c>
      <c r="J42" s="13">
        <f>100*((J39-J40))/J40</f>
        <v>5.0240623962828099</v>
      </c>
      <c r="K42" s="13">
        <f t="shared" ref="K42:S42" si="21">100*((K39-K40))/K40</f>
        <v>5.3225237927387798</v>
      </c>
      <c r="L42" s="13">
        <f t="shared" si="21"/>
        <v>4.0472779369627538</v>
      </c>
      <c r="M42" s="13">
        <f t="shared" si="21"/>
        <v>-2.235754289270198</v>
      </c>
      <c r="N42" s="13">
        <f t="shared" si="21"/>
        <v>6.6498874023049543</v>
      </c>
      <c r="O42" s="13">
        <f t="shared" si="21"/>
        <v>-8.2529616417844576</v>
      </c>
      <c r="P42" s="13">
        <f t="shared" si="21"/>
        <v>2.1405667735505514</v>
      </c>
      <c r="Q42" s="13">
        <f t="shared" si="21"/>
        <v>-4.052206339341164</v>
      </c>
      <c r="R42" s="13">
        <f t="shared" ref="R42" si="22">100*((R39-R40))/R40</f>
        <v>10.671058375332372</v>
      </c>
      <c r="S42" s="13">
        <f t="shared" si="21"/>
        <v>-9.6870160567282948</v>
      </c>
      <c r="T42" s="24"/>
    </row>
    <row r="43" spans="1:20" ht="51" customHeight="1" x14ac:dyDescent="0.3">
      <c r="B43" s="12"/>
      <c r="C43" s="12"/>
      <c r="D43" s="12"/>
      <c r="F43" s="36" t="str">
        <f>"% Gap - "&amp;F39&amp;" to England"</f>
        <v>% Gap - Somerset West and Taunton to England</v>
      </c>
      <c r="G43" s="37"/>
      <c r="H43" s="38"/>
      <c r="I43" s="13">
        <f>100*(I39-I41)/I41</f>
        <v>-7.0063694267515988</v>
      </c>
      <c r="J43" s="13">
        <f>100*(J39-J41)/J41</f>
        <v>0.32894736842104561</v>
      </c>
      <c r="K43" s="13">
        <f t="shared" ref="K43:S43" si="23">100*(K39-K41)/K41</f>
        <v>-1.7064846416382342</v>
      </c>
      <c r="L43" s="13">
        <f t="shared" si="23"/>
        <v>-2.0979020979020997</v>
      </c>
      <c r="M43" s="13">
        <f t="shared" si="23"/>
        <v>-7.6655052264808434</v>
      </c>
      <c r="N43" s="13">
        <f t="shared" si="23"/>
        <v>0</v>
      </c>
      <c r="O43" s="13">
        <f t="shared" si="23"/>
        <v>-13.448275862068972</v>
      </c>
      <c r="P43" s="13">
        <f t="shared" si="23"/>
        <v>-1.0452961672473955</v>
      </c>
      <c r="Q43" s="13">
        <f t="shared" si="23"/>
        <v>-8.223684210526315</v>
      </c>
      <c r="R43" s="13">
        <f t="shared" ref="R43" si="24">100*(R39-R41)/R41</f>
        <v>1.5105740181268827</v>
      </c>
      <c r="S43" s="13">
        <f t="shared" si="23"/>
        <v>-14.696485623003195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alClV5eZsvtR7IIpT0lic/kKwJjJtbtsNH4E6OoLXX0I3hMJl6IhCl92onrAqrUsIaOYM9AsOL/5NUyBkISqAQ==" saltValue="7lFSSRVukK0RAy4qiNLg2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2022-12-02T12:24:58Z</dcterms:modified>
</cp:coreProperties>
</file>