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6FCB17FF-8A89-4C5C-855E-8F45997C7F14}" xr6:coauthVersionLast="47" xr6:coauthVersionMax="47" xr10:uidLastSave="{3A684C09-6F67-480F-A254-AD5D097F7781}"/>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<sst xmlns="http://schemas.openxmlformats.org/spreadsheetml/2006/main" count="12312" uniqueCount="1423">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</sst>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7.47</c:v>
                </c:pt>
                <c:pt idx="1">
                  <c:v>7.51</c:v>
                </c:pt>
                <c:pt idx="2">
                  <c:v>7.54</c:v>
                </c:pt>
                <c:pt idx="3">
                  <c:v>7.94</c:v>
                </c:pt>
                <c:pt idx="4">
                  <c:v>7.68</c:v>
                </c:pt>
                <c:pt idx="5">
                  <c:v>7.55</c:v>
                </c:pt>
                <c:pt idx="6">
                  <c:v>7.92</c:v>
                </c:pt>
                <c:pt idx="7">
                  <c:v>7.89</c:v>
                </c:pt>
                <c:pt idx="8">
                  <c:v>7.7</c:v>
                </c:pt>
                <c:pt idx="9">
                  <c:v>7.46</c:v>
                </c:pt>
                <c:pt idx="10">
                  <c:v>7.63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7.81</c:v>
                </c:pt>
                <c:pt idx="1">
                  <c:v>7.72</c:v>
                </c:pt>
                <c:pt idx="2">
                  <c:v>7.75</c:v>
                </c:pt>
                <c:pt idx="3">
                  <c:v>7.92</c:v>
                </c:pt>
                <c:pt idx="4">
                  <c:v>7.94</c:v>
                </c:pt>
                <c:pt idx="5">
                  <c:v>7.6</c:v>
                </c:pt>
                <c:pt idx="6">
                  <c:v>8.0299999999999994</c:v>
                </c:pt>
                <c:pt idx="7">
                  <c:v>7.93</c:v>
                </c:pt>
                <c:pt idx="8">
                  <c:v>7.82</c:v>
                </c:pt>
                <c:pt idx="9">
                  <c:v>7.88</c:v>
                </c:pt>
                <c:pt idx="10">
                  <c:v>7.8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7.48</c:v>
                </c:pt>
                <c:pt idx="1">
                  <c:v>7.1</c:v>
                </c:pt>
                <c:pt idx="2">
                  <c:v>7.32</c:v>
                </c:pt>
                <c:pt idx="3">
                  <c:v>7.79</c:v>
                </c:pt>
                <c:pt idx="4">
                  <c:v>7.73</c:v>
                </c:pt>
                <c:pt idx="5">
                  <c:v>7.47</c:v>
                </c:pt>
                <c:pt idx="6">
                  <c:v>7.63</c:v>
                </c:pt>
                <c:pt idx="7">
                  <c:v>7.7</c:v>
                </c:pt>
                <c:pt idx="8">
                  <c:v>7.26</c:v>
                </c:pt>
                <c:pt idx="9">
                  <c:v>7.56</c:v>
                </c:pt>
                <c:pt idx="10">
                  <c:v>7.47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3.23</c:v>
                </c:pt>
                <c:pt idx="1">
                  <c:v>3.17</c:v>
                </c:pt>
                <c:pt idx="2">
                  <c:v>2.82</c:v>
                </c:pt>
                <c:pt idx="3">
                  <c:v>2.75</c:v>
                </c:pt>
                <c:pt idx="4">
                  <c:v>2.82</c:v>
                </c:pt>
                <c:pt idx="5">
                  <c:v>3.1</c:v>
                </c:pt>
                <c:pt idx="6">
                  <c:v>3.5</c:v>
                </c:pt>
                <c:pt idx="7">
                  <c:v>2.72</c:v>
                </c:pt>
                <c:pt idx="8">
                  <c:v>3.53</c:v>
                </c:pt>
                <c:pt idx="9">
                  <c:v>3.37</c:v>
                </c:pt>
                <c:pt idx="10">
                  <c:v>3.39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Cambridgeshire in the period April 2011 to March 2022 had scores for 'life satisfaction' that were generally between the rural and England situations, albeit surpassing the rural score in some years, and dropping below the England score in other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Cambridgeshire in the period April 2011 to March 2022 were generally between the rural and England situations, albeit surpassing the rural score in some years, and dropping below the England score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Cambridgeshire in the period April 2011 to March 2022 fluctuated around the rural and England situations, being greater than the rural position in some years, and below the England level in other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Cambridgeshire in the period April 2011 to March 2022 were generally between or above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237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Cambridgeshire</v>
      </c>
      <c r="G12" s="10"/>
      <c r="H12" s="11"/>
      <c r="I12" s="30">
        <f>IF(VLOOKUP($F12,'life satisfaction'!$B$10:$L$468,'life satisfaction'!E$1,FALSE)=0,"",VLOOKUP($F12,'life satisfaction'!$B$10:$L$468,'life satisfaction'!E$1,FALSE))</f>
        <v>7.47</v>
      </c>
      <c r="J12" s="31">
        <f>IF(VLOOKUP($F12,'life satisfaction'!$B$10:$L$468,'life satisfaction'!F$1,FALSE)=0,"",VLOOKUP($F12,'life satisfaction'!$B$10:$L$468,'life satisfaction'!F$1,FALSE))</f>
        <v>7.51</v>
      </c>
      <c r="K12" s="31">
        <f>IF(VLOOKUP($F12,'life satisfaction'!$B$10:$L$468,'life satisfaction'!G$1,FALSE)=0,"",VLOOKUP($F12,'life satisfaction'!$B$10:$L$468,'life satisfaction'!G$1,FALSE))</f>
        <v>7.54</v>
      </c>
      <c r="L12" s="31">
        <f>IF(VLOOKUP($F12,'life satisfaction'!$B$10:$L$468,'life satisfaction'!H$1,FALSE)=0,"",VLOOKUP($F12,'life satisfaction'!$B$10:$L$468,'life satisfaction'!H$1,FALSE))</f>
        <v>7.94</v>
      </c>
      <c r="M12" s="31">
        <f>IF(VLOOKUP($F12,'life satisfaction'!$B$10:$L$468,'life satisfaction'!I$1,FALSE)=0,"",VLOOKUP($F12,'life satisfaction'!$B$10:$L$468,'life satisfaction'!I$1,FALSE))</f>
        <v>7.68</v>
      </c>
      <c r="N12" s="31">
        <f>IF(VLOOKUP($F12,'life satisfaction'!$B$10:$L$468,'life satisfaction'!J$1,FALSE)=0,"",VLOOKUP($F12,'life satisfaction'!$B$10:$L$468,'life satisfaction'!J$1,FALSE))</f>
        <v>7.55</v>
      </c>
      <c r="O12" s="31">
        <f>IF(VLOOKUP($F12,'life satisfaction'!$B$10:$L$468,'life satisfaction'!K$1,FALSE)=0,"",VLOOKUP($F12,'life satisfaction'!$B$10:$L$468,'life satisfaction'!K$1,FALSE))</f>
        <v>7.92</v>
      </c>
      <c r="P12" s="31">
        <f>IF(VLOOKUP($F12,'life satisfaction'!$B$10:$L$468,'life satisfaction'!L$1,FALSE)=0,"",VLOOKUP($F12,'life satisfaction'!$B$10:$L$468,'life satisfaction'!L$1,FALSE))</f>
        <v>7.89</v>
      </c>
      <c r="Q12" s="31">
        <f>IF(VLOOKUP($F12,'life satisfaction'!$B$10:$O$468,'life satisfaction'!M$1,FALSE)=0,"",VLOOKUP($F12,'life satisfaction'!$B$10:$O$468,'life satisfaction'!M$1,FALSE))</f>
        <v>7.7</v>
      </c>
      <c r="R12" s="31">
        <f>IF(VLOOKUP($F12,'life satisfaction'!$B$10:$O$468,'life satisfaction'!N$1,FALSE)=0,"",VLOOKUP($F12,'life satisfaction'!$B$10:$O$468,'life satisfaction'!N$1,FALSE))</f>
        <v>7.46</v>
      </c>
      <c r="S12" s="31">
        <f>IF(VLOOKUP($F12,'life satisfaction'!$B$10:$O$468,'life satisfaction'!O$1,FALSE)=0,"",VLOOKUP($F12,'life satisfaction'!$B$10:$O$468,'life satisfaction'!O$1,FALSE))</f>
        <v>7.63</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Cambridgeshire to Rural as a Region</v>
      </c>
      <c r="G15" s="50"/>
      <c r="H15" s="51"/>
      <c r="I15" s="13">
        <f>100*((I12-I13))/I13</f>
        <v>-1.4997219795059267</v>
      </c>
      <c r="J15" s="13">
        <f>100*((J12-J13))/J13</f>
        <v>-1.0053044500205846</v>
      </c>
      <c r="K15" s="13">
        <f t="shared" ref="K15:P15" si="0">100*((K12-K13))/K13</f>
        <v>-1.7874797947301562</v>
      </c>
      <c r="L15" s="13">
        <f t="shared" si="0"/>
        <v>1.840490797546021</v>
      </c>
      <c r="M15" s="13">
        <f t="shared" si="0"/>
        <v>-1.7085055202615074</v>
      </c>
      <c r="N15" s="13">
        <f t="shared" si="0"/>
        <v>-3.7566617007878698</v>
      </c>
      <c r="O15" s="13">
        <f t="shared" si="0"/>
        <v>2.7221301997062084</v>
      </c>
      <c r="P15" s="13">
        <f t="shared" si="0"/>
        <v>0.48642013196251305</v>
      </c>
      <c r="Q15" s="13">
        <f t="shared" ref="Q15:S15" si="1">100*((Q12-Q13))/Q13</f>
        <v>-1.3521439817245153</v>
      </c>
      <c r="R15" s="13">
        <f t="shared" ref="R15" si="2">100*((R12-R13))/R13</f>
        <v>-1.1399923361859654</v>
      </c>
      <c r="S15" s="13">
        <f t="shared" si="1"/>
        <v>-0.61050252675850813</v>
      </c>
      <c r="T15" s="24"/>
    </row>
    <row r="16" spans="1:20" ht="51" customHeight="1" x14ac:dyDescent="0.3">
      <c r="B16" s="12"/>
      <c r="C16" s="12"/>
      <c r="D16" s="12"/>
      <c r="F16" s="36" t="str">
        <f>"% Gap - "&amp;F12&amp;" to England"</f>
        <v>% Gap - South Cambridgeshire to England</v>
      </c>
      <c r="G16" s="37"/>
      <c r="H16" s="38"/>
      <c r="I16" s="13">
        <f>100*(I12-I14)/I14</f>
        <v>0.80971659919027816</v>
      </c>
      <c r="J16" s="13">
        <f>100*(J12-J14)/J14</f>
        <v>0.94086021505375528</v>
      </c>
      <c r="K16" s="13">
        <f t="shared" ref="K16:P16" si="3">100*(K12-K14)/K14</f>
        <v>0.53333333333333377</v>
      </c>
      <c r="L16" s="13">
        <f t="shared" si="3"/>
        <v>4.4736842105263257</v>
      </c>
      <c r="M16" s="13">
        <f t="shared" si="3"/>
        <v>0.52356020942408421</v>
      </c>
      <c r="N16" s="13">
        <f t="shared" si="3"/>
        <v>-1.5645371577574982</v>
      </c>
      <c r="O16" s="13">
        <f t="shared" si="3"/>
        <v>3.1250000000000031</v>
      </c>
      <c r="P16" s="13">
        <f t="shared" si="3"/>
        <v>2.3346303501945487</v>
      </c>
      <c r="Q16" s="13">
        <f t="shared" ref="Q16:S16" si="4">100*(Q12-Q14)/Q14</f>
        <v>0.65359477124182774</v>
      </c>
      <c r="R16" s="13">
        <f t="shared" ref="R16" si="5">100*(R12-R14)/R14</f>
        <v>1.0840108401084021</v>
      </c>
      <c r="S16" s="13">
        <f t="shared" si="4"/>
        <v>1.0596026490066235</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Cambridgeshire</v>
      </c>
      <c r="G21" s="10"/>
      <c r="H21" s="11"/>
      <c r="I21" s="30">
        <f>IF(VLOOKUP($F21,worthwhile!$B$10:$L$468,worthwhile!E$1,FALSE)=0,"",VLOOKUP($F21,worthwhile!$B$10:$L$468,worthwhile!E$1,FALSE))</f>
        <v>7.81</v>
      </c>
      <c r="J21" s="31">
        <f>IF(VLOOKUP($F21,worthwhile!$B$10:$L$468,worthwhile!F$1,FALSE)=0,"",VLOOKUP($F21,worthwhile!$B$10:$L$468,worthwhile!F$1,FALSE))</f>
        <v>7.72</v>
      </c>
      <c r="K21" s="31">
        <f>IF(VLOOKUP($F21,worthwhile!$B$10:$L$468,worthwhile!G$1,FALSE)=0,"",VLOOKUP($F21,worthwhile!$B$10:$L$468,worthwhile!G$1,FALSE))</f>
        <v>7.75</v>
      </c>
      <c r="L21" s="31">
        <f>IF(VLOOKUP($F21,worthwhile!$B$10:$L$468,worthwhile!H$1,FALSE)=0,"",VLOOKUP($F21,worthwhile!$B$10:$L$468,worthwhile!H$1,FALSE))</f>
        <v>7.92</v>
      </c>
      <c r="M21" s="31">
        <f>IF(VLOOKUP($F21,worthwhile!$B$10:$L$468,worthwhile!I$1,FALSE)=0,"",VLOOKUP($F21,worthwhile!$B$10:$L$468,worthwhile!I$1,FALSE))</f>
        <v>7.94</v>
      </c>
      <c r="N21" s="31">
        <f>IF(VLOOKUP($F21,worthwhile!$B$10:$L$468,worthwhile!J$1,FALSE)=0,"",VLOOKUP($F21,worthwhile!$B$10:$L$468,worthwhile!J$1,FALSE))</f>
        <v>7.6</v>
      </c>
      <c r="O21" s="31">
        <f>IF(VLOOKUP($F21,worthwhile!$B$10:$L$468,worthwhile!K$1,FALSE)=0,"",VLOOKUP($F21,worthwhile!$B$10:$L$468,worthwhile!K$1,FALSE))</f>
        <v>8.0299999999999994</v>
      </c>
      <c r="P21" s="31">
        <f>IF(VLOOKUP($F21,worthwhile!$B$10:$L$468,worthwhile!L$1,FALSE)=0,"",VLOOKUP($F21,worthwhile!$B$10:$L$468,worthwhile!L$1,FALSE))</f>
        <v>7.93</v>
      </c>
      <c r="Q21" s="31">
        <f>IF(VLOOKUP($F21,worthwhile!$B$10:$O$468,worthwhile!M$1,FALSE)=0,"",VLOOKUP($F21,worthwhile!$B$10:$O$468,worthwhile!M$1,FALSE))</f>
        <v>7.82</v>
      </c>
      <c r="R21" s="31">
        <f>IF(VLOOKUP($F21,worthwhile!$B$10:$O$468,worthwhile!N$1,FALSE)=0,"",VLOOKUP($F21,worthwhile!$B$10:$O$468,worthwhile!N$1,FALSE))</f>
        <v>7.88</v>
      </c>
      <c r="S21" s="31">
        <f>IF(VLOOKUP($F21,worthwhile!$B$10:$O$468,worthwhile!O$1,FALSE)=0,"",VLOOKUP($F21,worthwhile!$B$10:$O$468,worthwhile!O$1,FALSE))</f>
        <v>7.8</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Cambridgeshire to Rural as a Region</v>
      </c>
      <c r="G24" s="50"/>
      <c r="H24" s="51"/>
      <c r="I24" s="13">
        <f>100*((I21-I22))/I22</f>
        <v>-4.3175895514366576E-2</v>
      </c>
      <c r="J24" s="13">
        <f>100*((J21-J22))/J22</f>
        <v>-1.1676152576619847</v>
      </c>
      <c r="K24" s="13">
        <f t="shared" ref="K24:P24" si="8">100*((K21-K22))/K22</f>
        <v>-1.5338221562294634</v>
      </c>
      <c r="L24" s="13">
        <f t="shared" si="8"/>
        <v>-0.59128646392547013</v>
      </c>
      <c r="M24" s="13">
        <f t="shared" si="8"/>
        <v>-0.44263161870239109</v>
      </c>
      <c r="N24" s="13">
        <f t="shared" si="8"/>
        <v>-5.0271759586864899</v>
      </c>
      <c r="O24" s="13">
        <f t="shared" si="8"/>
        <v>1.6424693466723443</v>
      </c>
      <c r="P24" s="13">
        <f t="shared" si="8"/>
        <v>-0.82870014615257048</v>
      </c>
      <c r="Q24" s="13">
        <f t="shared" ref="Q24:S24" si="9">100*((Q21-Q22))/Q22</f>
        <v>-2.101087497549019</v>
      </c>
      <c r="R24" s="13">
        <f t="shared" ref="R24" si="10">100*((R21-R22))/R22</f>
        <v>0.6199904616852745</v>
      </c>
      <c r="S24" s="13">
        <f t="shared" si="9"/>
        <v>-0.9743487770928978</v>
      </c>
      <c r="T24" s="24"/>
    </row>
    <row r="25" spans="1:20" ht="51" customHeight="1" x14ac:dyDescent="0.3">
      <c r="B25" s="12"/>
      <c r="C25" s="12"/>
      <c r="D25" s="12"/>
      <c r="F25" s="36" t="str">
        <f>"% Gap - "&amp;F21&amp;" to England"</f>
        <v>% Gap - South Cambridgeshire to England</v>
      </c>
      <c r="G25" s="37"/>
      <c r="H25" s="38"/>
      <c r="I25" s="13">
        <f>100*(I21-I23)/I23</f>
        <v>1.9582245430809329</v>
      </c>
      <c r="J25" s="13">
        <f>100*(J21-J23)/J23</f>
        <v>0.39011703511052481</v>
      </c>
      <c r="K25" s="13">
        <f t="shared" ref="K25:P25" si="11">100*(K21-K23)/K23</f>
        <v>0.12919896640826598</v>
      </c>
      <c r="L25" s="13">
        <f t="shared" si="11"/>
        <v>1.2787723785166194</v>
      </c>
      <c r="M25" s="13">
        <f t="shared" si="11"/>
        <v>1.4048531289910642</v>
      </c>
      <c r="N25" s="13">
        <f t="shared" si="11"/>
        <v>-3.3078880407124767</v>
      </c>
      <c r="O25" s="13">
        <f t="shared" si="11"/>
        <v>1.9035532994923789</v>
      </c>
      <c r="P25" s="13">
        <f t="shared" si="11"/>
        <v>0.63451776649745972</v>
      </c>
      <c r="Q25" s="13">
        <f t="shared" ref="Q25:S25" si="12">100*(Q21-Q23)/Q23</f>
        <v>-0.50890585241730324</v>
      </c>
      <c r="R25" s="13">
        <f t="shared" ref="R25" si="13">100*(R21-R23)/R23</f>
        <v>2.2049286640726322</v>
      </c>
      <c r="S25" s="13">
        <f t="shared" si="12"/>
        <v>0.25706940874035439</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Cambridgeshire</v>
      </c>
      <c r="G30" s="10"/>
      <c r="H30" s="11"/>
      <c r="I30" s="30">
        <f>IF(VLOOKUP($F30,happy!$B$10:$L$468,happy!E$1,FALSE)=0,"",VLOOKUP($F30,happy!$B$10:$L$468,happy!E$1,FALSE))</f>
        <v>7.48</v>
      </c>
      <c r="J30" s="31">
        <f>IF(VLOOKUP($F30,happy!$B$10:$L$468,happy!F$1,FALSE)=0,"",VLOOKUP($F30,happy!$B$10:$L$468,happy!F$1,FALSE))</f>
        <v>7.1</v>
      </c>
      <c r="K30" s="31">
        <f>IF(VLOOKUP($F30,happy!$B$10:$L$468,happy!G$1,FALSE)=0,"",VLOOKUP($F30,happy!$B$10:$L$468,happy!G$1,FALSE))</f>
        <v>7.32</v>
      </c>
      <c r="L30" s="31">
        <f>IF(VLOOKUP($F30,happy!$B$10:$L$468,happy!H$1,FALSE)=0,"",VLOOKUP($F30,happy!$B$10:$L$468,happy!H$1,FALSE))</f>
        <v>7.79</v>
      </c>
      <c r="M30" s="31">
        <f>IF(VLOOKUP($F30,happy!$B$10:$L$468,happy!I$1,FALSE)=0,"",VLOOKUP($F30,happy!$B$10:$L$468,happy!I$1,FALSE))</f>
        <v>7.73</v>
      </c>
      <c r="N30" s="31">
        <f>IF(VLOOKUP($F30,happy!$B$10:$L$468,happy!J$1,FALSE)=0,"",VLOOKUP($F30,happy!$B$10:$L$468,happy!J$1,FALSE))</f>
        <v>7.47</v>
      </c>
      <c r="O30" s="31">
        <f>IF(VLOOKUP($F30,happy!$B$10:$L$468,happy!K$1,FALSE)=0,"",VLOOKUP($F30,happy!$B$10:$L$468,happy!K$1,FALSE))</f>
        <v>7.63</v>
      </c>
      <c r="P30" s="31">
        <f>IF(VLOOKUP($F30,happy!$B$10:$L$468,happy!L$1,FALSE)=0,"",VLOOKUP($F30,happy!$B$10:$L$468,happy!L$1,FALSE))</f>
        <v>7.7</v>
      </c>
      <c r="Q30" s="31">
        <f>IF(VLOOKUP($F30,happy!$B$10:$O$468,happy!M$1,FALSE)=0,"",VLOOKUP($F30,happy!$B$10:$O$468,happy!M$1,FALSE))</f>
        <v>7.26</v>
      </c>
      <c r="R30" s="31">
        <f>IF(VLOOKUP($F30,happy!$B$10:$O$468,happy!N$1,FALSE)=0,"",VLOOKUP($F30,happy!$B$10:$O$468,happy!N$1,FALSE))</f>
        <v>7.56</v>
      </c>
      <c r="S30" s="31">
        <f>IF(VLOOKUP($F30,happy!$B$10:$O$468,happy!O$1,FALSE)=0,"",VLOOKUP($F30,happy!$B$10:$O$468,happy!O$1,FALSE))</f>
        <v>7.47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Cambridgeshire to Rural as a Region</v>
      </c>
      <c r="G33" s="50"/>
      <c r="H33" s="51"/>
      <c r="I33" s="13">
        <f>100*((I30-I31))/I31</f>
        <v>0.3458865362857404</v>
      </c>
      <c r="J33" s="13">
        <f>100*((J30-J31))/J31</f>
        <v>-4.1258581980281592</v>
      </c>
      <c r="K33" s="13">
        <f t="shared" ref="K33:S33" si="16">100*((K30-K31))/K31</f>
        <v>-2.899152948697413</v>
      </c>
      <c r="L33" s="13">
        <f t="shared" si="16"/>
        <v>2.1018223162682541</v>
      </c>
      <c r="M33" s="13">
        <f t="shared" si="16"/>
        <v>1.3826559635926812</v>
      </c>
      <c r="N33" s="13">
        <f t="shared" si="16"/>
        <v>-2.4911535739561605</v>
      </c>
      <c r="O33" s="13">
        <f t="shared" si="16"/>
        <v>1.5603951504265572</v>
      </c>
      <c r="P33" s="13">
        <f t="shared" si="16"/>
        <v>0.21325304983223473</v>
      </c>
      <c r="Q33" s="13">
        <f t="shared" si="16"/>
        <v>-4.2520736009152351</v>
      </c>
      <c r="R33" s="13">
        <f t="shared" ref="R33" si="17">100*((R30-R31))/R31</f>
        <v>1.150981719702149</v>
      </c>
      <c r="S33" s="13">
        <f t="shared" si="16"/>
        <v>-1.4182818437663782</v>
      </c>
      <c r="T33" s="24"/>
    </row>
    <row r="34" spans="1:20" ht="51" customHeight="1" x14ac:dyDescent="0.3">
      <c r="B34" s="12"/>
      <c r="C34" s="12"/>
      <c r="D34" s="12"/>
      <c r="F34" s="36" t="str">
        <f>"% Gap - "&amp;F30&amp;" to England"</f>
        <v>% Gap - South Cambridgeshire to England</v>
      </c>
      <c r="G34" s="37"/>
      <c r="H34" s="38"/>
      <c r="I34" s="13">
        <f>100*(I30-I32)/I32</f>
        <v>2.6063100137174264</v>
      </c>
      <c r="J34" s="13">
        <f>100*(J30-J32)/J32</f>
        <v>-2.6063100137174264</v>
      </c>
      <c r="K34" s="13">
        <f t="shared" ref="K34:S34" si="18">100*(K30-K32)/K32</f>
        <v>-0.81300813008129558</v>
      </c>
      <c r="L34" s="13">
        <f t="shared" si="18"/>
        <v>4.4235924932975879</v>
      </c>
      <c r="M34" s="13">
        <f t="shared" si="18"/>
        <v>3.4805890227577065</v>
      </c>
      <c r="N34" s="13">
        <f t="shared" si="18"/>
        <v>-0.53262316910785668</v>
      </c>
      <c r="O34" s="13">
        <f t="shared" si="18"/>
        <v>1.4627659574468128</v>
      </c>
      <c r="P34" s="13">
        <f t="shared" si="18"/>
        <v>1.8518518518518594</v>
      </c>
      <c r="Q34" s="13">
        <f t="shared" si="18"/>
        <v>-2.8112449799196781</v>
      </c>
      <c r="R34" s="13">
        <f t="shared" ref="R34" si="19">100*(R30-R32)/R32</f>
        <v>3.4199726402188784</v>
      </c>
      <c r="S34" s="13">
        <f t="shared" si="18"/>
        <v>0.26845637583892046</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Cambridgeshire</v>
      </c>
      <c r="G39" s="10"/>
      <c r="H39" s="11"/>
      <c r="I39" s="30">
        <f>IF(VLOOKUP($F39,anxiety!$B$10:$L$468,anxiety!E$1,FALSE)=0,"",VLOOKUP($F39,anxiety!$B$10:$L$468,anxiety!E$1,FALSE))</f>
        <v>3.23</v>
      </c>
      <c r="J39" s="31">
        <f>IF(VLOOKUP($F39,anxiety!$B$10:$L$468,anxiety!F$1,FALSE)=0,"",VLOOKUP($F39,anxiety!$B$10:$L$468,anxiety!F$1,FALSE))</f>
        <v>3.17</v>
      </c>
      <c r="K39" s="31">
        <f>IF(VLOOKUP($F39,anxiety!$B$10:$L$468,anxiety!G$1,FALSE)=0,"",VLOOKUP($F39,anxiety!$B$10:$L$468,anxiety!G$1,FALSE))</f>
        <v>2.82</v>
      </c>
      <c r="L39" s="31">
        <f>IF(VLOOKUP($F39,anxiety!$B$10:$L$468,anxiety!H$1,FALSE)=0,"",VLOOKUP($F39,anxiety!$B$10:$L$468,anxiety!H$1,FALSE))</f>
        <v>2.75</v>
      </c>
      <c r="M39" s="31">
        <f>IF(VLOOKUP($F39,anxiety!$B$10:$L$468,anxiety!I$1,FALSE)=0,"",VLOOKUP($F39,anxiety!$B$10:$L$468,anxiety!I$1,FALSE))</f>
        <v>2.82</v>
      </c>
      <c r="N39" s="31">
        <f>IF(VLOOKUP($F39,anxiety!$B$10:$L$468,anxiety!J$1,FALSE)=0,"",VLOOKUP($F39,anxiety!$B$10:$L$468,anxiety!J$1,FALSE))</f>
        <v>3.1</v>
      </c>
      <c r="O39" s="31">
        <f>IF(VLOOKUP($F39,anxiety!$B$10:$L$468,anxiety!K$1,FALSE)=0,"",VLOOKUP($F39,anxiety!$B$10:$L$468,anxiety!K$1,FALSE))</f>
        <v>3.5</v>
      </c>
      <c r="P39" s="31">
        <f>IF(VLOOKUP($F39,anxiety!$B$10:$L$468,anxiety!L$1,FALSE)=0,"",VLOOKUP($F39,anxiety!$B$10:$L$468,anxiety!L$1,FALSE))</f>
        <v>2.72</v>
      </c>
      <c r="Q39" s="31">
        <f>IF(VLOOKUP($F39,anxiety!$B$10:$O$468,anxiety!M$1,FALSE)=0,"",VLOOKUP($F39,anxiety!$B$10:$O$468,anxiety!M$1,FALSE))</f>
        <v>3.53</v>
      </c>
      <c r="R39" s="31">
        <f>IF(VLOOKUP($F39,anxiety!$B$10:$O$468,anxiety!N$1,FALSE)=0,"",VLOOKUP($F39,anxiety!$B$10:$O$468,anxiety!N$1,FALSE))</f>
        <v>3.37</v>
      </c>
      <c r="S39" s="31">
        <f>IF(VLOOKUP($F39,anxiety!$B$10:$O$468,anxiety!O$1,FALSE)=0,"",VLOOKUP($F39,anxiety!$B$10:$O$468,anxiety!O$1,FALSE))</f>
        <v>3.39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Cambridgeshire to Rural as a Region</v>
      </c>
      <c r="G42" s="50"/>
      <c r="H42" s="51"/>
      <c r="I42" s="13">
        <f>100*((I39-I40))/I40</f>
        <v>8.8646146349386932</v>
      </c>
      <c r="J42" s="13">
        <f>100*((J39-J40))/J40</f>
        <v>9.1561566544972184</v>
      </c>
      <c r="K42" s="13">
        <f t="shared" ref="K42:S42" si="21">100*((K39-K40))/K40</f>
        <v>3.1283045470567199</v>
      </c>
      <c r="L42" s="13">
        <f t="shared" si="21"/>
        <v>2.1892908309455685</v>
      </c>
      <c r="M42" s="13">
        <f t="shared" si="21"/>
        <v>4.0359143034935983</v>
      </c>
      <c r="N42" s="13">
        <f t="shared" si="21"/>
        <v>13.613282112421084</v>
      </c>
      <c r="O42" s="13">
        <f t="shared" si="21"/>
        <v>27.934117232571484</v>
      </c>
      <c r="P42" s="13">
        <f t="shared" si="21"/>
        <v>-2.1752318225149532</v>
      </c>
      <c r="Q42" s="13">
        <f t="shared" si="21"/>
        <v>21.39631240936404</v>
      </c>
      <c r="R42" s="13">
        <f t="shared" ref="R42" si="22">100*((R39-R40))/R40</f>
        <v>11.000436525258962</v>
      </c>
      <c r="S42" s="13">
        <f t="shared" si="21"/>
        <v>14.667047029097791</v>
      </c>
      <c r="T42" s="24"/>
    </row>
    <row r="43" spans="1:20" ht="51" customHeight="1" x14ac:dyDescent="0.3">
      <c r="B43" s="12"/>
      <c r="C43" s="12"/>
      <c r="D43" s="12"/>
      <c r="F43" s="36" t="str">
        <f>"% Gap - "&amp;F39&amp;" to England"</f>
        <v>% Gap - South Cambridgeshire to England</v>
      </c>
      <c r="G43" s="37"/>
      <c r="H43" s="38"/>
      <c r="I43" s="13">
        <f>100*(I39-I41)/I41</f>
        <v>2.8662420382165559</v>
      </c>
      <c r="J43" s="13">
        <f>100*(J39-J41)/J41</f>
        <v>4.2763157894736805</v>
      </c>
      <c r="K43" s="13">
        <f t="shared" ref="K43:S43" si="23">100*(K39-K41)/K41</f>
        <v>-3.7542662116041061</v>
      </c>
      <c r="L43" s="13">
        <f t="shared" si="23"/>
        <v>-3.8461538461538418</v>
      </c>
      <c r="M43" s="13">
        <f t="shared" si="23"/>
        <v>-1.7421602787456538</v>
      </c>
      <c r="N43" s="13">
        <f t="shared" si="23"/>
        <v>6.5292096219931244</v>
      </c>
      <c r="O43" s="13">
        <f t="shared" si="23"/>
        <v>20.689655172413797</v>
      </c>
      <c r="P43" s="13">
        <f t="shared" si="23"/>
        <v>-5.2264808362369308</v>
      </c>
      <c r="Q43" s="13">
        <f t="shared" si="23"/>
        <v>16.118421052631572</v>
      </c>
      <c r="R43" s="13">
        <f t="shared" ref="R43" si="24">100*(R39-R41)/R41</f>
        <v>1.8126888217522674</v>
      </c>
      <c r="S43" s="13">
        <f t="shared" si="23"/>
        <v>8.3067092651757264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lrafVr1knDkVgiSvRQ+ohNQI/8G8MVvOGOIlJcWaqwmnFX7jqZDyzo0xbgx7VUvfVjXUrluKSaW6SQpW+rKVKg==" saltValue="20fVXipNg5ieDrnrsY2ug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2022-12-02T11:35:50Z</dcterms:modified>
</cp:coreProperties>
</file>