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FB8DFFD6-EF48-4A30-B25C-938F29F7C2A0}" xr6:coauthVersionLast="47" xr6:coauthVersionMax="47" xr10:uidLastSave="{57821E82-9770-4AA1-A0E9-52299CF8D4CE}"/>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<sst xmlns="http://schemas.openxmlformats.org/spreadsheetml/2006/main" count="12312" uniqueCount="1423">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</sst>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Holland</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7.57</c:v>
                </c:pt>
                <c:pt idx="1">
                  <c:v>7.56</c:v>
                </c:pt>
                <c:pt idx="2">
                  <c:v>7.39</c:v>
                </c:pt>
                <c:pt idx="3">
                  <c:v>7.61</c:v>
                </c:pt>
                <c:pt idx="4">
                  <c:v>7.64</c:v>
                </c:pt>
                <c:pt idx="5">
                  <c:v>7.38</c:v>
                </c:pt>
                <c:pt idx="6">
                  <c:v>7.2</c:v>
                </c:pt>
                <c:pt idx="7">
                  <c:v>7.75</c:v>
                </c:pt>
                <c:pt idx="8">
                  <c:v>7.71</c:v>
                </c:pt>
                <c:pt idx="9">
                  <c:v>7.88</c:v>
                </c:pt>
                <c:pt idx="10">
                  <c:v>7.48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South Holland</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7.75</c:v>
                </c:pt>
                <c:pt idx="1">
                  <c:v>7.81</c:v>
                </c:pt>
                <c:pt idx="2">
                  <c:v>7.64</c:v>
                </c:pt>
                <c:pt idx="3">
                  <c:v>7.78</c:v>
                </c:pt>
                <c:pt idx="4">
                  <c:v>8.02</c:v>
                </c:pt>
                <c:pt idx="5">
                  <c:v>7.71</c:v>
                </c:pt>
                <c:pt idx="6">
                  <c:v>7.6</c:v>
                </c:pt>
                <c:pt idx="7">
                  <c:v>7.9</c:v>
                </c:pt>
                <c:pt idx="8">
                  <c:v>8.1300000000000008</c:v>
                </c:pt>
                <c:pt idx="9">
                  <c:v>8.2799999999999994</c:v>
                </c:pt>
                <c:pt idx="10">
                  <c:v>7.5</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South Holland</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7.26</c:v>
                </c:pt>
                <c:pt idx="1">
                  <c:v>7.5</c:v>
                </c:pt>
                <c:pt idx="2">
                  <c:v>7.27</c:v>
                </c:pt>
                <c:pt idx="3">
                  <c:v>7.16</c:v>
                </c:pt>
                <c:pt idx="4">
                  <c:v>7.36</c:v>
                </c:pt>
                <c:pt idx="5">
                  <c:v>7.03</c:v>
                </c:pt>
                <c:pt idx="6">
                  <c:v>6.83</c:v>
                </c:pt>
                <c:pt idx="7">
                  <c:v>7.56</c:v>
                </c:pt>
                <c:pt idx="8">
                  <c:v>7.33</c:v>
                </c:pt>
                <c:pt idx="9">
                  <c:v>7.46</c:v>
                </c:pt>
                <c:pt idx="10">
                  <c:v>7.33</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South Holland</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2.29</c:v>
                </c:pt>
                <c:pt idx="1">
                  <c:v>2.1</c:v>
                </c:pt>
                <c:pt idx="2">
                  <c:v>2.04</c:v>
                </c:pt>
                <c:pt idx="3">
                  <c:v>2.2200000000000002</c:v>
                </c:pt>
                <c:pt idx="4">
                  <c:v>2.35</c:v>
                </c:pt>
                <c:pt idx="5">
                  <c:v>2.2200000000000002</c:v>
                </c:pt>
                <c:pt idx="6">
                  <c:v>2.57</c:v>
                </c:pt>
                <c:pt idx="7">
                  <c:v>2.29</c:v>
                </c:pt>
                <c:pt idx="8">
                  <c:v>2.35</c:v>
                </c:pt>
                <c:pt idx="9">
                  <c:v>3.69</c:v>
                </c:pt>
                <c:pt idx="10">
                  <c:v>2.95</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South Holland in the period April 2011 to March 2022 had scores for 'life satisfaction' that fluctuated around the England situation.</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South Holland in the period April 2011 to March 2022 fluctuated around the England situation taking it above the rural situation in some years and below the England position in other years.</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South Holland in the period April 2011 to March 2022 were generally in line with or below the England situation.</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South Holland in the period April 2011 to March 2022 were generally below the rural and England levels.</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241</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South Holland</v>
      </c>
      <c r="G12" s="10"/>
      <c r="H12" s="11"/>
      <c r="I12" s="30">
        <f>IF(VLOOKUP($F12,'life satisfaction'!$B$10:$L$468,'life satisfaction'!E$1,FALSE)=0,"",VLOOKUP($F12,'life satisfaction'!$B$10:$L$468,'life satisfaction'!E$1,FALSE))</f>
        <v>7.57</v>
      </c>
      <c r="J12" s="31">
        <f>IF(VLOOKUP($F12,'life satisfaction'!$B$10:$L$468,'life satisfaction'!F$1,FALSE)=0,"",VLOOKUP($F12,'life satisfaction'!$B$10:$L$468,'life satisfaction'!F$1,FALSE))</f>
        <v>7.56</v>
      </c>
      <c r="K12" s="31">
        <f>IF(VLOOKUP($F12,'life satisfaction'!$B$10:$L$468,'life satisfaction'!G$1,FALSE)=0,"",VLOOKUP($F12,'life satisfaction'!$B$10:$L$468,'life satisfaction'!G$1,FALSE))</f>
        <v>7.39</v>
      </c>
      <c r="L12" s="31">
        <f>IF(VLOOKUP($F12,'life satisfaction'!$B$10:$L$468,'life satisfaction'!H$1,FALSE)=0,"",VLOOKUP($F12,'life satisfaction'!$B$10:$L$468,'life satisfaction'!H$1,FALSE))</f>
        <v>7.61</v>
      </c>
      <c r="M12" s="31">
        <f>IF(VLOOKUP($F12,'life satisfaction'!$B$10:$L$468,'life satisfaction'!I$1,FALSE)=0,"",VLOOKUP($F12,'life satisfaction'!$B$10:$L$468,'life satisfaction'!I$1,FALSE))</f>
        <v>7.64</v>
      </c>
      <c r="N12" s="31">
        <f>IF(VLOOKUP($F12,'life satisfaction'!$B$10:$L$468,'life satisfaction'!J$1,FALSE)=0,"",VLOOKUP($F12,'life satisfaction'!$B$10:$L$468,'life satisfaction'!J$1,FALSE))</f>
        <v>7.38</v>
      </c>
      <c r="O12" s="31">
        <f>IF(VLOOKUP($F12,'life satisfaction'!$B$10:$L$468,'life satisfaction'!K$1,FALSE)=0,"",VLOOKUP($F12,'life satisfaction'!$B$10:$L$468,'life satisfaction'!K$1,FALSE))</f>
        <v>7.2</v>
      </c>
      <c r="P12" s="31">
        <f>IF(VLOOKUP($F12,'life satisfaction'!$B$10:$L$468,'life satisfaction'!L$1,FALSE)=0,"",VLOOKUP($F12,'life satisfaction'!$B$10:$L$468,'life satisfaction'!L$1,FALSE))</f>
        <v>7.75</v>
      </c>
      <c r="Q12" s="31">
        <f>IF(VLOOKUP($F12,'life satisfaction'!$B$10:$O$468,'life satisfaction'!M$1,FALSE)=0,"",VLOOKUP($F12,'life satisfaction'!$B$10:$O$468,'life satisfaction'!M$1,FALSE))</f>
        <v>7.71</v>
      </c>
      <c r="R12" s="31">
        <f>IF(VLOOKUP($F12,'life satisfaction'!$B$10:$O$468,'life satisfaction'!N$1,FALSE)=0,"",VLOOKUP($F12,'life satisfaction'!$B$10:$O$468,'life satisfaction'!N$1,FALSE))</f>
        <v>7.88</v>
      </c>
      <c r="S12" s="31">
        <f>IF(VLOOKUP($F12,'life satisfaction'!$B$10:$O$468,'life satisfaction'!O$1,FALSE)=0,"",VLOOKUP($F12,'life satisfaction'!$B$10:$O$468,'life satisfaction'!O$1,FALSE))</f>
        <v>7.48</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South Holland to Rural as a Region</v>
      </c>
      <c r="G15" s="50"/>
      <c r="H15" s="51"/>
      <c r="I15" s="13">
        <f>100*((I12-I13))/I13</f>
        <v>-0.18111049328779269</v>
      </c>
      <c r="J15" s="13">
        <f>100*((J12-J13))/J13</f>
        <v>-0.34621859416186901</v>
      </c>
      <c r="K15" s="13">
        <f t="shared" ref="K15:P15" si="0">100*((K12-K13))/K13</f>
        <v>-3.7413097722885795</v>
      </c>
      <c r="L15" s="13">
        <f t="shared" si="0"/>
        <v>-2.3921744371126934</v>
      </c>
      <c r="M15" s="13">
        <f t="shared" si="0"/>
        <v>-2.220440387343479</v>
      </c>
      <c r="N15" s="13">
        <f t="shared" si="0"/>
        <v>-5.9237302452734397</v>
      </c>
      <c r="O15" s="13">
        <f t="shared" si="0"/>
        <v>-6.6162452729943526</v>
      </c>
      <c r="P15" s="13">
        <f t="shared" si="0"/>
        <v>-1.296608869111596</v>
      </c>
      <c r="Q15" s="13">
        <f t="shared" ref="Q15:S15" si="1">100*((Q12-Q13))/Q13</f>
        <v>-1.2240298829994849</v>
      </c>
      <c r="R15" s="13">
        <f t="shared" ref="R15" si="2">100*((R12-R13))/R13</f>
        <v>4.4258525993102662</v>
      </c>
      <c r="S15" s="13">
        <f t="shared" si="1"/>
        <v>-2.5644244954329736</v>
      </c>
      <c r="T15" s="24"/>
    </row>
    <row r="16" spans="1:20" ht="51" customHeight="1" x14ac:dyDescent="0.3">
      <c r="B16" s="12"/>
      <c r="C16" s="12"/>
      <c r="D16" s="12"/>
      <c r="F16" s="36" t="str">
        <f>"% Gap - "&amp;F12&amp;" to England"</f>
        <v>% Gap - South Holland to England</v>
      </c>
      <c r="G16" s="37"/>
      <c r="H16" s="38"/>
      <c r="I16" s="13">
        <f>100*(I12-I14)/I14</f>
        <v>2.1592442645074241</v>
      </c>
      <c r="J16" s="13">
        <f>100*(J12-J14)/J14</f>
        <v>1.6129032258064411</v>
      </c>
      <c r="K16" s="13">
        <f t="shared" ref="K16:P16" si="3">100*(K12-K14)/K14</f>
        <v>-1.466666666666671</v>
      </c>
      <c r="L16" s="13">
        <f t="shared" si="3"/>
        <v>0.13157894736842993</v>
      </c>
      <c r="M16" s="13">
        <f t="shared" si="3"/>
        <v>0</v>
      </c>
      <c r="N16" s="13">
        <f t="shared" si="3"/>
        <v>-3.7809647979139509</v>
      </c>
      <c r="O16" s="13">
        <f t="shared" si="3"/>
        <v>-6.2499999999999947</v>
      </c>
      <c r="P16" s="13">
        <f t="shared" si="3"/>
        <v>0.51880674448767883</v>
      </c>
      <c r="Q16" s="13">
        <f t="shared" ref="Q16:S16" si="4">100*(Q12-Q14)/Q14</f>
        <v>0.78431372549019096</v>
      </c>
      <c r="R16" s="13">
        <f t="shared" ref="R16" si="5">100*(R12-R14)/R14</f>
        <v>6.7750677506775068</v>
      </c>
      <c r="S16" s="13">
        <f t="shared" si="4"/>
        <v>-0.92715231788078667</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South Holland</v>
      </c>
      <c r="G21" s="10"/>
      <c r="H21" s="11"/>
      <c r="I21" s="30">
        <f>IF(VLOOKUP($F21,worthwhile!$B$10:$L$468,worthwhile!E$1,FALSE)=0,"",VLOOKUP($F21,worthwhile!$B$10:$L$468,worthwhile!E$1,FALSE))</f>
        <v>7.75</v>
      </c>
      <c r="J21" s="31">
        <f>IF(VLOOKUP($F21,worthwhile!$B$10:$L$468,worthwhile!F$1,FALSE)=0,"",VLOOKUP($F21,worthwhile!$B$10:$L$468,worthwhile!F$1,FALSE))</f>
        <v>7.81</v>
      </c>
      <c r="K21" s="31">
        <f>IF(VLOOKUP($F21,worthwhile!$B$10:$L$468,worthwhile!G$1,FALSE)=0,"",VLOOKUP($F21,worthwhile!$B$10:$L$468,worthwhile!G$1,FALSE))</f>
        <v>7.64</v>
      </c>
      <c r="L21" s="31">
        <f>IF(VLOOKUP($F21,worthwhile!$B$10:$L$468,worthwhile!H$1,FALSE)=0,"",VLOOKUP($F21,worthwhile!$B$10:$L$468,worthwhile!H$1,FALSE))</f>
        <v>7.78</v>
      </c>
      <c r="M21" s="31">
        <f>IF(VLOOKUP($F21,worthwhile!$B$10:$L$468,worthwhile!I$1,FALSE)=0,"",VLOOKUP($F21,worthwhile!$B$10:$L$468,worthwhile!I$1,FALSE))</f>
        <v>8.02</v>
      </c>
      <c r="N21" s="31">
        <f>IF(VLOOKUP($F21,worthwhile!$B$10:$L$468,worthwhile!J$1,FALSE)=0,"",VLOOKUP($F21,worthwhile!$B$10:$L$468,worthwhile!J$1,FALSE))</f>
        <v>7.71</v>
      </c>
      <c r="O21" s="31">
        <f>IF(VLOOKUP($F21,worthwhile!$B$10:$L$468,worthwhile!K$1,FALSE)=0,"",VLOOKUP($F21,worthwhile!$B$10:$L$468,worthwhile!K$1,FALSE))</f>
        <v>7.6</v>
      </c>
      <c r="P21" s="31">
        <f>IF(VLOOKUP($F21,worthwhile!$B$10:$L$468,worthwhile!L$1,FALSE)=0,"",VLOOKUP($F21,worthwhile!$B$10:$L$468,worthwhile!L$1,FALSE))</f>
        <v>7.9</v>
      </c>
      <c r="Q21" s="31">
        <f>IF(VLOOKUP($F21,worthwhile!$B$10:$O$468,worthwhile!M$1,FALSE)=0,"",VLOOKUP($F21,worthwhile!$B$10:$O$468,worthwhile!M$1,FALSE))</f>
        <v>8.1300000000000008</v>
      </c>
      <c r="R21" s="31">
        <f>IF(VLOOKUP($F21,worthwhile!$B$10:$O$468,worthwhile!N$1,FALSE)=0,"",VLOOKUP($F21,worthwhile!$B$10:$O$468,worthwhile!N$1,FALSE))</f>
        <v>8.2799999999999994</v>
      </c>
      <c r="S21" s="31">
        <f>IF(VLOOKUP($F21,worthwhile!$B$10:$O$468,worthwhile!O$1,FALSE)=0,"",VLOOKUP($F21,worthwhile!$B$10:$O$468,worthwhile!O$1,FALSE))</f>
        <v>7.5</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South Holland to Rural as a Region</v>
      </c>
      <c r="G24" s="50"/>
      <c r="H24" s="51"/>
      <c r="I24" s="13">
        <f>100*((I21-I22))/I22</f>
        <v>-0.81109003716213857</v>
      </c>
      <c r="J24" s="13">
        <f>100*((J21-J22))/J22</f>
        <v>-1.542424382643978E-2</v>
      </c>
      <c r="K24" s="13">
        <f t="shared" ref="K24:P24" si="8">100*((K21-K22))/K22</f>
        <v>-2.931406615947501</v>
      </c>
      <c r="L24" s="13">
        <f t="shared" si="8"/>
        <v>-2.3485111981490059</v>
      </c>
      <c r="M24" s="13">
        <f t="shared" si="8"/>
        <v>0.56046529194039563</v>
      </c>
      <c r="N24" s="13">
        <f t="shared" si="8"/>
        <v>-3.6525692949306325</v>
      </c>
      <c r="O24" s="13">
        <f t="shared" si="8"/>
        <v>-3.8004026108705053</v>
      </c>
      <c r="P24" s="13">
        <f t="shared" si="8"/>
        <v>-1.2038753032289085</v>
      </c>
      <c r="Q24" s="13">
        <f t="shared" ref="Q24:S24" si="9">100*((Q21-Q22))/Q22</f>
        <v>1.7798156834944401</v>
      </c>
      <c r="R24" s="13">
        <f t="shared" ref="R24" si="10">100*((R21-R22))/R22</f>
        <v>5.7276041907048247</v>
      </c>
      <c r="S24" s="13">
        <f t="shared" si="9"/>
        <v>-4.7830276702816299</v>
      </c>
      <c r="T24" s="24"/>
    </row>
    <row r="25" spans="1:20" ht="51" customHeight="1" x14ac:dyDescent="0.3">
      <c r="B25" s="12"/>
      <c r="C25" s="12"/>
      <c r="D25" s="12"/>
      <c r="F25" s="36" t="str">
        <f>"% Gap - "&amp;F21&amp;" to England"</f>
        <v>% Gap - South Holland to England</v>
      </c>
      <c r="G25" s="37"/>
      <c r="H25" s="38"/>
      <c r="I25" s="13">
        <f>100*(I21-I23)/I23</f>
        <v>1.1749347258485621</v>
      </c>
      <c r="J25" s="13">
        <f>100*(J21-J23)/J23</f>
        <v>1.5604681404421223</v>
      </c>
      <c r="K25" s="13">
        <f t="shared" ref="K25:P25" si="11">100*(K21-K23)/K23</f>
        <v>-1.2919896640826942</v>
      </c>
      <c r="L25" s="13">
        <f t="shared" si="11"/>
        <v>-0.51150895140665009</v>
      </c>
      <c r="M25" s="13">
        <f t="shared" si="11"/>
        <v>2.4265644955300063</v>
      </c>
      <c r="N25" s="13">
        <f t="shared" si="11"/>
        <v>-1.90839694656489</v>
      </c>
      <c r="O25" s="13">
        <f t="shared" si="11"/>
        <v>-3.5532994923857899</v>
      </c>
      <c r="P25" s="13">
        <f t="shared" si="11"/>
        <v>0.25380710659899064</v>
      </c>
      <c r="Q25" s="13">
        <f t="shared" ref="Q25:S25" si="12">100*(Q21-Q23)/Q23</f>
        <v>3.4351145038167998</v>
      </c>
      <c r="R25" s="13">
        <f t="shared" ref="R25" si="13">100*(R21-R23)/R23</f>
        <v>7.3929961089494087</v>
      </c>
      <c r="S25" s="13">
        <f t="shared" si="12"/>
        <v>-3.5989717223650417</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South Holland</v>
      </c>
      <c r="G30" s="10"/>
      <c r="H30" s="11"/>
      <c r="I30" s="30">
        <f>IF(VLOOKUP($F30,happy!$B$10:$L$468,happy!E$1,FALSE)=0,"",VLOOKUP($F30,happy!$B$10:$L$468,happy!E$1,FALSE))</f>
        <v>7.26</v>
      </c>
      <c r="J30" s="31">
        <f>IF(VLOOKUP($F30,happy!$B$10:$L$468,happy!F$1,FALSE)=0,"",VLOOKUP($F30,happy!$B$10:$L$468,happy!F$1,FALSE))</f>
        <v>7.5</v>
      </c>
      <c r="K30" s="31">
        <f>IF(VLOOKUP($F30,happy!$B$10:$L$468,happy!G$1,FALSE)=0,"",VLOOKUP($F30,happy!$B$10:$L$468,happy!G$1,FALSE))</f>
        <v>7.27</v>
      </c>
      <c r="L30" s="31">
        <f>IF(VLOOKUP($F30,happy!$B$10:$L$468,happy!H$1,FALSE)=0,"",VLOOKUP($F30,happy!$B$10:$L$468,happy!H$1,FALSE))</f>
        <v>7.16</v>
      </c>
      <c r="M30" s="31">
        <f>IF(VLOOKUP($F30,happy!$B$10:$L$468,happy!I$1,FALSE)=0,"",VLOOKUP($F30,happy!$B$10:$L$468,happy!I$1,FALSE))</f>
        <v>7.36</v>
      </c>
      <c r="N30" s="31">
        <f>IF(VLOOKUP($F30,happy!$B$10:$L$468,happy!J$1,FALSE)=0,"",VLOOKUP($F30,happy!$B$10:$L$468,happy!J$1,FALSE))</f>
        <v>7.03</v>
      </c>
      <c r="O30" s="31">
        <f>IF(VLOOKUP($F30,happy!$B$10:$L$468,happy!K$1,FALSE)=0,"",VLOOKUP($F30,happy!$B$10:$L$468,happy!K$1,FALSE))</f>
        <v>6.83</v>
      </c>
      <c r="P30" s="31">
        <f>IF(VLOOKUP($F30,happy!$B$10:$L$468,happy!L$1,FALSE)=0,"",VLOOKUP($F30,happy!$B$10:$L$468,happy!L$1,FALSE))</f>
        <v>7.56</v>
      </c>
      <c r="Q30" s="31">
        <f>IF(VLOOKUP($F30,happy!$B$10:$O$468,happy!M$1,FALSE)=0,"",VLOOKUP($F30,happy!$B$10:$O$468,happy!M$1,FALSE))</f>
        <v>7.33</v>
      </c>
      <c r="R30" s="31">
        <f>IF(VLOOKUP($F30,happy!$B$10:$O$468,happy!N$1,FALSE)=0,"",VLOOKUP($F30,happy!$B$10:$O$468,happy!N$1,FALSE))</f>
        <v>7.46</v>
      </c>
      <c r="S30" s="31">
        <f>IF(VLOOKUP($F30,happy!$B$10:$O$468,happy!O$1,FALSE)=0,"",VLOOKUP($F30,happy!$B$10:$O$468,happy!O$1,FALSE))</f>
        <v>7.33</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South Holland to Rural as a Region</v>
      </c>
      <c r="G33" s="50"/>
      <c r="H33" s="51"/>
      <c r="I33" s="13">
        <f>100*((I30-I31))/I31</f>
        <v>-2.6054630677226722</v>
      </c>
      <c r="J33" s="13">
        <f>100*((J30-J31))/J31</f>
        <v>1.2755019034913864</v>
      </c>
      <c r="K33" s="13">
        <f t="shared" ref="K33:S33" si="16">100*((K30-K31))/K31</f>
        <v>-3.5624101006871944</v>
      </c>
      <c r="L33" s="13">
        <f t="shared" si="16"/>
        <v>-6.1554495783721812</v>
      </c>
      <c r="M33" s="13">
        <f t="shared" si="16"/>
        <v>-3.4700714240566461</v>
      </c>
      <c r="N33" s="13">
        <f t="shared" si="16"/>
        <v>-8.2346465361327663</v>
      </c>
      <c r="O33" s="13">
        <f t="shared" si="16"/>
        <v>-9.0881390724228819</v>
      </c>
      <c r="P33" s="13">
        <f t="shared" si="16"/>
        <v>-1.6088060965283588</v>
      </c>
      <c r="Q33" s="13">
        <f t="shared" si="16"/>
        <v>-3.3288842279213013</v>
      </c>
      <c r="R33" s="13">
        <f t="shared" ref="R33" si="17">100*((R30-R31))/R31</f>
        <v>-0.1869942289711552</v>
      </c>
      <c r="S33" s="13">
        <f t="shared" si="16"/>
        <v>-3.2658642456234968</v>
      </c>
      <c r="T33" s="24"/>
    </row>
    <row r="34" spans="1:20" ht="51" customHeight="1" x14ac:dyDescent="0.3">
      <c r="B34" s="12"/>
      <c r="C34" s="12"/>
      <c r="D34" s="12"/>
      <c r="F34" s="36" t="str">
        <f>"% Gap - "&amp;F30&amp;" to England"</f>
        <v>% Gap - South Holland to England</v>
      </c>
      <c r="G34" s="37"/>
      <c r="H34" s="38"/>
      <c r="I34" s="13">
        <f>100*(I30-I32)/I32</f>
        <v>-0.41152263374485937</v>
      </c>
      <c r="J34" s="13">
        <f>100*(J30-J32)/J32</f>
        <v>2.8806584362139911</v>
      </c>
      <c r="K34" s="13">
        <f t="shared" ref="K34:S34" si="18">100*(K30-K32)/K32</f>
        <v>-1.4905149051490558</v>
      </c>
      <c r="L34" s="13">
        <f t="shared" si="18"/>
        <v>-4.021447721179622</v>
      </c>
      <c r="M34" s="13">
        <f t="shared" si="18"/>
        <v>-1.4725568942436336</v>
      </c>
      <c r="N34" s="13">
        <f t="shared" si="18"/>
        <v>-6.3914780292942686</v>
      </c>
      <c r="O34" s="13">
        <f t="shared" si="18"/>
        <v>-9.1755319148936092</v>
      </c>
      <c r="P34" s="13">
        <f t="shared" si="18"/>
        <v>0</v>
      </c>
      <c r="Q34" s="13">
        <f t="shared" si="18"/>
        <v>-1.8741633199464482</v>
      </c>
      <c r="R34" s="13">
        <f t="shared" ref="R34" si="19">100*(R30-R32)/R32</f>
        <v>2.0519835841313321</v>
      </c>
      <c r="S34" s="13">
        <f t="shared" si="18"/>
        <v>-1.6107382550335585</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South Holland</v>
      </c>
      <c r="G39" s="10"/>
      <c r="H39" s="11"/>
      <c r="I39" s="30">
        <f>IF(VLOOKUP($F39,anxiety!$B$10:$L$468,anxiety!E$1,FALSE)=0,"",VLOOKUP($F39,anxiety!$B$10:$L$468,anxiety!E$1,FALSE))</f>
        <v>2.29</v>
      </c>
      <c r="J39" s="31">
        <f>IF(VLOOKUP($F39,anxiety!$B$10:$L$468,anxiety!F$1,FALSE)=0,"",VLOOKUP($F39,anxiety!$B$10:$L$468,anxiety!F$1,FALSE))</f>
        <v>2.1</v>
      </c>
      <c r="K39" s="31">
        <f>IF(VLOOKUP($F39,anxiety!$B$10:$L$468,anxiety!G$1,FALSE)=0,"",VLOOKUP($F39,anxiety!$B$10:$L$468,anxiety!G$1,FALSE))</f>
        <v>2.04</v>
      </c>
      <c r="L39" s="31">
        <f>IF(VLOOKUP($F39,anxiety!$B$10:$L$468,anxiety!H$1,FALSE)=0,"",VLOOKUP($F39,anxiety!$B$10:$L$468,anxiety!H$1,FALSE))</f>
        <v>2.2200000000000002</v>
      </c>
      <c r="M39" s="31">
        <f>IF(VLOOKUP($F39,anxiety!$B$10:$L$468,anxiety!I$1,FALSE)=0,"",VLOOKUP($F39,anxiety!$B$10:$L$468,anxiety!I$1,FALSE))</f>
        <v>2.35</v>
      </c>
      <c r="N39" s="31">
        <f>IF(VLOOKUP($F39,anxiety!$B$10:$L$468,anxiety!J$1,FALSE)=0,"",VLOOKUP($F39,anxiety!$B$10:$L$468,anxiety!J$1,FALSE))</f>
        <v>2.2200000000000002</v>
      </c>
      <c r="O39" s="31">
        <f>IF(VLOOKUP($F39,anxiety!$B$10:$L$468,anxiety!K$1,FALSE)=0,"",VLOOKUP($F39,anxiety!$B$10:$L$468,anxiety!K$1,FALSE))</f>
        <v>2.57</v>
      </c>
      <c r="P39" s="31">
        <f>IF(VLOOKUP($F39,anxiety!$B$10:$L$468,anxiety!L$1,FALSE)=0,"",VLOOKUP($F39,anxiety!$B$10:$L$468,anxiety!L$1,FALSE))</f>
        <v>2.29</v>
      </c>
      <c r="Q39" s="31">
        <f>IF(VLOOKUP($F39,anxiety!$B$10:$O$468,anxiety!M$1,FALSE)=0,"",VLOOKUP($F39,anxiety!$B$10:$O$468,anxiety!M$1,FALSE))</f>
        <v>2.35</v>
      </c>
      <c r="R39" s="31">
        <f>IF(VLOOKUP($F39,anxiety!$B$10:$O$468,anxiety!N$1,FALSE)=0,"",VLOOKUP($F39,anxiety!$B$10:$O$468,anxiety!N$1,FALSE))</f>
        <v>3.69</v>
      </c>
      <c r="S39" s="31">
        <f>IF(VLOOKUP($F39,anxiety!$B$10:$O$468,anxiety!O$1,FALSE)=0,"",VLOOKUP($F39,anxiety!$B$10:$O$468,anxiety!O$1,FALSE))</f>
        <v>2.95</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South Holland to Rural as a Region</v>
      </c>
      <c r="G42" s="50"/>
      <c r="H42" s="51"/>
      <c r="I42" s="13">
        <f>100*((I39-I40))/I40</f>
        <v>-22.817347518882471</v>
      </c>
      <c r="J42" s="13">
        <f>100*((J39-J40))/J40</f>
        <v>-27.688350481247895</v>
      </c>
      <c r="K42" s="13">
        <f t="shared" ref="K42:S42" si="21">100*((K39-K40))/K40</f>
        <v>-25.396545646810026</v>
      </c>
      <c r="L42" s="13">
        <f t="shared" si="21"/>
        <v>-17.505372492836663</v>
      </c>
      <c r="M42" s="13">
        <f t="shared" si="21"/>
        <v>-13.303404747088662</v>
      </c>
      <c r="N42" s="13">
        <f t="shared" si="21"/>
        <v>-18.638230229169412</v>
      </c>
      <c r="O42" s="13">
        <f t="shared" si="21"/>
        <v>-6.0598053463689441</v>
      </c>
      <c r="P42" s="13">
        <f t="shared" si="21"/>
        <v>-17.640176791749727</v>
      </c>
      <c r="Q42" s="13">
        <f t="shared" si="21"/>
        <v>-19.183758027760476</v>
      </c>
      <c r="R42" s="13">
        <f t="shared" ref="R42" si="22">100*((R39-R40))/R40</f>
        <v>21.54053732290966</v>
      </c>
      <c r="S42" s="13">
        <f t="shared" si="21"/>
        <v>-0.2159915233514767</v>
      </c>
      <c r="T42" s="24"/>
    </row>
    <row r="43" spans="1:20" ht="51" customHeight="1" x14ac:dyDescent="0.3">
      <c r="B43" s="12"/>
      <c r="C43" s="12"/>
      <c r="D43" s="12"/>
      <c r="F43" s="36" t="str">
        <f>"% Gap - "&amp;F39&amp;" to England"</f>
        <v>% Gap - South Holland to England</v>
      </c>
      <c r="G43" s="37"/>
      <c r="H43" s="38"/>
      <c r="I43" s="13">
        <f>100*(I39-I41)/I41</f>
        <v>-27.070063694267521</v>
      </c>
      <c r="J43" s="13">
        <f>100*(J39-J41)/J41</f>
        <v>-30.921052631578949</v>
      </c>
      <c r="K43" s="13">
        <f t="shared" ref="K43:S43" si="23">100*(K39-K41)/K41</f>
        <v>-30.375426621160411</v>
      </c>
      <c r="L43" s="13">
        <f t="shared" si="23"/>
        <v>-22.377622377622369</v>
      </c>
      <c r="M43" s="13">
        <f t="shared" si="23"/>
        <v>-18.118466898954704</v>
      </c>
      <c r="N43" s="13">
        <f t="shared" si="23"/>
        <v>-23.711340206185564</v>
      </c>
      <c r="O43" s="13">
        <f t="shared" si="23"/>
        <v>-11.379310344827589</v>
      </c>
      <c r="P43" s="13">
        <f t="shared" si="23"/>
        <v>-20.20905923344948</v>
      </c>
      <c r="Q43" s="13">
        <f t="shared" si="23"/>
        <v>-22.69736842105263</v>
      </c>
      <c r="R43" s="13">
        <f t="shared" ref="R43" si="24">100*(R39-R41)/R41</f>
        <v>11.480362537764346</v>
      </c>
      <c r="S43" s="13">
        <f t="shared" si="23"/>
        <v>-5.7507987220447196</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U+4uQYfqT9R0NyEpKlX9LLbowjEK9fL8g6lC4mq0/c50LNyMPr217rdbtUzNS4Yq+y4atmU39s2RHQQOb1xJ8w==" saltValue="t0n2dllOYi2h+CPGycBL8w=="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2022-12-02T11:08:00Z</dcterms:modified>
</cp:coreProperties>
</file>