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0" documentId="8_{E20F2D4E-BE3C-4AD0-B394-60499158DEB0}" xr6:coauthVersionLast="47" xr6:coauthVersionMax="47" xr10:uidLastSave="{59524325-C060-4413-A414-39C68FC78A16}"/>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<sst xmlns="http://schemas.openxmlformats.org/spreadsheetml/2006/main" count="12312" uniqueCount="1423">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</sst>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7.67</c:v>
                </c:pt>
                <c:pt idx="1">
                  <c:v>7.75</c:v>
                </c:pt>
                <c:pt idx="2">
                  <c:v>7.76</c:v>
                </c:pt>
                <c:pt idx="3">
                  <c:v>8.07</c:v>
                </c:pt>
                <c:pt idx="4">
                  <c:v>7.87</c:v>
                </c:pt>
                <c:pt idx="5">
                  <c:v>7.88</c:v>
                </c:pt>
                <c:pt idx="6">
                  <c:v>7.62</c:v>
                </c:pt>
                <c:pt idx="7">
                  <c:v>7.72</c:v>
                </c:pt>
                <c:pt idx="8">
                  <c:v>7.93</c:v>
                </c:pt>
                <c:pt idx="9">
                  <c:v>7.79</c:v>
                </c:pt>
                <c:pt idx="10">
                  <c:v>7.86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7.81</c:v>
                </c:pt>
                <c:pt idx="1">
                  <c:v>7.79</c:v>
                </c:pt>
                <c:pt idx="2">
                  <c:v>8</c:v>
                </c:pt>
                <c:pt idx="3">
                  <c:v>8.1199999999999992</c:v>
                </c:pt>
                <c:pt idx="4">
                  <c:v>7.97</c:v>
                </c:pt>
                <c:pt idx="5">
                  <c:v>8.23</c:v>
                </c:pt>
                <c:pt idx="6">
                  <c:v>7.71</c:v>
                </c:pt>
                <c:pt idx="7">
                  <c:v>7.82</c:v>
                </c:pt>
                <c:pt idx="8">
                  <c:v>7.95</c:v>
                </c:pt>
                <c:pt idx="9">
                  <c:v>8.02</c:v>
                </c:pt>
                <c:pt idx="10">
                  <c:v>8.07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7.24</c:v>
                </c:pt>
                <c:pt idx="1">
                  <c:v>7.37</c:v>
                </c:pt>
                <c:pt idx="2">
                  <c:v>7.63</c:v>
                </c:pt>
                <c:pt idx="3">
                  <c:v>7.73</c:v>
                </c:pt>
                <c:pt idx="4">
                  <c:v>7.66</c:v>
                </c:pt>
                <c:pt idx="5">
                  <c:v>7.7</c:v>
                </c:pt>
                <c:pt idx="6">
                  <c:v>7.49</c:v>
                </c:pt>
                <c:pt idx="7">
                  <c:v>7.36</c:v>
                </c:pt>
                <c:pt idx="8">
                  <c:v>7.78</c:v>
                </c:pt>
                <c:pt idx="9">
                  <c:v>7.72</c:v>
                </c:pt>
                <c:pt idx="10">
                  <c:v>7.88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3.15</c:v>
                </c:pt>
                <c:pt idx="1">
                  <c:v>3.02</c:v>
                </c:pt>
                <c:pt idx="2">
                  <c:v>2.38</c:v>
                </c:pt>
                <c:pt idx="3">
                  <c:v>2.74</c:v>
                </c:pt>
                <c:pt idx="4">
                  <c:v>2.48</c:v>
                </c:pt>
                <c:pt idx="5">
                  <c:v>2.61</c:v>
                </c:pt>
                <c:pt idx="6">
                  <c:v>2.71</c:v>
                </c:pt>
                <c:pt idx="7">
                  <c:v>2.42</c:v>
                </c:pt>
                <c:pt idx="8">
                  <c:v>2.4900000000000002</c:v>
                </c:pt>
                <c:pt idx="9">
                  <c:v>3.03</c:v>
                </c:pt>
                <c:pt idx="10">
                  <c:v>2.83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South Lakeland in the period April 2011 to March 2022 had scores for 'life satisfaction' that were generally greater than the rural and England situations, with exceptions in 2017/18 and 2018/19.</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South Lakeland in the period April 2011 to March 2022 were generally in line with or above the rural situation, with exceptions once again in 20017/18 and 2018/19.</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South Lakeland in the period April 2011 to March 2022 demonstrated a general trend of increase over the period, but with a dip in scores in 2017/18 and 2018/19.</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South Lakeland in the period April 2011 to March 2022 dropped after 2012/13 to being consistently lower than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243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South Lakeland</v>
      </c>
      <c r="G12" s="10"/>
      <c r="H12" s="11"/>
      <c r="I12" s="30">
        <f>IF(VLOOKUP($F12,'life satisfaction'!$B$10:$L$468,'life satisfaction'!E$1,FALSE)=0,"",VLOOKUP($F12,'life satisfaction'!$B$10:$L$468,'life satisfaction'!E$1,FALSE))</f>
        <v>7.67</v>
      </c>
      <c r="J12" s="31">
        <f>IF(VLOOKUP($F12,'life satisfaction'!$B$10:$L$468,'life satisfaction'!F$1,FALSE)=0,"",VLOOKUP($F12,'life satisfaction'!$B$10:$L$468,'life satisfaction'!F$1,FALSE))</f>
        <v>7.75</v>
      </c>
      <c r="K12" s="31">
        <f>IF(VLOOKUP($F12,'life satisfaction'!$B$10:$L$468,'life satisfaction'!G$1,FALSE)=0,"",VLOOKUP($F12,'life satisfaction'!$B$10:$L$468,'life satisfaction'!G$1,FALSE))</f>
        <v>7.76</v>
      </c>
      <c r="L12" s="31">
        <f>IF(VLOOKUP($F12,'life satisfaction'!$B$10:$L$468,'life satisfaction'!H$1,FALSE)=0,"",VLOOKUP($F12,'life satisfaction'!$B$10:$L$468,'life satisfaction'!H$1,FALSE))</f>
        <v>8.07</v>
      </c>
      <c r="M12" s="31">
        <f>IF(VLOOKUP($F12,'life satisfaction'!$B$10:$L$468,'life satisfaction'!I$1,FALSE)=0,"",VLOOKUP($F12,'life satisfaction'!$B$10:$L$468,'life satisfaction'!I$1,FALSE))</f>
        <v>7.87</v>
      </c>
      <c r="N12" s="31">
        <f>IF(VLOOKUP($F12,'life satisfaction'!$B$10:$L$468,'life satisfaction'!J$1,FALSE)=0,"",VLOOKUP($F12,'life satisfaction'!$B$10:$L$468,'life satisfaction'!J$1,FALSE))</f>
        <v>7.88</v>
      </c>
      <c r="O12" s="31">
        <f>IF(VLOOKUP($F12,'life satisfaction'!$B$10:$L$468,'life satisfaction'!K$1,FALSE)=0,"",VLOOKUP($F12,'life satisfaction'!$B$10:$L$468,'life satisfaction'!K$1,FALSE))</f>
        <v>7.62</v>
      </c>
      <c r="P12" s="31">
        <f>IF(VLOOKUP($F12,'life satisfaction'!$B$10:$L$468,'life satisfaction'!L$1,FALSE)=0,"",VLOOKUP($F12,'life satisfaction'!$B$10:$L$468,'life satisfaction'!L$1,FALSE))</f>
        <v>7.72</v>
      </c>
      <c r="Q12" s="31">
        <f>IF(VLOOKUP($F12,'life satisfaction'!$B$10:$O$468,'life satisfaction'!M$1,FALSE)=0,"",VLOOKUP($F12,'life satisfaction'!$B$10:$O$468,'life satisfaction'!M$1,FALSE))</f>
        <v>7.93</v>
      </c>
      <c r="R12" s="31">
        <f>IF(VLOOKUP($F12,'life satisfaction'!$B$10:$O$468,'life satisfaction'!N$1,FALSE)=0,"",VLOOKUP($F12,'life satisfaction'!$B$10:$O$468,'life satisfaction'!N$1,FALSE))</f>
        <v>7.79</v>
      </c>
      <c r="S12" s="31">
        <f>IF(VLOOKUP($F12,'life satisfaction'!$B$10:$O$468,'life satisfaction'!O$1,FALSE)=0,"",VLOOKUP($F12,'life satisfaction'!$B$10:$O$468,'life satisfaction'!O$1,FALSE))</f>
        <v>7.86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South Lakeland to Rural as a Region</v>
      </c>
      <c r="G15" s="50"/>
      <c r="H15" s="51"/>
      <c r="I15" s="13">
        <f>100*((I12-I13))/I13</f>
        <v>1.1375009929303295</v>
      </c>
      <c r="J15" s="13">
        <f>100*((J12-J13))/J13</f>
        <v>2.1583076581012639</v>
      </c>
      <c r="K15" s="13">
        <f t="shared" ref="K15:P15" si="0">100*((K12-K13))/K13</f>
        <v>1.0781375056888547</v>
      </c>
      <c r="L15" s="13">
        <f t="shared" si="0"/>
        <v>3.5079043748358156</v>
      </c>
      <c r="M15" s="13">
        <f t="shared" si="0"/>
        <v>0.72318509837786149</v>
      </c>
      <c r="N15" s="13">
        <f t="shared" si="0"/>
        <v>0.4500007679194164</v>
      </c>
      <c r="O15" s="13">
        <f t="shared" si="0"/>
        <v>-1.1688595805856912</v>
      </c>
      <c r="P15" s="13">
        <f t="shared" si="0"/>
        <v>-1.6786865121989092</v>
      </c>
      <c r="Q15" s="13">
        <f t="shared" ref="Q15:S15" si="1">100*((Q12-Q13))/Q13</f>
        <v>1.5944802889512399</v>
      </c>
      <c r="R15" s="13">
        <f t="shared" ref="R15" si="2">100*((R12-R13))/R13</f>
        <v>3.2331715417039324</v>
      </c>
      <c r="S15" s="13">
        <f t="shared" si="1"/>
        <v>2.385511158542355</v>
      </c>
      <c r="T15" s="24"/>
    </row>
    <row r="16" spans="1:20" ht="51" customHeight="1" x14ac:dyDescent="0.3">
      <c r="B16" s="12"/>
      <c r="C16" s="12"/>
      <c r="D16" s="12"/>
      <c r="F16" s="36" t="str">
        <f>"% Gap - "&amp;F12&amp;" to England"</f>
        <v>% Gap - South Lakeland to England</v>
      </c>
      <c r="G16" s="37"/>
      <c r="H16" s="38"/>
      <c r="I16" s="13">
        <f>100*(I12-I14)/I14</f>
        <v>3.5087719298245585</v>
      </c>
      <c r="J16" s="13">
        <f>100*(J12-J14)/J14</f>
        <v>4.1666666666666616</v>
      </c>
      <c r="K16" s="13">
        <f t="shared" ref="K16:P16" si="3">100*(K12-K14)/K14</f>
        <v>3.4666666666666637</v>
      </c>
      <c r="L16" s="13">
        <f t="shared" si="3"/>
        <v>6.1842105263157983</v>
      </c>
      <c r="M16" s="13">
        <f t="shared" si="3"/>
        <v>3.0104712041884873</v>
      </c>
      <c r="N16" s="13">
        <f t="shared" si="3"/>
        <v>2.737940026075619</v>
      </c>
      <c r="O16" s="13">
        <f t="shared" si="3"/>
        <v>-0.78124999999999489</v>
      </c>
      <c r="P16" s="13">
        <f t="shared" si="3"/>
        <v>0.12970168612191682</v>
      </c>
      <c r="Q16" s="13">
        <f t="shared" ref="Q16:S16" si="4">100*(Q12-Q14)/Q14</f>
        <v>3.6601307189542398</v>
      </c>
      <c r="R16" s="13">
        <f t="shared" ref="R16" si="5">100*(R12-R14)/R14</f>
        <v>5.5555555555555571</v>
      </c>
      <c r="S16" s="13">
        <f t="shared" si="4"/>
        <v>4.105960264900669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South Lakeland</v>
      </c>
      <c r="G21" s="10"/>
      <c r="H21" s="11"/>
      <c r="I21" s="30">
        <f>IF(VLOOKUP($F21,worthwhile!$B$10:$L$468,worthwhile!E$1,FALSE)=0,"",VLOOKUP($F21,worthwhile!$B$10:$L$468,worthwhile!E$1,FALSE))</f>
        <v>7.81</v>
      </c>
      <c r="J21" s="31">
        <f>IF(VLOOKUP($F21,worthwhile!$B$10:$L$468,worthwhile!F$1,FALSE)=0,"",VLOOKUP($F21,worthwhile!$B$10:$L$468,worthwhile!F$1,FALSE))</f>
        <v>7.79</v>
      </c>
      <c r="K21" s="31">
        <f>IF(VLOOKUP($F21,worthwhile!$B$10:$L$468,worthwhile!G$1,FALSE)=0,"",VLOOKUP($F21,worthwhile!$B$10:$L$468,worthwhile!G$1,FALSE))</f>
        <v>8</v>
      </c>
      <c r="L21" s="31">
        <f>IF(VLOOKUP($F21,worthwhile!$B$10:$L$468,worthwhile!H$1,FALSE)=0,"",VLOOKUP($F21,worthwhile!$B$10:$L$468,worthwhile!H$1,FALSE))</f>
        <v>8.1199999999999992</v>
      </c>
      <c r="M21" s="31">
        <f>IF(VLOOKUP($F21,worthwhile!$B$10:$L$468,worthwhile!I$1,FALSE)=0,"",VLOOKUP($F21,worthwhile!$B$10:$L$468,worthwhile!I$1,FALSE))</f>
        <v>7.97</v>
      </c>
      <c r="N21" s="31">
        <f>IF(VLOOKUP($F21,worthwhile!$B$10:$L$468,worthwhile!J$1,FALSE)=0,"",VLOOKUP($F21,worthwhile!$B$10:$L$468,worthwhile!J$1,FALSE))</f>
        <v>8.23</v>
      </c>
      <c r="O21" s="31">
        <f>IF(VLOOKUP($F21,worthwhile!$B$10:$L$468,worthwhile!K$1,FALSE)=0,"",VLOOKUP($F21,worthwhile!$B$10:$L$468,worthwhile!K$1,FALSE))</f>
        <v>7.71</v>
      </c>
      <c r="P21" s="31">
        <f>IF(VLOOKUP($F21,worthwhile!$B$10:$L$468,worthwhile!L$1,FALSE)=0,"",VLOOKUP($F21,worthwhile!$B$10:$L$468,worthwhile!L$1,FALSE))</f>
        <v>7.82</v>
      </c>
      <c r="Q21" s="31">
        <f>IF(VLOOKUP($F21,worthwhile!$B$10:$O$468,worthwhile!M$1,FALSE)=0,"",VLOOKUP($F21,worthwhile!$B$10:$O$468,worthwhile!M$1,FALSE))</f>
        <v>7.95</v>
      </c>
      <c r="R21" s="31">
        <f>IF(VLOOKUP($F21,worthwhile!$B$10:$O$468,worthwhile!N$1,FALSE)=0,"",VLOOKUP($F21,worthwhile!$B$10:$O$468,worthwhile!N$1,FALSE))</f>
        <v>8.02</v>
      </c>
      <c r="S21" s="31">
        <f>IF(VLOOKUP($F21,worthwhile!$B$10:$O$468,worthwhile!O$1,FALSE)=0,"",VLOOKUP($F21,worthwhile!$B$10:$O$468,worthwhile!O$1,FALSE))</f>
        <v>8.07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South Lakeland to Rural as a Region</v>
      </c>
      <c r="G24" s="50"/>
      <c r="H24" s="51"/>
      <c r="I24" s="13">
        <f>100*((I21-I22))/I22</f>
        <v>-4.3175895514366576E-2</v>
      </c>
      <c r="J24" s="13">
        <f>100*((J21-J22))/J22</f>
        <v>-0.27146669134544471</v>
      </c>
      <c r="K24" s="13">
        <f t="shared" ref="K24:P24" si="8">100*((K21-K22))/K22</f>
        <v>1.6425061613115217</v>
      </c>
      <c r="L24" s="13">
        <f t="shared" si="8"/>
        <v>1.9190345849652919</v>
      </c>
      <c r="M24" s="13">
        <f t="shared" si="8"/>
        <v>-6.6470277211350251E-2</v>
      </c>
      <c r="N24" s="13">
        <f t="shared" si="8"/>
        <v>2.8455712973697715</v>
      </c>
      <c r="O24" s="13">
        <f t="shared" si="8"/>
        <v>-2.4080400170804692</v>
      </c>
      <c r="P24" s="13">
        <f t="shared" si="8"/>
        <v>-2.2043423887658316</v>
      </c>
      <c r="Q24" s="13">
        <f t="shared" ref="Q24:S24" si="9">100*((Q21-Q22))/Q22</f>
        <v>-0.47361197001466931</v>
      </c>
      <c r="R24" s="13">
        <f t="shared" ref="R24" si="10">100*((R21-R22))/R22</f>
        <v>2.4076552668421152</v>
      </c>
      <c r="S24" s="13">
        <f t="shared" si="9"/>
        <v>2.4534622267769692</v>
      </c>
      <c r="T24" s="24"/>
    </row>
    <row r="25" spans="1:20" ht="51" customHeight="1" x14ac:dyDescent="0.3">
      <c r="B25" s="12"/>
      <c r="C25" s="12"/>
      <c r="D25" s="12"/>
      <c r="F25" s="36" t="str">
        <f>"% Gap - "&amp;F21&amp;" to England"</f>
        <v>% Gap - South Lakeland to England</v>
      </c>
      <c r="G25" s="37"/>
      <c r="H25" s="38"/>
      <c r="I25" s="13">
        <f>100*(I21-I23)/I23</f>
        <v>1.9582245430809329</v>
      </c>
      <c r="J25" s="13">
        <f>100*(J21-J23)/J23</f>
        <v>1.3003901170351058</v>
      </c>
      <c r="K25" s="13">
        <f t="shared" ref="K25:P25" si="11">100*(K21-K23)/K23</f>
        <v>3.359173126614984</v>
      </c>
      <c r="L25" s="13">
        <f t="shared" si="11"/>
        <v>3.8363171355498582</v>
      </c>
      <c r="M25" s="13">
        <f t="shared" si="11"/>
        <v>1.7879948914431631</v>
      </c>
      <c r="N25" s="13">
        <f t="shared" si="11"/>
        <v>4.7073791348600524</v>
      </c>
      <c r="O25" s="13">
        <f t="shared" si="11"/>
        <v>-2.1573604060913696</v>
      </c>
      <c r="P25" s="13">
        <f t="shared" si="11"/>
        <v>-0.76142131979694938</v>
      </c>
      <c r="Q25" s="13">
        <f t="shared" ref="Q25:S25" si="12">100*(Q21-Q23)/Q23</f>
        <v>1.1450381679389294</v>
      </c>
      <c r="R25" s="13">
        <f t="shared" ref="R25" si="13">100*(R21-R23)/R23</f>
        <v>4.0207522697795017</v>
      </c>
      <c r="S25" s="13">
        <f t="shared" si="12"/>
        <v>3.7275064267352187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South Lakeland</v>
      </c>
      <c r="G30" s="10"/>
      <c r="H30" s="11"/>
      <c r="I30" s="30">
        <f>IF(VLOOKUP($F30,happy!$B$10:$L$468,happy!E$1,FALSE)=0,"",VLOOKUP($F30,happy!$B$10:$L$468,happy!E$1,FALSE))</f>
        <v>7.24</v>
      </c>
      <c r="J30" s="31">
        <f>IF(VLOOKUP($F30,happy!$B$10:$L$468,happy!F$1,FALSE)=0,"",VLOOKUP($F30,happy!$B$10:$L$468,happy!F$1,FALSE))</f>
        <v>7.37</v>
      </c>
      <c r="K30" s="31">
        <f>IF(VLOOKUP($F30,happy!$B$10:$L$468,happy!G$1,FALSE)=0,"",VLOOKUP($F30,happy!$B$10:$L$468,happy!G$1,FALSE))</f>
        <v>7.63</v>
      </c>
      <c r="L30" s="31">
        <f>IF(VLOOKUP($F30,happy!$B$10:$L$468,happy!H$1,FALSE)=0,"",VLOOKUP($F30,happy!$B$10:$L$468,happy!H$1,FALSE))</f>
        <v>7.73</v>
      </c>
      <c r="M30" s="31">
        <f>IF(VLOOKUP($F30,happy!$B$10:$L$468,happy!I$1,FALSE)=0,"",VLOOKUP($F30,happy!$B$10:$L$468,happy!I$1,FALSE))</f>
        <v>7.66</v>
      </c>
      <c r="N30" s="31">
        <f>IF(VLOOKUP($F30,happy!$B$10:$L$468,happy!J$1,FALSE)=0,"",VLOOKUP($F30,happy!$B$10:$L$468,happy!J$1,FALSE))</f>
        <v>7.7</v>
      </c>
      <c r="O30" s="31">
        <f>IF(VLOOKUP($F30,happy!$B$10:$L$468,happy!K$1,FALSE)=0,"",VLOOKUP($F30,happy!$B$10:$L$468,happy!K$1,FALSE))</f>
        <v>7.49</v>
      </c>
      <c r="P30" s="31">
        <f>IF(VLOOKUP($F30,happy!$B$10:$L$468,happy!L$1,FALSE)=0,"",VLOOKUP($F30,happy!$B$10:$L$468,happy!L$1,FALSE))</f>
        <v>7.36</v>
      </c>
      <c r="Q30" s="31">
        <f>IF(VLOOKUP($F30,happy!$B$10:$O$468,happy!M$1,FALSE)=0,"",VLOOKUP($F30,happy!$B$10:$O$468,happy!M$1,FALSE))</f>
        <v>7.78</v>
      </c>
      <c r="R30" s="31">
        <f>IF(VLOOKUP($F30,happy!$B$10:$O$468,happy!N$1,FALSE)=0,"",VLOOKUP($F30,happy!$B$10:$O$468,happy!N$1,FALSE))</f>
        <v>7.72</v>
      </c>
      <c r="S30" s="31">
        <f>IF(VLOOKUP($F30,happy!$B$10:$O$468,happy!O$1,FALSE)=0,"",VLOOKUP($F30,happy!$B$10:$O$468,happy!O$1,FALSE))</f>
        <v>7.88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South Lakeland to Rural as a Region</v>
      </c>
      <c r="G33" s="50"/>
      <c r="H33" s="51"/>
      <c r="I33" s="13">
        <f>100*((I30-I31))/I31</f>
        <v>-2.873767577177976</v>
      </c>
      <c r="J33" s="13">
        <f>100*((J30-J31))/J31</f>
        <v>-0.4799401295024629</v>
      </c>
      <c r="K33" s="13">
        <f t="shared" ref="K33:S33" si="16">100*((K30-K31))/K31</f>
        <v>1.2130413936391664</v>
      </c>
      <c r="L33" s="13">
        <f t="shared" si="16"/>
        <v>1.315415469159646</v>
      </c>
      <c r="M33" s="13">
        <f t="shared" si="16"/>
        <v>0.46457240376712922</v>
      </c>
      <c r="N33" s="13">
        <f t="shared" si="16"/>
        <v>0.51112683809071024</v>
      </c>
      <c r="O33" s="13">
        <f t="shared" si="16"/>
        <v>-0.30309833857209101</v>
      </c>
      <c r="P33" s="13">
        <f t="shared" si="16"/>
        <v>-4.2117477341863294</v>
      </c>
      <c r="Q33" s="13">
        <f t="shared" si="16"/>
        <v>2.605904598468253</v>
      </c>
      <c r="R33" s="13">
        <f t="shared" ref="R33" si="17">100*((R30-R31))/R31</f>
        <v>3.2917432375794453</v>
      </c>
      <c r="S33" s="13">
        <f t="shared" si="16"/>
        <v>3.9924951902437691</v>
      </c>
      <c r="T33" s="24"/>
    </row>
    <row r="34" spans="1:20" ht="51" customHeight="1" x14ac:dyDescent="0.3">
      <c r="B34" s="12"/>
      <c r="C34" s="12"/>
      <c r="D34" s="12"/>
      <c r="F34" s="36" t="str">
        <f>"% Gap - "&amp;F30&amp;" to England"</f>
        <v>% Gap - South Lakeland to England</v>
      </c>
      <c r="G34" s="37"/>
      <c r="H34" s="38"/>
      <c r="I34" s="13">
        <f>100*(I30-I32)/I32</f>
        <v>-0.68587105624142419</v>
      </c>
      <c r="J34" s="13">
        <f>100*(J30-J32)/J32</f>
        <v>1.0973936899862835</v>
      </c>
      <c r="K34" s="13">
        <f t="shared" ref="K34:S34" si="18">100*(K30-K32)/K32</f>
        <v>3.3875338753387534</v>
      </c>
      <c r="L34" s="13">
        <f t="shared" si="18"/>
        <v>3.6193029490616686</v>
      </c>
      <c r="M34" s="13">
        <f t="shared" si="18"/>
        <v>2.5435073627844766</v>
      </c>
      <c r="N34" s="13">
        <f t="shared" si="18"/>
        <v>2.5299600532623221</v>
      </c>
      <c r="O34" s="13">
        <f t="shared" si="18"/>
        <v>-0.39893617021275746</v>
      </c>
      <c r="P34" s="13">
        <f t="shared" si="18"/>
        <v>-2.6455026455026363</v>
      </c>
      <c r="Q34" s="13">
        <f t="shared" si="18"/>
        <v>4.1499330655957234</v>
      </c>
      <c r="R34" s="13">
        <f t="shared" ref="R34" si="19">100*(R30-R32)/R32</f>
        <v>5.6087551299589622</v>
      </c>
      <c r="S34" s="13">
        <f t="shared" si="18"/>
        <v>5.7718120805369084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South Lakeland</v>
      </c>
      <c r="G39" s="10"/>
      <c r="H39" s="11"/>
      <c r="I39" s="30">
        <f>IF(VLOOKUP($F39,anxiety!$B$10:$L$468,anxiety!E$1,FALSE)=0,"",VLOOKUP($F39,anxiety!$B$10:$L$468,anxiety!E$1,FALSE))</f>
        <v>3.15</v>
      </c>
      <c r="J39" s="31">
        <f>IF(VLOOKUP($F39,anxiety!$B$10:$L$468,anxiety!F$1,FALSE)=0,"",VLOOKUP($F39,anxiety!$B$10:$L$468,anxiety!F$1,FALSE))</f>
        <v>3.02</v>
      </c>
      <c r="K39" s="31">
        <f>IF(VLOOKUP($F39,anxiety!$B$10:$L$468,anxiety!G$1,FALSE)=0,"",VLOOKUP($F39,anxiety!$B$10:$L$468,anxiety!G$1,FALSE))</f>
        <v>2.38</v>
      </c>
      <c r="L39" s="31">
        <f>IF(VLOOKUP($F39,anxiety!$B$10:$L$468,anxiety!H$1,FALSE)=0,"",VLOOKUP($F39,anxiety!$B$10:$L$468,anxiety!H$1,FALSE))</f>
        <v>2.74</v>
      </c>
      <c r="M39" s="31">
        <f>IF(VLOOKUP($F39,anxiety!$B$10:$L$468,anxiety!I$1,FALSE)=0,"",VLOOKUP($F39,anxiety!$B$10:$L$468,anxiety!I$1,FALSE))</f>
        <v>2.48</v>
      </c>
      <c r="N39" s="31">
        <f>IF(VLOOKUP($F39,anxiety!$B$10:$L$468,anxiety!J$1,FALSE)=0,"",VLOOKUP($F39,anxiety!$B$10:$L$468,anxiety!J$1,FALSE))</f>
        <v>2.61</v>
      </c>
      <c r="O39" s="31">
        <f>IF(VLOOKUP($F39,anxiety!$B$10:$L$468,anxiety!K$1,FALSE)=0,"",VLOOKUP($F39,anxiety!$B$10:$L$468,anxiety!K$1,FALSE))</f>
        <v>2.71</v>
      </c>
      <c r="P39" s="31">
        <f>IF(VLOOKUP($F39,anxiety!$B$10:$L$468,anxiety!L$1,FALSE)=0,"",VLOOKUP($F39,anxiety!$B$10:$L$468,anxiety!L$1,FALSE))</f>
        <v>2.42</v>
      </c>
      <c r="Q39" s="31">
        <f>IF(VLOOKUP($F39,anxiety!$B$10:$O$468,anxiety!M$1,FALSE)=0,"",VLOOKUP($F39,anxiety!$B$10:$O$468,anxiety!M$1,FALSE))</f>
        <v>2.4900000000000002</v>
      </c>
      <c r="R39" s="31">
        <f>IF(VLOOKUP($F39,anxiety!$B$10:$O$468,anxiety!N$1,FALSE)=0,"",VLOOKUP($F39,anxiety!$B$10:$O$468,anxiety!N$1,FALSE))</f>
        <v>3.03</v>
      </c>
      <c r="S39" s="31">
        <f>IF(VLOOKUP($F39,anxiety!$B$10:$O$468,anxiety!O$1,FALSE)=0,"",VLOOKUP($F39,anxiety!$B$10:$O$468,anxiety!O$1,FALSE))</f>
        <v>2.83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South Lakeland to Rural as a Region</v>
      </c>
      <c r="G42" s="50"/>
      <c r="H42" s="51"/>
      <c r="I42" s="13">
        <f>100*((I39-I40))/I40</f>
        <v>6.1682774303581649</v>
      </c>
      <c r="J42" s="13">
        <f>100*((J39-J40))/J40</f>
        <v>3.9910388317292149</v>
      </c>
      <c r="K42" s="13">
        <f t="shared" ref="K42:S42" si="21">100*((K39-K40))/K40</f>
        <v>-12.962636587945036</v>
      </c>
      <c r="L42" s="13">
        <f t="shared" si="21"/>
        <v>1.8176934097421378</v>
      </c>
      <c r="M42" s="13">
        <f t="shared" si="21"/>
        <v>-8.5074228820339943</v>
      </c>
      <c r="N42" s="13">
        <f t="shared" si="21"/>
        <v>-4.344946350509999</v>
      </c>
      <c r="O42" s="13">
        <f t="shared" si="21"/>
        <v>-0.94244065706608116</v>
      </c>
      <c r="P42" s="13">
        <f t="shared" si="21"/>
        <v>-12.964728312678753</v>
      </c>
      <c r="Q42" s="13">
        <f t="shared" si="21"/>
        <v>-14.369173399627055</v>
      </c>
      <c r="R42" s="13">
        <f t="shared" ref="R42" si="22">100*((R39-R40))/R40</f>
        <v>-0.19842057224491824</v>
      </c>
      <c r="S42" s="13">
        <f t="shared" si="21"/>
        <v>-4.2750020376558266</v>
      </c>
      <c r="T42" s="24"/>
    </row>
    <row r="43" spans="1:20" ht="51" customHeight="1" x14ac:dyDescent="0.3">
      <c r="B43" s="12"/>
      <c r="C43" s="12"/>
      <c r="D43" s="12"/>
      <c r="F43" s="36" t="str">
        <f>"% Gap - "&amp;F39&amp;" to England"</f>
        <v>% Gap - South Lakeland to England</v>
      </c>
      <c r="G43" s="37"/>
      <c r="H43" s="38"/>
      <c r="I43" s="13">
        <f>100*(I39-I41)/I41</f>
        <v>0.31847133757961105</v>
      </c>
      <c r="J43" s="13">
        <f>100*(J39-J41)/J41</f>
        <v>-0.65789473684210587</v>
      </c>
      <c r="K43" s="13">
        <f t="shared" ref="K43:S43" si="23">100*(K39-K41)/K41</f>
        <v>-18.771331058020486</v>
      </c>
      <c r="L43" s="13">
        <f t="shared" si="23"/>
        <v>-4.1958041958041843</v>
      </c>
      <c r="M43" s="13">
        <f t="shared" si="23"/>
        <v>-13.588850174216033</v>
      </c>
      <c r="N43" s="13">
        <f t="shared" si="23"/>
        <v>-10.309278350515473</v>
      </c>
      <c r="O43" s="13">
        <f t="shared" si="23"/>
        <v>-6.551724137931032</v>
      </c>
      <c r="P43" s="13">
        <f t="shared" si="23"/>
        <v>-15.679442508710805</v>
      </c>
      <c r="Q43" s="13">
        <f t="shared" si="23"/>
        <v>-18.09210526315789</v>
      </c>
      <c r="R43" s="13">
        <f t="shared" ref="R43" si="24">100*(R39-R41)/R41</f>
        <v>-8.4592145015105817</v>
      </c>
      <c r="S43" s="13">
        <f t="shared" si="23"/>
        <v>-9.584664536741208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otrNGodbbH0vHR+JkRPnNwMs0fM+O72nFMrtzeFjiSVc6Zjisb1sA6h5AaSs/iiPP012t8uNVbrvVzOBvmK97Q==" saltValue="okpkMBLahXNvfIukHMstu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2022-12-02T10:39:41Z</dcterms:modified>
</cp:coreProperties>
</file>