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8E51CB05-5215-4495-9D2F-A00F64B7FDD5}" xr6:coauthVersionLast="47" xr6:coauthVersionMax="47" xr10:uidLastSave="{AD6B8911-F22C-413B-B6EB-B487C7DBAE85}"/>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<sst xmlns="http://schemas.openxmlformats.org/spreadsheetml/2006/main" count="12312" uniqueCount="1423">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</sst>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7.84</c:v>
                </c:pt>
                <c:pt idx="1">
                  <c:v>7.72</c:v>
                </c:pt>
                <c:pt idx="2">
                  <c:v>7.84</c:v>
                </c:pt>
                <c:pt idx="3">
                  <c:v>7.88</c:v>
                </c:pt>
                <c:pt idx="4">
                  <c:v>7.79</c:v>
                </c:pt>
                <c:pt idx="5">
                  <c:v>8.19</c:v>
                </c:pt>
                <c:pt idx="6">
                  <c:v>7.85</c:v>
                </c:pt>
                <c:pt idx="7">
                  <c:v>7.72</c:v>
                </c:pt>
                <c:pt idx="8">
                  <c:v>7.89</c:v>
                </c:pt>
                <c:pt idx="9">
                  <c:v>7.38</c:v>
                </c:pt>
                <c:pt idx="10">
                  <c:v>7.36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7.96</c:v>
                </c:pt>
                <c:pt idx="1">
                  <c:v>8</c:v>
                </c:pt>
                <c:pt idx="2">
                  <c:v>8.15</c:v>
                </c:pt>
                <c:pt idx="3">
                  <c:v>8</c:v>
                </c:pt>
                <c:pt idx="4">
                  <c:v>8.14</c:v>
                </c:pt>
                <c:pt idx="5">
                  <c:v>8.08</c:v>
                </c:pt>
                <c:pt idx="6">
                  <c:v>8.0500000000000007</c:v>
                </c:pt>
                <c:pt idx="7">
                  <c:v>7.86</c:v>
                </c:pt>
                <c:pt idx="8">
                  <c:v>8.07</c:v>
                </c:pt>
                <c:pt idx="9">
                  <c:v>7.78</c:v>
                </c:pt>
                <c:pt idx="10">
                  <c:v>7.55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7.29</c:v>
                </c:pt>
                <c:pt idx="1">
                  <c:v>7.6</c:v>
                </c:pt>
                <c:pt idx="2">
                  <c:v>7.72</c:v>
                </c:pt>
                <c:pt idx="3">
                  <c:v>7.79</c:v>
                </c:pt>
                <c:pt idx="4">
                  <c:v>7.24</c:v>
                </c:pt>
                <c:pt idx="5">
                  <c:v>7.75</c:v>
                </c:pt>
                <c:pt idx="6">
                  <c:v>7.52</c:v>
                </c:pt>
                <c:pt idx="7">
                  <c:v>7.49</c:v>
                </c:pt>
                <c:pt idx="8">
                  <c:v>7.51</c:v>
                </c:pt>
                <c:pt idx="9">
                  <c:v>7.27</c:v>
                </c:pt>
                <c:pt idx="10">
                  <c:v>7.36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3.35</c:v>
                </c:pt>
                <c:pt idx="1">
                  <c:v>3.42</c:v>
                </c:pt>
                <c:pt idx="2">
                  <c:v>2.94</c:v>
                </c:pt>
                <c:pt idx="3">
                  <c:v>2.85</c:v>
                </c:pt>
                <c:pt idx="4">
                  <c:v>3.11</c:v>
                </c:pt>
                <c:pt idx="5">
                  <c:v>3</c:v>
                </c:pt>
                <c:pt idx="6">
                  <c:v>2.78</c:v>
                </c:pt>
                <c:pt idx="7">
                  <c:v>2.81</c:v>
                </c:pt>
                <c:pt idx="8">
                  <c:v>3.22</c:v>
                </c:pt>
                <c:pt idx="9">
                  <c:v>3.68</c:v>
                </c:pt>
                <c:pt idx="10">
                  <c:v>3.25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South Norfolk in the period April 2011 to March 2022 had scores for 'life satisfaction' that were from 2011/12 to 2019/20 generally above both the rural and England situations, but that dropped to a level in 2020/21 and 2021/22 that was below 'Rural as a Region' and below or in line with the England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South Norfolk in the period April 2011 to March 2022 were from 2011/12 to 2019/20 generally above both the rural and England situations, but that dropped to a level in 2020/21 that was below 'Rural as a Region' and was in 2021/22 below both the rural and England positions.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South Norfolk in the period April 2011 to March 2022 demonstrated a general trend of increase taking it from below 'Rural as a Region' and being in line with England to being higher than both, before then decreasing below both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South Norfolk in the period April 2011 to March 2022 were consistently above the rural situation and were also generally above the England level also.</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244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South Norfolk</v>
      </c>
      <c r="G12" s="10"/>
      <c r="H12" s="11"/>
      <c r="I12" s="30">
        <f>IF(VLOOKUP($F12,'life satisfaction'!$B$10:$L$468,'life satisfaction'!E$1,FALSE)=0,"",VLOOKUP($F12,'life satisfaction'!$B$10:$L$468,'life satisfaction'!E$1,FALSE))</f>
        <v>7.84</v>
      </c>
      <c r="J12" s="31">
        <f>IF(VLOOKUP($F12,'life satisfaction'!$B$10:$L$468,'life satisfaction'!F$1,FALSE)=0,"",VLOOKUP($F12,'life satisfaction'!$B$10:$L$468,'life satisfaction'!F$1,FALSE))</f>
        <v>7.72</v>
      </c>
      <c r="K12" s="31">
        <f>IF(VLOOKUP($F12,'life satisfaction'!$B$10:$L$468,'life satisfaction'!G$1,FALSE)=0,"",VLOOKUP($F12,'life satisfaction'!$B$10:$L$468,'life satisfaction'!G$1,FALSE))</f>
        <v>7.84</v>
      </c>
      <c r="L12" s="31">
        <f>IF(VLOOKUP($F12,'life satisfaction'!$B$10:$L$468,'life satisfaction'!H$1,FALSE)=0,"",VLOOKUP($F12,'life satisfaction'!$B$10:$L$468,'life satisfaction'!H$1,FALSE))</f>
        <v>7.88</v>
      </c>
      <c r="M12" s="31">
        <f>IF(VLOOKUP($F12,'life satisfaction'!$B$10:$L$468,'life satisfaction'!I$1,FALSE)=0,"",VLOOKUP($F12,'life satisfaction'!$B$10:$L$468,'life satisfaction'!I$1,FALSE))</f>
        <v>7.79</v>
      </c>
      <c r="N12" s="31">
        <f>IF(VLOOKUP($F12,'life satisfaction'!$B$10:$L$468,'life satisfaction'!J$1,FALSE)=0,"",VLOOKUP($F12,'life satisfaction'!$B$10:$L$468,'life satisfaction'!J$1,FALSE))</f>
        <v>8.19</v>
      </c>
      <c r="O12" s="31">
        <f>IF(VLOOKUP($F12,'life satisfaction'!$B$10:$L$468,'life satisfaction'!K$1,FALSE)=0,"",VLOOKUP($F12,'life satisfaction'!$B$10:$L$468,'life satisfaction'!K$1,FALSE))</f>
        <v>7.85</v>
      </c>
      <c r="P12" s="31">
        <f>IF(VLOOKUP($F12,'life satisfaction'!$B$10:$L$468,'life satisfaction'!L$1,FALSE)=0,"",VLOOKUP($F12,'life satisfaction'!$B$10:$L$468,'life satisfaction'!L$1,FALSE))</f>
        <v>7.72</v>
      </c>
      <c r="Q12" s="31">
        <f>IF(VLOOKUP($F12,'life satisfaction'!$B$10:$O$468,'life satisfaction'!M$1,FALSE)=0,"",VLOOKUP($F12,'life satisfaction'!$B$10:$O$468,'life satisfaction'!M$1,FALSE))</f>
        <v>7.89</v>
      </c>
      <c r="R12" s="31">
        <f>IF(VLOOKUP($F12,'life satisfaction'!$B$10:$O$468,'life satisfaction'!N$1,FALSE)=0,"",VLOOKUP($F12,'life satisfaction'!$B$10:$O$468,'life satisfaction'!N$1,FALSE))</f>
        <v>7.38</v>
      </c>
      <c r="S12" s="31">
        <f>IF(VLOOKUP($F12,'life satisfaction'!$B$10:$O$468,'life satisfaction'!O$1,FALSE)=0,"",VLOOKUP($F12,'life satisfaction'!$B$10:$O$468,'life satisfaction'!O$1,FALSE))</f>
        <v>7.36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South Norfolk to Rural as a Region</v>
      </c>
      <c r="G15" s="50"/>
      <c r="H15" s="51"/>
      <c r="I15" s="13">
        <f>100*((I12-I13))/I13</f>
        <v>3.3791405195011444</v>
      </c>
      <c r="J15" s="13">
        <f>100*((J12-J13))/J13</f>
        <v>1.7628561445860298</v>
      </c>
      <c r="K15" s="13">
        <f t="shared" ref="K15:P15" si="0">100*((K12-K13))/K13</f>
        <v>2.120180160386679</v>
      </c>
      <c r="L15" s="13">
        <f t="shared" si="0"/>
        <v>1.0709153003353393</v>
      </c>
      <c r="M15" s="13">
        <f t="shared" si="0"/>
        <v>-0.30068463578608201</v>
      </c>
      <c r="N15" s="13">
        <f t="shared" si="0"/>
        <v>4.4017139960989828</v>
      </c>
      <c r="O15" s="13">
        <f t="shared" si="0"/>
        <v>1.8142325843047611</v>
      </c>
      <c r="P15" s="13">
        <f t="shared" si="0"/>
        <v>-1.6786865121989092</v>
      </c>
      <c r="Q15" s="13">
        <f t="shared" ref="Q15:S15" si="1">100*((Q12-Q13))/Q13</f>
        <v>1.0820238940511071</v>
      </c>
      <c r="R15" s="13">
        <f t="shared" ref="R15" si="2">100*((R12-R13))/R13</f>
        <v>-2.2001532762804867</v>
      </c>
      <c r="S15" s="13">
        <f t="shared" si="1"/>
        <v>-4.1275620703725524</v>
      </c>
      <c r="T15" s="24"/>
    </row>
    <row r="16" spans="1:20" ht="51" customHeight="1" x14ac:dyDescent="0.3">
      <c r="B16" s="12"/>
      <c r="C16" s="12"/>
      <c r="D16" s="12"/>
      <c r="F16" s="36" t="str">
        <f>"% Gap - "&amp;F12&amp;" to England"</f>
        <v>% Gap - South Norfolk to England</v>
      </c>
      <c r="G16" s="37"/>
      <c r="H16" s="38"/>
      <c r="I16" s="13">
        <f>100*(I12-I14)/I14</f>
        <v>5.8029689608636934</v>
      </c>
      <c r="J16" s="13">
        <f>100*(J12-J14)/J14</f>
        <v>3.7634408602150451</v>
      </c>
      <c r="K16" s="13">
        <f t="shared" ref="K16:P16" si="3">100*(K12-K14)/K14</f>
        <v>4.5333333333333314</v>
      </c>
      <c r="L16" s="13">
        <f t="shared" si="3"/>
        <v>3.6842105263157929</v>
      </c>
      <c r="M16" s="13">
        <f t="shared" si="3"/>
        <v>1.9633507853403189</v>
      </c>
      <c r="N16" s="13">
        <f t="shared" si="3"/>
        <v>6.7796610169491469</v>
      </c>
      <c r="O16" s="13">
        <f t="shared" si="3"/>
        <v>2.2135416666666656</v>
      </c>
      <c r="P16" s="13">
        <f t="shared" si="3"/>
        <v>0.12970168612191682</v>
      </c>
      <c r="Q16" s="13">
        <f t="shared" ref="Q16:S16" si="4">100*(Q12-Q14)/Q14</f>
        <v>3.1372549019607754</v>
      </c>
      <c r="R16" s="13">
        <f t="shared" ref="R16" si="5">100*(R12-R14)/R14</f>
        <v>0</v>
      </c>
      <c r="S16" s="13">
        <f t="shared" si="4"/>
        <v>-2.5165562913907218</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South Norfolk</v>
      </c>
      <c r="G21" s="10"/>
      <c r="H21" s="11"/>
      <c r="I21" s="30">
        <f>IF(VLOOKUP($F21,worthwhile!$B$10:$L$468,worthwhile!E$1,FALSE)=0,"",VLOOKUP($F21,worthwhile!$B$10:$L$468,worthwhile!E$1,FALSE))</f>
        <v>7.96</v>
      </c>
      <c r="J21" s="31">
        <f>IF(VLOOKUP($F21,worthwhile!$B$10:$L$468,worthwhile!F$1,FALSE)=0,"",VLOOKUP($F21,worthwhile!$B$10:$L$468,worthwhile!F$1,FALSE))</f>
        <v>8</v>
      </c>
      <c r="K21" s="31">
        <f>IF(VLOOKUP($F21,worthwhile!$B$10:$L$468,worthwhile!G$1,FALSE)=0,"",VLOOKUP($F21,worthwhile!$B$10:$L$468,worthwhile!G$1,FALSE))</f>
        <v>8.15</v>
      </c>
      <c r="L21" s="31">
        <f>IF(VLOOKUP($F21,worthwhile!$B$10:$L$468,worthwhile!H$1,FALSE)=0,"",VLOOKUP($F21,worthwhile!$B$10:$L$468,worthwhile!H$1,FALSE))</f>
        <v>8</v>
      </c>
      <c r="M21" s="31">
        <f>IF(VLOOKUP($F21,worthwhile!$B$10:$L$468,worthwhile!I$1,FALSE)=0,"",VLOOKUP($F21,worthwhile!$B$10:$L$468,worthwhile!I$1,FALSE))</f>
        <v>8.14</v>
      </c>
      <c r="N21" s="31">
        <f>IF(VLOOKUP($F21,worthwhile!$B$10:$L$468,worthwhile!J$1,FALSE)=0,"",VLOOKUP($F21,worthwhile!$B$10:$L$468,worthwhile!J$1,FALSE))</f>
        <v>8.08</v>
      </c>
      <c r="O21" s="31">
        <f>IF(VLOOKUP($F21,worthwhile!$B$10:$L$468,worthwhile!K$1,FALSE)=0,"",VLOOKUP($F21,worthwhile!$B$10:$L$468,worthwhile!K$1,FALSE))</f>
        <v>8.0500000000000007</v>
      </c>
      <c r="P21" s="31">
        <f>IF(VLOOKUP($F21,worthwhile!$B$10:$L$468,worthwhile!L$1,FALSE)=0,"",VLOOKUP($F21,worthwhile!$B$10:$L$468,worthwhile!L$1,FALSE))</f>
        <v>7.86</v>
      </c>
      <c r="Q21" s="31">
        <f>IF(VLOOKUP($F21,worthwhile!$B$10:$O$468,worthwhile!M$1,FALSE)=0,"",VLOOKUP($F21,worthwhile!$B$10:$O$468,worthwhile!M$1,FALSE))</f>
        <v>8.07</v>
      </c>
      <c r="R21" s="31">
        <f>IF(VLOOKUP($F21,worthwhile!$B$10:$O$468,worthwhile!N$1,FALSE)=0,"",VLOOKUP($F21,worthwhile!$B$10:$O$468,worthwhile!N$1,FALSE))</f>
        <v>7.78</v>
      </c>
      <c r="S21" s="31">
        <f>IF(VLOOKUP($F21,worthwhile!$B$10:$O$468,worthwhile!O$1,FALSE)=0,"",VLOOKUP($F21,worthwhile!$B$10:$O$468,worthwhile!O$1,FALSE))</f>
        <v>7.55</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South Norfolk to Rural as a Region</v>
      </c>
      <c r="G24" s="50"/>
      <c r="H24" s="51"/>
      <c r="I24" s="13">
        <f>100*((I21-I22))/I22</f>
        <v>1.8766094586050805</v>
      </c>
      <c r="J24" s="13">
        <f>100*((J21-J22))/J22</f>
        <v>2.416979007604164</v>
      </c>
      <c r="K24" s="13">
        <f t="shared" ref="K24:P24" si="8">100*((K21-K22))/K22</f>
        <v>3.5483031518361172</v>
      </c>
      <c r="L24" s="13">
        <f t="shared" si="8"/>
        <v>0.4128419556308392</v>
      </c>
      <c r="M24" s="13">
        <f t="shared" si="8"/>
        <v>2.0651106579046035</v>
      </c>
      <c r="N24" s="13">
        <f t="shared" si="8"/>
        <v>0.97110766497542156</v>
      </c>
      <c r="O24" s="13">
        <f t="shared" si="8"/>
        <v>1.8956261819069127</v>
      </c>
      <c r="P24" s="13">
        <f t="shared" si="8"/>
        <v>-1.7041088459973701</v>
      </c>
      <c r="Q24" s="13">
        <f t="shared" ref="Q24:S24" si="9">100*((Q21-Q22))/Q22</f>
        <v>1.0286731323247331</v>
      </c>
      <c r="R24" s="13">
        <f t="shared" ref="R24" si="10">100*((R21-R22))/R22</f>
        <v>-0.65691297056961029</v>
      </c>
      <c r="S24" s="13">
        <f t="shared" si="9"/>
        <v>-4.1482478547501769</v>
      </c>
      <c r="T24" s="24"/>
    </row>
    <row r="25" spans="1:20" ht="51" customHeight="1" x14ac:dyDescent="0.3">
      <c r="B25" s="12"/>
      <c r="C25" s="12"/>
      <c r="D25" s="12"/>
      <c r="F25" s="36" t="str">
        <f>"% Gap - "&amp;F21&amp;" to England"</f>
        <v>% Gap - South Norfolk to England</v>
      </c>
      <c r="G25" s="37"/>
      <c r="H25" s="38"/>
      <c r="I25" s="13">
        <f>100*(I21-I23)/I23</f>
        <v>3.9164490861618777</v>
      </c>
      <c r="J25" s="13">
        <f>100*(J21-J23)/J23</f>
        <v>4.0312093628088377</v>
      </c>
      <c r="K25" s="13">
        <f t="shared" ref="K25:P25" si="11">100*(K21-K23)/K23</f>
        <v>5.2971576227390198</v>
      </c>
      <c r="L25" s="13">
        <f t="shared" si="11"/>
        <v>2.3017902813299194</v>
      </c>
      <c r="M25" s="13">
        <f t="shared" si="11"/>
        <v>3.9591315453384484</v>
      </c>
      <c r="N25" s="13">
        <f t="shared" si="11"/>
        <v>2.7989821882951622</v>
      </c>
      <c r="O25" s="13">
        <f t="shared" si="11"/>
        <v>2.1573604060913811</v>
      </c>
      <c r="P25" s="13">
        <f t="shared" si="11"/>
        <v>-0.25380710659897937</v>
      </c>
      <c r="Q25" s="13">
        <f t="shared" ref="Q25:S25" si="12">100*(Q21-Q23)/Q23</f>
        <v>2.671755725190839</v>
      </c>
      <c r="R25" s="13">
        <f t="shared" ref="R25" si="13">100*(R21-R23)/R23</f>
        <v>0.90791180285344075</v>
      </c>
      <c r="S25" s="13">
        <f t="shared" si="12"/>
        <v>-2.9562982005141443</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South Norfolk</v>
      </c>
      <c r="G30" s="10"/>
      <c r="H30" s="11"/>
      <c r="I30" s="30">
        <f>IF(VLOOKUP($F30,happy!$B$10:$L$468,happy!E$1,FALSE)=0,"",VLOOKUP($F30,happy!$B$10:$L$468,happy!E$1,FALSE))</f>
        <v>7.29</v>
      </c>
      <c r="J30" s="31">
        <f>IF(VLOOKUP($F30,happy!$B$10:$L$468,happy!F$1,FALSE)=0,"",VLOOKUP($F30,happy!$B$10:$L$468,happy!F$1,FALSE))</f>
        <v>7.6</v>
      </c>
      <c r="K30" s="31">
        <f>IF(VLOOKUP($F30,happy!$B$10:$L$468,happy!G$1,FALSE)=0,"",VLOOKUP($F30,happy!$B$10:$L$468,happy!G$1,FALSE))</f>
        <v>7.72</v>
      </c>
      <c r="L30" s="31">
        <f>IF(VLOOKUP($F30,happy!$B$10:$L$468,happy!H$1,FALSE)=0,"",VLOOKUP($F30,happy!$B$10:$L$468,happy!H$1,FALSE))</f>
        <v>7.79</v>
      </c>
      <c r="M30" s="31">
        <f>IF(VLOOKUP($F30,happy!$B$10:$L$468,happy!I$1,FALSE)=0,"",VLOOKUP($F30,happy!$B$10:$L$468,happy!I$1,FALSE))</f>
        <v>7.24</v>
      </c>
      <c r="N30" s="31">
        <f>IF(VLOOKUP($F30,happy!$B$10:$L$468,happy!J$1,FALSE)=0,"",VLOOKUP($F30,happy!$B$10:$L$468,happy!J$1,FALSE))</f>
        <v>7.75</v>
      </c>
      <c r="O30" s="31">
        <f>IF(VLOOKUP($F30,happy!$B$10:$L$468,happy!K$1,FALSE)=0,"",VLOOKUP($F30,happy!$B$10:$L$468,happy!K$1,FALSE))</f>
        <v>7.52</v>
      </c>
      <c r="P30" s="31">
        <f>IF(VLOOKUP($F30,happy!$B$10:$L$468,happy!L$1,FALSE)=0,"",VLOOKUP($F30,happy!$B$10:$L$468,happy!L$1,FALSE))</f>
        <v>7.49</v>
      </c>
      <c r="Q30" s="31">
        <f>IF(VLOOKUP($F30,happy!$B$10:$O$468,happy!M$1,FALSE)=0,"",VLOOKUP($F30,happy!$B$10:$O$468,happy!M$1,FALSE))</f>
        <v>7.51</v>
      </c>
      <c r="R30" s="31">
        <f>IF(VLOOKUP($F30,happy!$B$10:$O$468,happy!N$1,FALSE)=0,"",VLOOKUP($F30,happy!$B$10:$O$468,happy!N$1,FALSE))</f>
        <v>7.27</v>
      </c>
      <c r="S30" s="31">
        <f>IF(VLOOKUP($F30,happy!$B$10:$O$468,happy!O$1,FALSE)=0,"",VLOOKUP($F30,happy!$B$10:$O$468,happy!O$1,FALSE))</f>
        <v>7.36</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South Norfolk to Rural as a Region</v>
      </c>
      <c r="G33" s="50"/>
      <c r="H33" s="51"/>
      <c r="I33" s="13">
        <f>100*((I30-I31))/I31</f>
        <v>-2.2030063035397047</v>
      </c>
      <c r="J33" s="13">
        <f>100*((J30-J31))/J31</f>
        <v>2.6258419288712669</v>
      </c>
      <c r="K33" s="13">
        <f t="shared" ref="K33:S33" si="16">100*((K30-K31))/K31</f>
        <v>2.4069042672207535</v>
      </c>
      <c r="L33" s="13">
        <f t="shared" si="16"/>
        <v>2.1018223162682541</v>
      </c>
      <c r="M33" s="13">
        <f t="shared" si="16"/>
        <v>-5.0439289551861588</v>
      </c>
      <c r="N33" s="13">
        <f t="shared" si="16"/>
        <v>1.1637964928835047</v>
      </c>
      <c r="O33" s="13">
        <f t="shared" si="16"/>
        <v>9.6221694784754577E-2</v>
      </c>
      <c r="P33" s="13">
        <f t="shared" si="16"/>
        <v>-2.5198356697086437</v>
      </c>
      <c r="Q33" s="13">
        <f t="shared" si="16"/>
        <v>-0.95496869736548418</v>
      </c>
      <c r="R33" s="13">
        <f t="shared" ref="R33" si="17">100*((R30-R31))/R31</f>
        <v>-2.7291485314504476</v>
      </c>
      <c r="S33" s="13">
        <f t="shared" si="16"/>
        <v>-2.8699537309398244</v>
      </c>
      <c r="T33" s="24"/>
    </row>
    <row r="34" spans="1:20" ht="51" customHeight="1" x14ac:dyDescent="0.3">
      <c r="B34" s="12"/>
      <c r="C34" s="12"/>
      <c r="D34" s="12"/>
      <c r="F34" s="36" t="str">
        <f>"% Gap - "&amp;F30&amp;" to England"</f>
        <v>% Gap - South Norfolk to England</v>
      </c>
      <c r="G34" s="37"/>
      <c r="H34" s="38"/>
      <c r="I34" s="13">
        <f>100*(I30-I32)/I32</f>
        <v>0</v>
      </c>
      <c r="J34" s="13">
        <f>100*(J30-J32)/J32</f>
        <v>4.2524005486968397</v>
      </c>
      <c r="K34" s="13">
        <f t="shared" ref="K34:S34" si="18">100*(K30-K32)/K32</f>
        <v>4.6070460704607026</v>
      </c>
      <c r="L34" s="13">
        <f t="shared" si="18"/>
        <v>4.4235924932975879</v>
      </c>
      <c r="M34" s="13">
        <f t="shared" si="18"/>
        <v>-3.0789825970548801</v>
      </c>
      <c r="N34" s="13">
        <f t="shared" si="18"/>
        <v>3.1957390146471401</v>
      </c>
      <c r="O34" s="13">
        <f t="shared" si="18"/>
        <v>0</v>
      </c>
      <c r="P34" s="13">
        <f t="shared" si="18"/>
        <v>-0.92592592592591794</v>
      </c>
      <c r="Q34" s="13">
        <f t="shared" si="18"/>
        <v>0.53547523427041543</v>
      </c>
      <c r="R34" s="13">
        <f t="shared" ref="R34" si="19">100*(R30-R32)/R32</f>
        <v>-0.54719562243502107</v>
      </c>
      <c r="S34" s="13">
        <f t="shared" si="18"/>
        <v>-1.2080536912751658</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South Norfolk</v>
      </c>
      <c r="G39" s="10"/>
      <c r="H39" s="11"/>
      <c r="I39" s="30">
        <f>IF(VLOOKUP($F39,anxiety!$B$10:$L$468,anxiety!E$1,FALSE)=0,"",VLOOKUP($F39,anxiety!$B$10:$L$468,anxiety!E$1,FALSE))</f>
        <v>3.35</v>
      </c>
      <c r="J39" s="31">
        <f>IF(VLOOKUP($F39,anxiety!$B$10:$L$468,anxiety!F$1,FALSE)=0,"",VLOOKUP($F39,anxiety!$B$10:$L$468,anxiety!F$1,FALSE))</f>
        <v>3.42</v>
      </c>
      <c r="K39" s="31">
        <f>IF(VLOOKUP($F39,anxiety!$B$10:$L$468,anxiety!G$1,FALSE)=0,"",VLOOKUP($F39,anxiety!$B$10:$L$468,anxiety!G$1,FALSE))</f>
        <v>2.94</v>
      </c>
      <c r="L39" s="31">
        <f>IF(VLOOKUP($F39,anxiety!$B$10:$L$468,anxiety!H$1,FALSE)=0,"",VLOOKUP($F39,anxiety!$B$10:$L$468,anxiety!H$1,FALSE))</f>
        <v>2.85</v>
      </c>
      <c r="M39" s="31">
        <f>IF(VLOOKUP($F39,anxiety!$B$10:$L$468,anxiety!I$1,FALSE)=0,"",VLOOKUP($F39,anxiety!$B$10:$L$468,anxiety!I$1,FALSE))</f>
        <v>3.11</v>
      </c>
      <c r="N39" s="31">
        <f>IF(VLOOKUP($F39,anxiety!$B$10:$L$468,anxiety!J$1,FALSE)=0,"",VLOOKUP($F39,anxiety!$B$10:$L$468,anxiety!J$1,FALSE))</f>
        <v>3</v>
      </c>
      <c r="O39" s="31">
        <f>IF(VLOOKUP($F39,anxiety!$B$10:$L$468,anxiety!K$1,FALSE)=0,"",VLOOKUP($F39,anxiety!$B$10:$L$468,anxiety!K$1,FALSE))</f>
        <v>2.78</v>
      </c>
      <c r="P39" s="31">
        <f>IF(VLOOKUP($F39,anxiety!$B$10:$L$468,anxiety!L$1,FALSE)=0,"",VLOOKUP($F39,anxiety!$B$10:$L$468,anxiety!L$1,FALSE))</f>
        <v>2.81</v>
      </c>
      <c r="Q39" s="31">
        <f>IF(VLOOKUP($F39,anxiety!$B$10:$O$468,anxiety!M$1,FALSE)=0,"",VLOOKUP($F39,anxiety!$B$10:$O$468,anxiety!M$1,FALSE))</f>
        <v>3.22</v>
      </c>
      <c r="R39" s="31">
        <f>IF(VLOOKUP($F39,anxiety!$B$10:$O$468,anxiety!N$1,FALSE)=0,"",VLOOKUP($F39,anxiety!$B$10:$O$468,anxiety!N$1,FALSE))</f>
        <v>3.68</v>
      </c>
      <c r="S39" s="31">
        <f>IF(VLOOKUP($F39,anxiety!$B$10:$O$468,anxiety!O$1,FALSE)=0,"",VLOOKUP($F39,anxiety!$B$10:$O$468,anxiety!O$1,FALSE))</f>
        <v>3.25</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South Norfolk to Rural as a Region</v>
      </c>
      <c r="G42" s="50"/>
      <c r="H42" s="51"/>
      <c r="I42" s="13">
        <f>100*((I39-I40))/I40</f>
        <v>12.909120441809483</v>
      </c>
      <c r="J42" s="13">
        <f>100*((J39-J40))/J40</f>
        <v>17.764686359110563</v>
      </c>
      <c r="K42" s="13">
        <f t="shared" ref="K42:S42" si="21">100*((K39-K40))/K40</f>
        <v>7.5167430384208407</v>
      </c>
      <c r="L42" s="13">
        <f t="shared" si="21"/>
        <v>5.9052650429799556</v>
      </c>
      <c r="M42" s="13">
        <f t="shared" si="21"/>
        <v>14.734643079384787</v>
      </c>
      <c r="N42" s="13">
        <f t="shared" si="21"/>
        <v>9.9483375281494322</v>
      </c>
      <c r="O42" s="13">
        <f t="shared" si="21"/>
        <v>1.6162416875853427</v>
      </c>
      <c r="P42" s="13">
        <f t="shared" si="21"/>
        <v>1.0616171245341792</v>
      </c>
      <c r="Q42" s="13">
        <f t="shared" si="21"/>
        <v>10.735446447068625</v>
      </c>
      <c r="R42" s="13">
        <f t="shared" ref="R42" si="22">100*((R39-R40))/R40</f>
        <v>21.211159172983081</v>
      </c>
      <c r="S42" s="13">
        <f t="shared" si="21"/>
        <v>9.9315347624093828</v>
      </c>
      <c r="T42" s="24"/>
    </row>
    <row r="43" spans="1:20" ht="51" customHeight="1" x14ac:dyDescent="0.3">
      <c r="B43" s="12"/>
      <c r="C43" s="12"/>
      <c r="D43" s="12"/>
      <c r="F43" s="36" t="str">
        <f>"% Gap - "&amp;F39&amp;" to England"</f>
        <v>% Gap - South Norfolk to England</v>
      </c>
      <c r="G43" s="37"/>
      <c r="H43" s="38"/>
      <c r="I43" s="13">
        <f>100*(I39-I41)/I41</f>
        <v>6.6878980891719735</v>
      </c>
      <c r="J43" s="13">
        <f>100*(J39-J41)/J41</f>
        <v>12.499999999999995</v>
      </c>
      <c r="K43" s="13">
        <f t="shared" ref="K43:S43" si="23">100*(K39-K41)/K41</f>
        <v>0.34129692832763775</v>
      </c>
      <c r="L43" s="13">
        <f t="shared" si="23"/>
        <v>-0.3496503496503422</v>
      </c>
      <c r="M43" s="13">
        <f t="shared" si="23"/>
        <v>8.3623693379790858</v>
      </c>
      <c r="N43" s="13">
        <f t="shared" si="23"/>
        <v>3.092783505154634</v>
      </c>
      <c r="O43" s="13">
        <f t="shared" si="23"/>
        <v>-4.1379310344827624</v>
      </c>
      <c r="P43" s="13">
        <f t="shared" si="23"/>
        <v>-2.0905923344947754</v>
      </c>
      <c r="Q43" s="13">
        <f t="shared" si="23"/>
        <v>5.9210526315789522</v>
      </c>
      <c r="R43" s="13">
        <f t="shared" ref="R43" si="24">100*(R39-R41)/R41</f>
        <v>11.178247734138976</v>
      </c>
      <c r="S43" s="13">
        <f t="shared" si="23"/>
        <v>3.8338658146964892</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ctu6aUSD1j3pY6++zqdohl4yh5614DqOoqaflUDRiX2BRwhWg1Y/PthKgwdkXLEMQUopO5/+wggUQ+Sr/gzMKQ==" saltValue="QWKFh2jT/9oFTGEoXbTEe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2022-12-02T10:25:20Z</dcterms:modified>
</cp:coreProperties>
</file>