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5" documentId="8_{02A9FB39-9592-4459-A4C4-623ED4CA70AE}" xr6:coauthVersionLast="47" xr6:coauthVersionMax="47" xr10:uidLastSave="{9B4338E2-1328-4969-9C1A-7F234C7303D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<sst xmlns="http://schemas.openxmlformats.org/spreadsheetml/2006/main" count="12312" uniqueCount="1423">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</sst>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7.53</c:v>
                </c:pt>
                <c:pt idx="1">
                  <c:v>7.69</c:v>
                </c:pt>
                <c:pt idx="2">
                  <c:v>7.61</c:v>
                </c:pt>
                <c:pt idx="3">
                  <c:v>7.78</c:v>
                </c:pt>
                <c:pt idx="4">
                  <c:v>7.8</c:v>
                </c:pt>
                <c:pt idx="5">
                  <c:v>7.75</c:v>
                </c:pt>
                <c:pt idx="6">
                  <c:v>7.93</c:v>
                </c:pt>
                <c:pt idx="7">
                  <c:v>7.73</c:v>
                </c:pt>
                <c:pt idx="8">
                  <c:v>7.96</c:v>
                </c:pt>
                <c:pt idx="9">
                  <c:v>7.39</c:v>
                </c:pt>
                <c:pt idx="10">
                  <c:v>7.1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7.67</c:v>
                </c:pt>
                <c:pt idx="1">
                  <c:v>7.65</c:v>
                </c:pt>
                <c:pt idx="2">
                  <c:v>7.84</c:v>
                </c:pt>
                <c:pt idx="3">
                  <c:v>8.0399999999999991</c:v>
                </c:pt>
                <c:pt idx="4">
                  <c:v>7.81</c:v>
                </c:pt>
                <c:pt idx="5">
                  <c:v>7.98</c:v>
                </c:pt>
                <c:pt idx="6">
                  <c:v>7.97</c:v>
                </c:pt>
                <c:pt idx="7">
                  <c:v>7.78</c:v>
                </c:pt>
                <c:pt idx="8">
                  <c:v>7.95</c:v>
                </c:pt>
                <c:pt idx="9">
                  <c:v>7.47</c:v>
                </c:pt>
                <c:pt idx="10">
                  <c:v>7.33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7.51</c:v>
                </c:pt>
                <c:pt idx="1">
                  <c:v>7.39</c:v>
                </c:pt>
                <c:pt idx="2">
                  <c:v>7.28</c:v>
                </c:pt>
                <c:pt idx="3">
                  <c:v>7.67</c:v>
                </c:pt>
                <c:pt idx="4">
                  <c:v>7.27</c:v>
                </c:pt>
                <c:pt idx="5">
                  <c:v>7.18</c:v>
                </c:pt>
                <c:pt idx="6">
                  <c:v>7.45</c:v>
                </c:pt>
                <c:pt idx="7">
                  <c:v>7.51</c:v>
                </c:pt>
                <c:pt idx="8">
                  <c:v>7.7</c:v>
                </c:pt>
                <c:pt idx="9">
                  <c:v>7.44</c:v>
                </c:pt>
                <c:pt idx="10">
                  <c:v>7.24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Stafford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2.99</c:v>
                </c:pt>
                <c:pt idx="1">
                  <c:v>2.5299999999999998</c:v>
                </c:pt>
                <c:pt idx="2">
                  <c:v>3.12</c:v>
                </c:pt>
                <c:pt idx="3">
                  <c:v>2.42</c:v>
                </c:pt>
                <c:pt idx="4">
                  <c:v>2.76</c:v>
                </c:pt>
                <c:pt idx="5">
                  <c:v>2.83</c:v>
                </c:pt>
                <c:pt idx="6">
                  <c:v>2.44</c:v>
                </c:pt>
                <c:pt idx="7">
                  <c:v>3.16</c:v>
                </c:pt>
                <c:pt idx="8">
                  <c:v>2.7</c:v>
                </c:pt>
                <c:pt idx="9">
                  <c:v>3.45</c:v>
                </c:pt>
                <c:pt idx="10">
                  <c:v>3.2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Stafford in the period April 2011 to March 2022 had scores for 'life satisfaction' that were generally in line with the rural situation, however they did drop in the last two years of the period under consideration taking it below the England level in the final year.</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Stafford in the period April 2011 to March 2022 were generally in line with the rural and England levels, however they did drop below both in the final two years of the period under consideration here.</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Stafford in the period April 2011 to March 2022 fluctuated taking them above the rural situation in some years and below the England position in other years.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Stafford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256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Stafford</v>
      </c>
      <c r="G12" s="10"/>
      <c r="H12" s="11"/>
      <c r="I12" s="30">
        <f>IF(VLOOKUP($F12,'life satisfaction'!$B$10:$L$468,'life satisfaction'!E$1,FALSE)=0,"",VLOOKUP($F12,'life satisfaction'!$B$10:$L$468,'life satisfaction'!E$1,FALSE))</f>
        <v>7.53</v>
      </c>
      <c r="J12" s="31">
        <f>IF(VLOOKUP($F12,'life satisfaction'!$B$10:$L$468,'life satisfaction'!F$1,FALSE)=0,"",VLOOKUP($F12,'life satisfaction'!$B$10:$L$468,'life satisfaction'!F$1,FALSE))</f>
        <v>7.69</v>
      </c>
      <c r="K12" s="31">
        <f>IF(VLOOKUP($F12,'life satisfaction'!$B$10:$L$468,'life satisfaction'!G$1,FALSE)=0,"",VLOOKUP($F12,'life satisfaction'!$B$10:$L$468,'life satisfaction'!G$1,FALSE))</f>
        <v>7.61</v>
      </c>
      <c r="L12" s="31">
        <f>IF(VLOOKUP($F12,'life satisfaction'!$B$10:$L$468,'life satisfaction'!H$1,FALSE)=0,"",VLOOKUP($F12,'life satisfaction'!$B$10:$L$468,'life satisfaction'!H$1,FALSE))</f>
        <v>7.78</v>
      </c>
      <c r="M12" s="31">
        <f>IF(VLOOKUP($F12,'life satisfaction'!$B$10:$L$468,'life satisfaction'!I$1,FALSE)=0,"",VLOOKUP($F12,'life satisfaction'!$B$10:$L$468,'life satisfaction'!I$1,FALSE))</f>
        <v>7.8</v>
      </c>
      <c r="N12" s="31">
        <f>IF(VLOOKUP($F12,'life satisfaction'!$B$10:$L$468,'life satisfaction'!J$1,FALSE)=0,"",VLOOKUP($F12,'life satisfaction'!$B$10:$L$468,'life satisfaction'!J$1,FALSE))</f>
        <v>7.75</v>
      </c>
      <c r="O12" s="31">
        <f>IF(VLOOKUP($F12,'life satisfaction'!$B$10:$L$468,'life satisfaction'!K$1,FALSE)=0,"",VLOOKUP($F12,'life satisfaction'!$B$10:$L$468,'life satisfaction'!K$1,FALSE))</f>
        <v>7.93</v>
      </c>
      <c r="P12" s="31">
        <f>IF(VLOOKUP($F12,'life satisfaction'!$B$10:$L$468,'life satisfaction'!L$1,FALSE)=0,"",VLOOKUP($F12,'life satisfaction'!$B$10:$L$468,'life satisfaction'!L$1,FALSE))</f>
        <v>7.73</v>
      </c>
      <c r="Q12" s="31">
        <f>IF(VLOOKUP($F12,'life satisfaction'!$B$10:$O$468,'life satisfaction'!M$1,FALSE)=0,"",VLOOKUP($F12,'life satisfaction'!$B$10:$O$468,'life satisfaction'!M$1,FALSE))</f>
        <v>7.96</v>
      </c>
      <c r="R12" s="31">
        <f>IF(VLOOKUP($F12,'life satisfaction'!$B$10:$O$468,'life satisfaction'!N$1,FALSE)=0,"",VLOOKUP($F12,'life satisfaction'!$B$10:$O$468,'life satisfaction'!N$1,FALSE))</f>
        <v>7.39</v>
      </c>
      <c r="S12" s="31">
        <f>IF(VLOOKUP($F12,'life satisfaction'!$B$10:$O$468,'life satisfaction'!O$1,FALSE)=0,"",VLOOKUP($F12,'life satisfaction'!$B$10:$O$468,'life satisfaction'!O$1,FALSE))</f>
        <v>7.1</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Stafford to Rural as a Region</v>
      </c>
      <c r="G15" s="50"/>
      <c r="H15" s="51"/>
      <c r="I15" s="13">
        <f>100*((I12-I13))/I13</f>
        <v>-0.70855508777504395</v>
      </c>
      <c r="J15" s="13">
        <f>100*((J12-J13))/J13</f>
        <v>1.3674046310708077</v>
      </c>
      <c r="K15" s="13">
        <f t="shared" ref="K15:P15" si="0">100*((K12-K13))/K13</f>
        <v>-0.87569247186955701</v>
      </c>
      <c r="L15" s="13">
        <f t="shared" si="0"/>
        <v>-0.21171052834911477</v>
      </c>
      <c r="M15" s="13">
        <f t="shared" si="0"/>
        <v>-0.17270091901559192</v>
      </c>
      <c r="N15" s="13">
        <f t="shared" si="0"/>
        <v>-1.2071692955107249</v>
      </c>
      <c r="O15" s="13">
        <f t="shared" si="0"/>
        <v>2.851829859049269</v>
      </c>
      <c r="P15" s="13">
        <f t="shared" si="0"/>
        <v>-1.5513272978364638</v>
      </c>
      <c r="Q15" s="13">
        <f t="shared" ref="Q15:S15" si="1">100*((Q12-Q13))/Q13</f>
        <v>1.9788225851263423</v>
      </c>
      <c r="R15" s="13">
        <f t="shared" ref="R15" si="2">100*((R12-R13))/R13</f>
        <v>-2.0676331587686745</v>
      </c>
      <c r="S15" s="13">
        <f t="shared" si="1"/>
        <v>-7.5143601494083132</v>
      </c>
      <c r="T15" s="24"/>
    </row>
    <row r="16" spans="1:20" ht="51" customHeight="1" x14ac:dyDescent="0.3">
      <c r="B16" s="12"/>
      <c r="C16" s="12"/>
      <c r="D16" s="12"/>
      <c r="F16" s="36" t="str">
        <f>"% Gap - "&amp;F12&amp;" to England"</f>
        <v>% Gap - Stafford to England</v>
      </c>
      <c r="G16" s="37"/>
      <c r="H16" s="38"/>
      <c r="I16" s="13">
        <f>100*(I12-I14)/I14</f>
        <v>1.6194331983805683</v>
      </c>
      <c r="J16" s="13">
        <f>100*(J12-J14)/J14</f>
        <v>3.3602150537634405</v>
      </c>
      <c r="K16" s="13">
        <f t="shared" ref="K16:P16" si="3">100*(K12-K14)/K14</f>
        <v>1.466666666666671</v>
      </c>
      <c r="L16" s="13">
        <f t="shared" si="3"/>
        <v>2.3684210526315872</v>
      </c>
      <c r="M16" s="13">
        <f t="shared" si="3"/>
        <v>2.0942408376963368</v>
      </c>
      <c r="N16" s="13">
        <f t="shared" si="3"/>
        <v>1.0430247718383321</v>
      </c>
      <c r="O16" s="13">
        <f t="shared" si="3"/>
        <v>3.2552083333333335</v>
      </c>
      <c r="P16" s="13">
        <f t="shared" si="3"/>
        <v>0.25940337224384519</v>
      </c>
      <c r="Q16" s="13">
        <f t="shared" ref="Q16:S16" si="4">100*(Q12-Q14)/Q14</f>
        <v>4.0522875816993409</v>
      </c>
      <c r="R16" s="13">
        <f t="shared" ref="R16" si="5">100*(R12-R14)/R14</f>
        <v>0.13550135501354724</v>
      </c>
      <c r="S16" s="13">
        <f t="shared" si="4"/>
        <v>-5.9602649006622537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Stafford</v>
      </c>
      <c r="G21" s="10"/>
      <c r="H21" s="11"/>
      <c r="I21" s="30">
        <f>IF(VLOOKUP($F21,worthwhile!$B$10:$L$468,worthwhile!E$1,FALSE)=0,"",VLOOKUP($F21,worthwhile!$B$10:$L$468,worthwhile!E$1,FALSE))</f>
        <v>7.67</v>
      </c>
      <c r="J21" s="31">
        <f>IF(VLOOKUP($F21,worthwhile!$B$10:$L$468,worthwhile!F$1,FALSE)=0,"",VLOOKUP($F21,worthwhile!$B$10:$L$468,worthwhile!F$1,FALSE))</f>
        <v>7.65</v>
      </c>
      <c r="K21" s="31">
        <f>IF(VLOOKUP($F21,worthwhile!$B$10:$L$468,worthwhile!G$1,FALSE)=0,"",VLOOKUP($F21,worthwhile!$B$10:$L$468,worthwhile!G$1,FALSE))</f>
        <v>7.84</v>
      </c>
      <c r="L21" s="31">
        <f>IF(VLOOKUP($F21,worthwhile!$B$10:$L$468,worthwhile!H$1,FALSE)=0,"",VLOOKUP($F21,worthwhile!$B$10:$L$468,worthwhile!H$1,FALSE))</f>
        <v>8.0399999999999991</v>
      </c>
      <c r="M21" s="31">
        <f>IF(VLOOKUP($F21,worthwhile!$B$10:$L$468,worthwhile!I$1,FALSE)=0,"",VLOOKUP($F21,worthwhile!$B$10:$L$468,worthwhile!I$1,FALSE))</f>
        <v>7.81</v>
      </c>
      <c r="N21" s="31">
        <f>IF(VLOOKUP($F21,worthwhile!$B$10:$L$468,worthwhile!J$1,FALSE)=0,"",VLOOKUP($F21,worthwhile!$B$10:$L$468,worthwhile!J$1,FALSE))</f>
        <v>7.98</v>
      </c>
      <c r="O21" s="31">
        <f>IF(VLOOKUP($F21,worthwhile!$B$10:$L$468,worthwhile!K$1,FALSE)=0,"",VLOOKUP($F21,worthwhile!$B$10:$L$468,worthwhile!K$1,FALSE))</f>
        <v>7.97</v>
      </c>
      <c r="P21" s="31">
        <f>IF(VLOOKUP($F21,worthwhile!$B$10:$L$468,worthwhile!L$1,FALSE)=0,"",VLOOKUP($F21,worthwhile!$B$10:$L$468,worthwhile!L$1,FALSE))</f>
        <v>7.78</v>
      </c>
      <c r="Q21" s="31">
        <f>IF(VLOOKUP($F21,worthwhile!$B$10:$O$468,worthwhile!M$1,FALSE)=0,"",VLOOKUP($F21,worthwhile!$B$10:$O$468,worthwhile!M$1,FALSE))</f>
        <v>7.95</v>
      </c>
      <c r="R21" s="31">
        <f>IF(VLOOKUP($F21,worthwhile!$B$10:$O$468,worthwhile!N$1,FALSE)=0,"",VLOOKUP($F21,worthwhile!$B$10:$O$468,worthwhile!N$1,FALSE))</f>
        <v>7.47</v>
      </c>
      <c r="S21" s="31">
        <f>IF(VLOOKUP($F21,worthwhile!$B$10:$O$468,worthwhile!O$1,FALSE)=0,"",VLOOKUP($F21,worthwhile!$B$10:$O$468,worthwhile!O$1,FALSE))</f>
        <v>7.33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Stafford to Rural as a Region</v>
      </c>
      <c r="G24" s="50"/>
      <c r="H24" s="51"/>
      <c r="I24" s="13">
        <f>100*((I21-I22))/I22</f>
        <v>-1.8349755593591754</v>
      </c>
      <c r="J24" s="13">
        <f>100*((J21-J22))/J22</f>
        <v>-2.0637638239785137</v>
      </c>
      <c r="K24" s="13">
        <f t="shared" ref="K24:P24" si="8">100*((K21-K22))/K22</f>
        <v>-0.3903439619147106</v>
      </c>
      <c r="L24" s="13">
        <f t="shared" si="8"/>
        <v>0.91490616540898273</v>
      </c>
      <c r="M24" s="13">
        <f t="shared" si="8"/>
        <v>-2.0726640984969462</v>
      </c>
      <c r="N24" s="13">
        <f t="shared" si="8"/>
        <v>-0.27853475662080451</v>
      </c>
      <c r="O24" s="13">
        <f t="shared" si="8"/>
        <v>0.8829988409686953</v>
      </c>
      <c r="P24" s="13">
        <f t="shared" si="8"/>
        <v>-2.7045759315342934</v>
      </c>
      <c r="Q24" s="13">
        <f t="shared" ref="Q24:S24" si="9">100*((Q21-Q22))/Q22</f>
        <v>-0.47361197001466931</v>
      </c>
      <c r="R24" s="13">
        <f t="shared" ref="R24" si="10">100*((R21-R22))/R22</f>
        <v>-4.615313610559773</v>
      </c>
      <c r="S24" s="13">
        <f t="shared" si="9"/>
        <v>-6.9412790430885787</v>
      </c>
      <c r="T24" s="24"/>
    </row>
    <row r="25" spans="1:20" ht="51" customHeight="1" x14ac:dyDescent="0.3">
      <c r="B25" s="12"/>
      <c r="C25" s="12"/>
      <c r="D25" s="12"/>
      <c r="F25" s="36" t="str">
        <f>"% Gap - "&amp;F21&amp;" to England"</f>
        <v>% Gap - Stafford to England</v>
      </c>
      <c r="G25" s="37"/>
      <c r="H25" s="38"/>
      <c r="I25" s="13">
        <f>100*(I21-I23)/I23</f>
        <v>0.13054830287205987</v>
      </c>
      <c r="J25" s="13">
        <f>100*(J21-J23)/J23</f>
        <v>-0.5201560468140447</v>
      </c>
      <c r="K25" s="13">
        <f t="shared" ref="K25:P25" si="11">100*(K21-K23)/K23</f>
        <v>1.2919896640826827</v>
      </c>
      <c r="L25" s="13">
        <f t="shared" si="11"/>
        <v>2.8132992327365582</v>
      </c>
      <c r="M25" s="13">
        <f t="shared" si="11"/>
        <v>-0.25542784163474408</v>
      </c>
      <c r="N25" s="13">
        <f t="shared" si="11"/>
        <v>1.5267175572519096</v>
      </c>
      <c r="O25" s="13">
        <f t="shared" si="11"/>
        <v>1.1421319796954297</v>
      </c>
      <c r="P25" s="13">
        <f t="shared" si="11"/>
        <v>-1.2690355329949194</v>
      </c>
      <c r="Q25" s="13">
        <f t="shared" ref="Q25:S25" si="12">100*(Q21-Q23)/Q23</f>
        <v>1.1450381679389294</v>
      </c>
      <c r="R25" s="13">
        <f t="shared" ref="R25" si="13">100*(R21-R23)/R23</f>
        <v>-3.1128404669260727</v>
      </c>
      <c r="S25" s="13">
        <f t="shared" si="12"/>
        <v>-5.7840616966580995</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Stafford</v>
      </c>
      <c r="G30" s="10"/>
      <c r="H30" s="11"/>
      <c r="I30" s="30">
        <f>IF(VLOOKUP($F30,happy!$B$10:$L$468,happy!E$1,FALSE)=0,"",VLOOKUP($F30,happy!$B$10:$L$468,happy!E$1,FALSE))</f>
        <v>7.51</v>
      </c>
      <c r="J30" s="31">
        <f>IF(VLOOKUP($F30,happy!$B$10:$L$468,happy!F$1,FALSE)=0,"",VLOOKUP($F30,happy!$B$10:$L$468,happy!F$1,FALSE))</f>
        <v>7.39</v>
      </c>
      <c r="K30" s="31">
        <f>IF(VLOOKUP($F30,happy!$B$10:$L$468,happy!G$1,FALSE)=0,"",VLOOKUP($F30,happy!$B$10:$L$468,happy!G$1,FALSE))</f>
        <v>7.28</v>
      </c>
      <c r="L30" s="31">
        <f>IF(VLOOKUP($F30,happy!$B$10:$L$468,happy!H$1,FALSE)=0,"",VLOOKUP($F30,happy!$B$10:$L$468,happy!H$1,FALSE))</f>
        <v>7.67</v>
      </c>
      <c r="M30" s="31">
        <f>IF(VLOOKUP($F30,happy!$B$10:$L$468,happy!I$1,FALSE)=0,"",VLOOKUP($F30,happy!$B$10:$L$468,happy!I$1,FALSE))</f>
        <v>7.27</v>
      </c>
      <c r="N30" s="31">
        <f>IF(VLOOKUP($F30,happy!$B$10:$L$468,happy!J$1,FALSE)=0,"",VLOOKUP($F30,happy!$B$10:$L$468,happy!J$1,FALSE))</f>
        <v>7.18</v>
      </c>
      <c r="O30" s="31">
        <f>IF(VLOOKUP($F30,happy!$B$10:$L$468,happy!K$1,FALSE)=0,"",VLOOKUP($F30,happy!$B$10:$L$468,happy!K$1,FALSE))</f>
        <v>7.45</v>
      </c>
      <c r="P30" s="31">
        <f>IF(VLOOKUP($F30,happy!$B$10:$L$468,happy!L$1,FALSE)=0,"",VLOOKUP($F30,happy!$B$10:$L$468,happy!L$1,FALSE))</f>
        <v>7.51</v>
      </c>
      <c r="Q30" s="31">
        <f>IF(VLOOKUP($F30,happy!$B$10:$O$468,happy!M$1,FALSE)=0,"",VLOOKUP($F30,happy!$B$10:$O$468,happy!M$1,FALSE))</f>
        <v>7.7</v>
      </c>
      <c r="R30" s="31">
        <f>IF(VLOOKUP($F30,happy!$B$10:$O$468,happy!N$1,FALSE)=0,"",VLOOKUP($F30,happy!$B$10:$O$468,happy!N$1,FALSE))</f>
        <v>7.44</v>
      </c>
      <c r="S30" s="31">
        <f>IF(VLOOKUP($F30,happy!$B$10:$O$468,happy!O$1,FALSE)=0,"",VLOOKUP($F30,happy!$B$10:$O$468,happy!O$1,FALSE))</f>
        <v>7.24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Stafford to Rural as a Region</v>
      </c>
      <c r="G33" s="50"/>
      <c r="H33" s="51"/>
      <c r="I33" s="13">
        <f>100*((I30-I31))/I31</f>
        <v>0.74834330046869602</v>
      </c>
      <c r="J33" s="13">
        <f>100*((J30-J31))/J31</f>
        <v>-0.20987212442649161</v>
      </c>
      <c r="K33" s="13">
        <f t="shared" ref="K33:S33" si="16">100*((K30-K31))/K31</f>
        <v>-3.4297586702892309</v>
      </c>
      <c r="L33" s="13">
        <f t="shared" si="16"/>
        <v>0.52900862205102661</v>
      </c>
      <c r="M33" s="13">
        <f t="shared" si="16"/>
        <v>-4.6504645724037896</v>
      </c>
      <c r="N33" s="13">
        <f t="shared" si="16"/>
        <v>-6.2766375717543825</v>
      </c>
      <c r="O33" s="13">
        <f t="shared" si="16"/>
        <v>-0.83552504971456365</v>
      </c>
      <c r="P33" s="13">
        <f t="shared" si="16"/>
        <v>-2.2595415059428516</v>
      </c>
      <c r="Q33" s="13">
        <f t="shared" si="16"/>
        <v>1.5508310293323317</v>
      </c>
      <c r="R33" s="13">
        <f t="shared" ref="R33" si="17">100*((R30-R31))/R31</f>
        <v>-0.45458941870581127</v>
      </c>
      <c r="S33" s="13">
        <f t="shared" si="16"/>
        <v>-4.4535957896745026</v>
      </c>
      <c r="T33" s="24"/>
    </row>
    <row r="34" spans="1:20" ht="51" customHeight="1" x14ac:dyDescent="0.3">
      <c r="B34" s="12"/>
      <c r="C34" s="12"/>
      <c r="D34" s="12"/>
      <c r="F34" s="36" t="str">
        <f>"% Gap - "&amp;F30&amp;" to England"</f>
        <v>% Gap - Stafford to England</v>
      </c>
      <c r="G34" s="37"/>
      <c r="H34" s="38"/>
      <c r="I34" s="13">
        <f>100*(I30-I32)/I32</f>
        <v>3.0178326474622739</v>
      </c>
      <c r="J34" s="13">
        <f>100*(J30-J32)/J32</f>
        <v>1.3717421124828484</v>
      </c>
      <c r="K34" s="13">
        <f t="shared" ref="K34:S34" si="18">100*(K30-K32)/K32</f>
        <v>-1.3550135501354965</v>
      </c>
      <c r="L34" s="13">
        <f t="shared" si="18"/>
        <v>2.8150134048257369</v>
      </c>
      <c r="M34" s="13">
        <f t="shared" si="18"/>
        <v>-2.6773761713520776</v>
      </c>
      <c r="N34" s="13">
        <f t="shared" si="18"/>
        <v>-4.3941411451398142</v>
      </c>
      <c r="O34" s="13">
        <f t="shared" si="18"/>
        <v>-0.93085106382977922</v>
      </c>
      <c r="P34" s="13">
        <f t="shared" si="18"/>
        <v>-0.66137566137565906</v>
      </c>
      <c r="Q34" s="13">
        <f t="shared" si="18"/>
        <v>3.0789825970548921</v>
      </c>
      <c r="R34" s="13">
        <f t="shared" ref="R34" si="19">100*(R30-R32)/R32</f>
        <v>1.7783857729138275</v>
      </c>
      <c r="S34" s="13">
        <f t="shared" si="18"/>
        <v>-2.8187919463087243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Stafford</v>
      </c>
      <c r="G39" s="10"/>
      <c r="H39" s="11"/>
      <c r="I39" s="30">
        <f>IF(VLOOKUP($F39,anxiety!$B$10:$L$468,anxiety!E$1,FALSE)=0,"",VLOOKUP($F39,anxiety!$B$10:$L$468,anxiety!E$1,FALSE))</f>
        <v>2.99</v>
      </c>
      <c r="J39" s="31">
        <f>IF(VLOOKUP($F39,anxiety!$B$10:$L$468,anxiety!F$1,FALSE)=0,"",VLOOKUP($F39,anxiety!$B$10:$L$468,anxiety!F$1,FALSE))</f>
        <v>2.5299999999999998</v>
      </c>
      <c r="K39" s="31">
        <f>IF(VLOOKUP($F39,anxiety!$B$10:$L$468,anxiety!G$1,FALSE)=0,"",VLOOKUP($F39,anxiety!$B$10:$L$468,anxiety!G$1,FALSE))</f>
        <v>3.12</v>
      </c>
      <c r="L39" s="31">
        <f>IF(VLOOKUP($F39,anxiety!$B$10:$L$468,anxiety!H$1,FALSE)=0,"",VLOOKUP($F39,anxiety!$B$10:$L$468,anxiety!H$1,FALSE))</f>
        <v>2.42</v>
      </c>
      <c r="M39" s="31">
        <f>IF(VLOOKUP($F39,anxiety!$B$10:$L$468,anxiety!I$1,FALSE)=0,"",VLOOKUP($F39,anxiety!$B$10:$L$468,anxiety!I$1,FALSE))</f>
        <v>2.76</v>
      </c>
      <c r="N39" s="31">
        <f>IF(VLOOKUP($F39,anxiety!$B$10:$L$468,anxiety!J$1,FALSE)=0,"",VLOOKUP($F39,anxiety!$B$10:$L$468,anxiety!J$1,FALSE))</f>
        <v>2.83</v>
      </c>
      <c r="O39" s="31">
        <f>IF(VLOOKUP($F39,anxiety!$B$10:$L$468,anxiety!K$1,FALSE)=0,"",VLOOKUP($F39,anxiety!$B$10:$L$468,anxiety!K$1,FALSE))</f>
        <v>2.44</v>
      </c>
      <c r="P39" s="31">
        <f>IF(VLOOKUP($F39,anxiety!$B$10:$L$468,anxiety!L$1,FALSE)=0,"",VLOOKUP($F39,anxiety!$B$10:$L$468,anxiety!L$1,FALSE))</f>
        <v>3.16</v>
      </c>
      <c r="Q39" s="31">
        <f>IF(VLOOKUP($F39,anxiety!$B$10:$O$468,anxiety!M$1,FALSE)=0,"",VLOOKUP($F39,anxiety!$B$10:$O$468,anxiety!M$1,FALSE))</f>
        <v>2.7</v>
      </c>
      <c r="R39" s="31">
        <f>IF(VLOOKUP($F39,anxiety!$B$10:$O$468,anxiety!N$1,FALSE)=0,"",VLOOKUP($F39,anxiety!$B$10:$O$468,anxiety!N$1,FALSE))</f>
        <v>3.45</v>
      </c>
      <c r="S39" s="31">
        <f>IF(VLOOKUP($F39,anxiety!$B$10:$O$468,anxiety!O$1,FALSE)=0,"",VLOOKUP($F39,anxiety!$B$10:$O$468,anxiety!O$1,FALSE))</f>
        <v>3.2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Stafford to Rural as a Region</v>
      </c>
      <c r="G42" s="50"/>
      <c r="H42" s="51"/>
      <c r="I42" s="13">
        <f>100*((I39-I40))/I40</f>
        <v>0.77560302119712565</v>
      </c>
      <c r="J42" s="13">
        <f>100*((J39-J40))/J40</f>
        <v>-12.881679389312948</v>
      </c>
      <c r="K42" s="13">
        <f t="shared" ref="K42:S42" si="21">100*((K39-K40))/K40</f>
        <v>14.09940077546702</v>
      </c>
      <c r="L42" s="13">
        <f t="shared" si="21"/>
        <v>-10.073424068767903</v>
      </c>
      <c r="M42" s="13">
        <f t="shared" si="21"/>
        <v>1.8223842119299025</v>
      </c>
      <c r="N42" s="13">
        <f t="shared" si="21"/>
        <v>3.7179317348876331</v>
      </c>
      <c r="O42" s="13">
        <f t="shared" si="21"/>
        <v>-10.811643986435882</v>
      </c>
      <c r="P42" s="13">
        <f t="shared" si="21"/>
        <v>13.649363029725272</v>
      </c>
      <c r="Q42" s="13">
        <f t="shared" si="21"/>
        <v>-7.1472964574269273</v>
      </c>
      <c r="R42" s="13">
        <f t="shared" ref="R42" si="22">100*((R39-R40))/R40</f>
        <v>13.635461724671641</v>
      </c>
      <c r="S42" s="13">
        <f t="shared" si="21"/>
        <v>8.2402803814492458</v>
      </c>
      <c r="T42" s="24"/>
    </row>
    <row r="43" spans="1:20" ht="51" customHeight="1" x14ac:dyDescent="0.3">
      <c r="B43" s="12"/>
      <c r="C43" s="12"/>
      <c r="D43" s="12"/>
      <c r="F43" s="36" t="str">
        <f>"% Gap - "&amp;F39&amp;" to England"</f>
        <v>% Gap - Stafford to England</v>
      </c>
      <c r="G43" s="37"/>
      <c r="H43" s="38"/>
      <c r="I43" s="13">
        <f>100*(I39-I41)/I41</f>
        <v>-4.7770700636942642</v>
      </c>
      <c r="J43" s="13">
        <f>100*(J39-J41)/J41</f>
        <v>-16.776315789473692</v>
      </c>
      <c r="K43" s="13">
        <f t="shared" ref="K43:S43" si="23">100*(K39-K41)/K41</f>
        <v>6.484641638225253</v>
      </c>
      <c r="L43" s="13">
        <f t="shared" si="23"/>
        <v>-15.384615384615383</v>
      </c>
      <c r="M43" s="13">
        <f t="shared" si="23"/>
        <v>-3.8327526132404293</v>
      </c>
      <c r="N43" s="13">
        <f t="shared" si="23"/>
        <v>-2.7491408934707926</v>
      </c>
      <c r="O43" s="13">
        <f t="shared" si="23"/>
        <v>-15.862068965517242</v>
      </c>
      <c r="P43" s="13">
        <f t="shared" si="23"/>
        <v>10.10452961672474</v>
      </c>
      <c r="Q43" s="13">
        <f t="shared" si="23"/>
        <v>-11.184210526315784</v>
      </c>
      <c r="R43" s="13">
        <f t="shared" ref="R43" si="24">100*(R39-R41)/R41</f>
        <v>4.2296072507552909</v>
      </c>
      <c r="S43" s="13">
        <f t="shared" si="23"/>
        <v>2.2364217252396257</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9RBp1ZcJIUIzs36Ko4tDqNSAjlkMeUJhXkDIbNh+1y+puGaWCXJdjUgkOPgTngj05dr/09dAU4EymTL9UdMYlw==" saltValue="/6nZwq6wJh1dQ/lndRadJ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2022-12-01T17:13:04Z</dcterms:modified>
</cp:coreProperties>
</file>