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3A172223-46C4-41D2-A634-EDF6D3D0DAF5}" xr6:coauthVersionLast="47" xr6:coauthVersionMax="47" xr10:uidLastSave="{0C44B11E-32D0-4596-9011-ABCEBAE78D86}"/>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<sst xmlns="http://schemas.openxmlformats.org/spreadsheetml/2006/main" count="12312" uniqueCount="1423">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</sst>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Staffordshire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7.47</c:v>
                </c:pt>
                <c:pt idx="1">
                  <c:v>7.57</c:v>
                </c:pt>
                <c:pt idx="2">
                  <c:v>7.65</c:v>
                </c:pt>
                <c:pt idx="3">
                  <c:v>7.69</c:v>
                </c:pt>
                <c:pt idx="4">
                  <c:v>7.79</c:v>
                </c:pt>
                <c:pt idx="5">
                  <c:v>7.82</c:v>
                </c:pt>
                <c:pt idx="6">
                  <c:v>7.89</c:v>
                </c:pt>
                <c:pt idx="7">
                  <c:v>7.85</c:v>
                </c:pt>
                <c:pt idx="8">
                  <c:v>7.85</c:v>
                </c:pt>
                <c:pt idx="9">
                  <c:v>7.39</c:v>
                </c:pt>
                <c:pt idx="10">
                  <c:v>7.59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Staffordshire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7.74</c:v>
                </c:pt>
                <c:pt idx="1">
                  <c:v>7.68</c:v>
                </c:pt>
                <c:pt idx="2">
                  <c:v>7.88</c:v>
                </c:pt>
                <c:pt idx="3">
                  <c:v>7.95</c:v>
                </c:pt>
                <c:pt idx="4">
                  <c:v>7.93</c:v>
                </c:pt>
                <c:pt idx="5">
                  <c:v>8.02</c:v>
                </c:pt>
                <c:pt idx="6">
                  <c:v>7.98</c:v>
                </c:pt>
                <c:pt idx="7">
                  <c:v>7.99</c:v>
                </c:pt>
                <c:pt idx="8">
                  <c:v>8.0500000000000007</c:v>
                </c:pt>
                <c:pt idx="9">
                  <c:v>7.71</c:v>
                </c:pt>
                <c:pt idx="10">
                  <c:v>7.87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Staffordshire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c:v>
                </c:pt>
                <c:pt idx="1">
                  <c:v>7.32</c:v>
                </c:pt>
                <c:pt idx="2">
                  <c:v>7.56</c:v>
                </c:pt>
                <c:pt idx="3">
                  <c:v>7.47</c:v>
                </c:pt>
                <c:pt idx="4">
                  <c:v>7.57</c:v>
                </c:pt>
                <c:pt idx="5">
                  <c:v>7.49</c:v>
                </c:pt>
                <c:pt idx="6">
                  <c:v>7.59</c:v>
                </c:pt>
                <c:pt idx="7">
                  <c:v>7.63</c:v>
                </c:pt>
                <c:pt idx="8">
                  <c:v>7.66</c:v>
                </c:pt>
                <c:pt idx="9">
                  <c:v>7.24</c:v>
                </c:pt>
                <c:pt idx="10">
                  <c:v>7.56</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Staffordshire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2.97</c:v>
                </c:pt>
                <c:pt idx="1">
                  <c:v>2.84</c:v>
                </c:pt>
                <c:pt idx="2">
                  <c:v>2.76</c:v>
                </c:pt>
                <c:pt idx="3">
                  <c:v>2.62</c:v>
                </c:pt>
                <c:pt idx="4">
                  <c:v>2.67</c:v>
                </c:pt>
                <c:pt idx="5">
                  <c:v>2.83</c:v>
                </c:pt>
                <c:pt idx="6">
                  <c:v>2.5299999999999998</c:v>
                </c:pt>
                <c:pt idx="7">
                  <c:v>2.76</c:v>
                </c:pt>
                <c:pt idx="8">
                  <c:v>2.96</c:v>
                </c:pt>
                <c:pt idx="9">
                  <c:v>3.49</c:v>
                </c:pt>
                <c:pt idx="10">
                  <c:v>2.92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Staffordshire in the period April 2011 to March 2022 had scores for 'life satisfaction' that were to 2019/20 generally in line with the rural situation.  In 2020/21 and 2021/22 the scores for Staffordshire dropped below the rural position and were closer to the England level.</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Staffordshire in the period April 2011 to March 2022 were generally in line with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Staffordshire in the period April 2011 to March 2022 were generally between the rural and England levels, but did move beyond those bounds in some years, being either greater than the rural situation or lower than the England position.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Staffordshire in the period April 2011 to March 2022 were generally below or in line with the rural situation.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340</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Staffordshire</v>
      </c>
      <c r="G12" s="10"/>
      <c r="H12" s="11"/>
      <c r="I12" s="30">
        <f>IF(VLOOKUP($F12,'life satisfaction'!$B$10:$L$468,'life satisfaction'!E$1,FALSE)=0,"",VLOOKUP($F12,'life satisfaction'!$B$10:$L$468,'life satisfaction'!E$1,FALSE))</f>
        <v>7.47</v>
      </c>
      <c r="J12" s="31">
        <f>IF(VLOOKUP($F12,'life satisfaction'!$B$10:$L$468,'life satisfaction'!F$1,FALSE)=0,"",VLOOKUP($F12,'life satisfaction'!$B$10:$L$468,'life satisfaction'!F$1,FALSE))</f>
        <v>7.57</v>
      </c>
      <c r="K12" s="31">
        <f>IF(VLOOKUP($F12,'life satisfaction'!$B$10:$L$468,'life satisfaction'!G$1,FALSE)=0,"",VLOOKUP($F12,'life satisfaction'!$B$10:$L$468,'life satisfaction'!G$1,FALSE))</f>
        <v>7.65</v>
      </c>
      <c r="L12" s="31">
        <f>IF(VLOOKUP($F12,'life satisfaction'!$B$10:$L$468,'life satisfaction'!H$1,FALSE)=0,"",VLOOKUP($F12,'life satisfaction'!$B$10:$L$468,'life satisfaction'!H$1,FALSE))</f>
        <v>7.69</v>
      </c>
      <c r="M12" s="31">
        <f>IF(VLOOKUP($F12,'life satisfaction'!$B$10:$L$468,'life satisfaction'!I$1,FALSE)=0,"",VLOOKUP($F12,'life satisfaction'!$B$10:$L$468,'life satisfaction'!I$1,FALSE))</f>
        <v>7.79</v>
      </c>
      <c r="N12" s="31">
        <f>IF(VLOOKUP($F12,'life satisfaction'!$B$10:$L$468,'life satisfaction'!J$1,FALSE)=0,"",VLOOKUP($F12,'life satisfaction'!$B$10:$L$468,'life satisfaction'!J$1,FALSE))</f>
        <v>7.82</v>
      </c>
      <c r="O12" s="31">
        <f>IF(VLOOKUP($F12,'life satisfaction'!$B$10:$L$468,'life satisfaction'!K$1,FALSE)=0,"",VLOOKUP($F12,'life satisfaction'!$B$10:$L$468,'life satisfaction'!K$1,FALSE))</f>
        <v>7.89</v>
      </c>
      <c r="P12" s="31">
        <f>IF(VLOOKUP($F12,'life satisfaction'!$B$10:$L$468,'life satisfaction'!L$1,FALSE)=0,"",VLOOKUP($F12,'life satisfaction'!$B$10:$L$468,'life satisfaction'!L$1,FALSE))</f>
        <v>7.85</v>
      </c>
      <c r="Q12" s="31">
        <f>IF(VLOOKUP($F12,'life satisfaction'!$B$10:$O$468,'life satisfaction'!M$1,FALSE)=0,"",VLOOKUP($F12,'life satisfaction'!$B$10:$O$468,'life satisfaction'!M$1,FALSE))</f>
        <v>7.85</v>
      </c>
      <c r="R12" s="31">
        <f>IF(VLOOKUP($F12,'life satisfaction'!$B$10:$O$468,'life satisfaction'!N$1,FALSE)=0,"",VLOOKUP($F12,'life satisfaction'!$B$10:$O$468,'life satisfaction'!N$1,FALSE))</f>
        <v>7.39</v>
      </c>
      <c r="S12" s="31">
        <f>IF(VLOOKUP($F12,'life satisfaction'!$B$10:$O$468,'life satisfaction'!O$1,FALSE)=0,"",VLOOKUP($F12,'life satisfaction'!$B$10:$O$468,'life satisfaction'!O$1,FALSE))</f>
        <v>7.59</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Staffordshire to Rural as a Region</v>
      </c>
      <c r="G15" s="50"/>
      <c r="H15" s="51"/>
      <c r="I15" s="13">
        <f>100*((I12-I13))/I13</f>
        <v>-1.4997219795059267</v>
      </c>
      <c r="J15" s="13">
        <f>100*((J12-J13))/J13</f>
        <v>-0.21440142299011658</v>
      </c>
      <c r="K15" s="13">
        <f t="shared" ref="K15:P15" si="0">100*((K12-K13))/K13</f>
        <v>-0.35467114452064491</v>
      </c>
      <c r="L15" s="13">
        <f t="shared" si="0"/>
        <v>-1.3660737741651257</v>
      </c>
      <c r="M15" s="13">
        <f t="shared" si="0"/>
        <v>-0.30068463578608201</v>
      </c>
      <c r="N15" s="13">
        <f t="shared" si="0"/>
        <v>-0.3148469536637214</v>
      </c>
      <c r="O15" s="13">
        <f t="shared" si="0"/>
        <v>2.333031221677015</v>
      </c>
      <c r="P15" s="13">
        <f t="shared" si="0"/>
        <v>-2.3016725487234012E-2</v>
      </c>
      <c r="Q15" s="13">
        <f t="shared" ref="Q15:S15" si="1">100*((Q12-Q13))/Q13</f>
        <v>0.56956749915097427</v>
      </c>
      <c r="R15" s="13">
        <f t="shared" ref="R15" si="2">100*((R12-R13))/R13</f>
        <v>-2.0676331587686745</v>
      </c>
      <c r="S15" s="13">
        <f t="shared" si="1"/>
        <v>-1.1315483850717012</v>
      </c>
      <c r="T15" s="24"/>
    </row>
    <row r="16" spans="1:20" ht="51" customHeight="1" x14ac:dyDescent="0.3">
      <c r="B16" s="12"/>
      <c r="C16" s="12"/>
      <c r="D16" s="12"/>
      <c r="F16" s="36" t="str">
        <f>"% Gap - "&amp;F12&amp;" to England"</f>
        <v>% Gap - Staffordshire to England</v>
      </c>
      <c r="G16" s="37"/>
      <c r="H16" s="38"/>
      <c r="I16" s="13">
        <f>100*(I12-I14)/I14</f>
        <v>0.80971659919027816</v>
      </c>
      <c r="J16" s="13">
        <f>100*(J12-J14)/J14</f>
        <v>1.7473118279569877</v>
      </c>
      <c r="K16" s="13">
        <f t="shared" ref="K16:P16" si="3">100*(K12-K14)/K14</f>
        <v>2.0000000000000049</v>
      </c>
      <c r="L16" s="13">
        <f t="shared" si="3"/>
        <v>1.1842105263157994</v>
      </c>
      <c r="M16" s="13">
        <f t="shared" si="3"/>
        <v>1.9633507853403189</v>
      </c>
      <c r="N16" s="13">
        <f t="shared" si="3"/>
        <v>1.9556714471968755</v>
      </c>
      <c r="O16" s="13">
        <f t="shared" si="3"/>
        <v>2.7343749999999996</v>
      </c>
      <c r="P16" s="13">
        <f t="shared" si="3"/>
        <v>1.81582360570687</v>
      </c>
      <c r="Q16" s="13">
        <f t="shared" ref="Q16:S16" si="4">100*(Q12-Q14)/Q14</f>
        <v>2.614379084967311</v>
      </c>
      <c r="R16" s="13">
        <f t="shared" ref="R16" si="5">100*(R12-R14)/R14</f>
        <v>0.13550135501354724</v>
      </c>
      <c r="S16" s="13">
        <f t="shared" si="4"/>
        <v>0.52980132450331174</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Staffordshire</v>
      </c>
      <c r="G21" s="10"/>
      <c r="H21" s="11"/>
      <c r="I21" s="30">
        <f>IF(VLOOKUP($F21,worthwhile!$B$10:$L$468,worthwhile!E$1,FALSE)=0,"",VLOOKUP($F21,worthwhile!$B$10:$L$468,worthwhile!E$1,FALSE))</f>
        <v>7.74</v>
      </c>
      <c r="J21" s="31">
        <f>IF(VLOOKUP($F21,worthwhile!$B$10:$L$468,worthwhile!F$1,FALSE)=0,"",VLOOKUP($F21,worthwhile!$B$10:$L$468,worthwhile!F$1,FALSE))</f>
        <v>7.68</v>
      </c>
      <c r="K21" s="31">
        <f>IF(VLOOKUP($F21,worthwhile!$B$10:$L$468,worthwhile!G$1,FALSE)=0,"",VLOOKUP($F21,worthwhile!$B$10:$L$468,worthwhile!G$1,FALSE))</f>
        <v>7.88</v>
      </c>
      <c r="L21" s="31">
        <f>IF(VLOOKUP($F21,worthwhile!$B$10:$L$468,worthwhile!H$1,FALSE)=0,"",VLOOKUP($F21,worthwhile!$B$10:$L$468,worthwhile!H$1,FALSE))</f>
        <v>7.95</v>
      </c>
      <c r="M21" s="31">
        <f>IF(VLOOKUP($F21,worthwhile!$B$10:$L$468,worthwhile!I$1,FALSE)=0,"",VLOOKUP($F21,worthwhile!$B$10:$L$468,worthwhile!I$1,FALSE))</f>
        <v>7.93</v>
      </c>
      <c r="N21" s="31">
        <f>IF(VLOOKUP($F21,worthwhile!$B$10:$L$468,worthwhile!J$1,FALSE)=0,"",VLOOKUP($F21,worthwhile!$B$10:$L$468,worthwhile!J$1,FALSE))</f>
        <v>8.02</v>
      </c>
      <c r="O21" s="31">
        <f>IF(VLOOKUP($F21,worthwhile!$B$10:$L$468,worthwhile!K$1,FALSE)=0,"",VLOOKUP($F21,worthwhile!$B$10:$L$468,worthwhile!K$1,FALSE))</f>
        <v>7.98</v>
      </c>
      <c r="P21" s="31">
        <f>IF(VLOOKUP($F21,worthwhile!$B$10:$L$468,worthwhile!L$1,FALSE)=0,"",VLOOKUP($F21,worthwhile!$B$10:$L$468,worthwhile!L$1,FALSE))</f>
        <v>7.99</v>
      </c>
      <c r="Q21" s="31">
        <f>IF(VLOOKUP($F21,worthwhile!$B$10:$O$468,worthwhile!M$1,FALSE)=0,"",VLOOKUP($F21,worthwhile!$B$10:$O$468,worthwhile!M$1,FALSE))</f>
        <v>8.0500000000000007</v>
      </c>
      <c r="R21" s="31">
        <f>IF(VLOOKUP($F21,worthwhile!$B$10:$O$468,worthwhile!N$1,FALSE)=0,"",VLOOKUP($F21,worthwhile!$B$10:$O$468,worthwhile!N$1,FALSE))</f>
        <v>7.71</v>
      </c>
      <c r="S21" s="31">
        <f>IF(VLOOKUP($F21,worthwhile!$B$10:$O$468,worthwhile!O$1,FALSE)=0,"",VLOOKUP($F21,worthwhile!$B$10:$O$468,worthwhile!O$1,FALSE))</f>
        <v>7.87</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Staffordshire to Rural as a Region</v>
      </c>
      <c r="G24" s="50"/>
      <c r="H24" s="51"/>
      <c r="I24" s="13">
        <f>100*((I21-I22))/I22</f>
        <v>-0.93907572743676537</v>
      </c>
      <c r="J24" s="13">
        <f>100*((J21-J22))/J22</f>
        <v>-1.6797001527000062</v>
      </c>
      <c r="K24" s="13">
        <f t="shared" ref="K24:P24" si="8">100*((K21-K22))/K22</f>
        <v>0.11786856889184746</v>
      </c>
      <c r="L24" s="13">
        <f t="shared" si="8"/>
        <v>-0.21473830659185131</v>
      </c>
      <c r="M24" s="13">
        <f t="shared" si="8"/>
        <v>-0.56801873253274915</v>
      </c>
      <c r="N24" s="13">
        <f t="shared" si="8"/>
        <v>0.22132221201767702</v>
      </c>
      <c r="O24" s="13">
        <f t="shared" si="8"/>
        <v>1.0095772585859795</v>
      </c>
      <c r="P24" s="13">
        <f t="shared" si="8"/>
        <v>-7.8349831999872444E-2</v>
      </c>
      <c r="Q24" s="13">
        <f t="shared" ref="Q24:S24" si="9">100*((Q21-Q22))/Q22</f>
        <v>0.77829228193483835</v>
      </c>
      <c r="R24" s="13">
        <f t="shared" ref="R24" si="10">100*((R21-R22))/R22</f>
        <v>-1.5507453731480365</v>
      </c>
      <c r="S24" s="13">
        <f t="shared" si="9"/>
        <v>-8.5657035348856034E-2</v>
      </c>
      <c r="T24" s="24"/>
    </row>
    <row r="25" spans="1:20" ht="51" customHeight="1" x14ac:dyDescent="0.3">
      <c r="B25" s="12"/>
      <c r="C25" s="12"/>
      <c r="D25" s="12"/>
      <c r="F25" s="36" t="str">
        <f>"% Gap - "&amp;F21&amp;" to England"</f>
        <v>% Gap - Staffordshire to England</v>
      </c>
      <c r="G25" s="37"/>
      <c r="H25" s="38"/>
      <c r="I25" s="13">
        <f>100*(I21-I23)/I23</f>
        <v>1.0443864229765023</v>
      </c>
      <c r="J25" s="13">
        <f>100*(J21-J23)/J23</f>
        <v>-0.13003901170351984</v>
      </c>
      <c r="K25" s="13">
        <f t="shared" ref="K25:P25" si="11">100*(K21-K23)/K23</f>
        <v>1.808785529715758</v>
      </c>
      <c r="L25" s="13">
        <f t="shared" si="11"/>
        <v>1.6624040920716099</v>
      </c>
      <c r="M25" s="13">
        <f t="shared" si="11"/>
        <v>1.2771392081736863</v>
      </c>
      <c r="N25" s="13">
        <f t="shared" si="11"/>
        <v>2.0356234096692014</v>
      </c>
      <c r="O25" s="13">
        <f t="shared" si="11"/>
        <v>1.2690355329949305</v>
      </c>
      <c r="P25" s="13">
        <f t="shared" si="11"/>
        <v>1.3959390862944203</v>
      </c>
      <c r="Q25" s="13">
        <f t="shared" ref="Q25:S25" si="12">100*(Q21-Q23)/Q23</f>
        <v>2.4173027989821931</v>
      </c>
      <c r="R25" s="13">
        <f t="shared" ref="R25" si="13">100*(R21-R23)/R23</f>
        <v>0</v>
      </c>
      <c r="S25" s="13">
        <f t="shared" si="12"/>
        <v>1.1568123393316176</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Staffordshire</v>
      </c>
      <c r="G30" s="10"/>
      <c r="H30" s="11"/>
      <c r="I30" s="30">
        <f>IF(VLOOKUP($F30,happy!$B$10:$L$468,happy!E$1,FALSE)=0,"",VLOOKUP($F30,happy!$B$10:$L$468,happy!E$1,FALSE))</f>
        <v>7.4</v>
      </c>
      <c r="J30" s="31">
        <f>IF(VLOOKUP($F30,happy!$B$10:$L$468,happy!F$1,FALSE)=0,"",VLOOKUP($F30,happy!$B$10:$L$468,happy!F$1,FALSE))</f>
        <v>7.32</v>
      </c>
      <c r="K30" s="31">
        <f>IF(VLOOKUP($F30,happy!$B$10:$L$468,happy!G$1,FALSE)=0,"",VLOOKUP($F30,happy!$B$10:$L$468,happy!G$1,FALSE))</f>
        <v>7.56</v>
      </c>
      <c r="L30" s="31">
        <f>IF(VLOOKUP($F30,happy!$B$10:$L$468,happy!H$1,FALSE)=0,"",VLOOKUP($F30,happy!$B$10:$L$468,happy!H$1,FALSE))</f>
        <v>7.47</v>
      </c>
      <c r="M30" s="31">
        <f>IF(VLOOKUP($F30,happy!$B$10:$L$468,happy!I$1,FALSE)=0,"",VLOOKUP($F30,happy!$B$10:$L$468,happy!I$1,FALSE))</f>
        <v>7.57</v>
      </c>
      <c r="N30" s="31">
        <f>IF(VLOOKUP($F30,happy!$B$10:$L$468,happy!J$1,FALSE)=0,"",VLOOKUP($F30,happy!$B$10:$L$468,happy!J$1,FALSE))</f>
        <v>7.49</v>
      </c>
      <c r="O30" s="31">
        <f>IF(VLOOKUP($F30,happy!$B$10:$L$468,happy!K$1,FALSE)=0,"",VLOOKUP($F30,happy!$B$10:$L$468,happy!K$1,FALSE))</f>
        <v>7.59</v>
      </c>
      <c r="P30" s="31">
        <f>IF(VLOOKUP($F30,happy!$B$10:$L$468,happy!L$1,FALSE)=0,"",VLOOKUP($F30,happy!$B$10:$L$468,happy!L$1,FALSE))</f>
        <v>7.63</v>
      </c>
      <c r="Q30" s="31">
        <f>IF(VLOOKUP($F30,happy!$B$10:$O$468,happy!M$1,FALSE)=0,"",VLOOKUP($F30,happy!$B$10:$O$468,happy!M$1,FALSE))</f>
        <v>7.66</v>
      </c>
      <c r="R30" s="31">
        <f>IF(VLOOKUP($F30,happy!$B$10:$O$468,happy!N$1,FALSE)=0,"",VLOOKUP($F30,happy!$B$10:$O$468,happy!N$1,FALSE))</f>
        <v>7.24</v>
      </c>
      <c r="S30" s="31">
        <f>IF(VLOOKUP($F30,happy!$B$10:$O$468,happy!O$1,FALSE)=0,"",VLOOKUP($F30,happy!$B$10:$O$468,happy!O$1,FALSE))</f>
        <v>7.56</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Staffordshire to Rural as a Region</v>
      </c>
      <c r="G33" s="50"/>
      <c r="H33" s="51"/>
      <c r="I33" s="13">
        <f>100*((I30-I31))/I31</f>
        <v>-0.72733150153549841</v>
      </c>
      <c r="J33" s="13">
        <f>100*((J30-J31))/J31</f>
        <v>-1.155110142192403</v>
      </c>
      <c r="K33" s="13">
        <f t="shared" ref="K33:S33" si="16">100*((K30-K31))/K31</f>
        <v>0.28448138085348218</v>
      </c>
      <c r="L33" s="13">
        <f t="shared" si="16"/>
        <v>-2.0923475349776859</v>
      </c>
      <c r="M33" s="13">
        <f t="shared" si="16"/>
        <v>-0.71582074458000233</v>
      </c>
      <c r="N33" s="13">
        <f t="shared" si="16"/>
        <v>-2.230085712039036</v>
      </c>
      <c r="O33" s="13">
        <f t="shared" si="16"/>
        <v>1.0279684392840847</v>
      </c>
      <c r="P33" s="13">
        <f t="shared" si="16"/>
        <v>-0.69777652334806195</v>
      </c>
      <c r="Q33" s="13">
        <f t="shared" si="16"/>
        <v>1.0232942447643711</v>
      </c>
      <c r="R33" s="13">
        <f t="shared" ref="R33" si="17">100*((R30-R31))/R31</f>
        <v>-3.1305413160524314</v>
      </c>
      <c r="S33" s="13">
        <f t="shared" si="16"/>
        <v>-0.23055029971537261</v>
      </c>
      <c r="T33" s="24"/>
    </row>
    <row r="34" spans="1:20" ht="51" customHeight="1" x14ac:dyDescent="0.3">
      <c r="B34" s="12"/>
      <c r="C34" s="12"/>
      <c r="D34" s="12"/>
      <c r="F34" s="36" t="str">
        <f>"% Gap - "&amp;F30&amp;" to England"</f>
        <v>% Gap - Staffordshire to England</v>
      </c>
      <c r="G34" s="37"/>
      <c r="H34" s="38"/>
      <c r="I34" s="13">
        <f>100*(I30-I32)/I32</f>
        <v>1.5089163237311429</v>
      </c>
      <c r="J34" s="13">
        <f>100*(J30-J32)/J32</f>
        <v>0.41152263374485937</v>
      </c>
      <c r="K34" s="13">
        <f t="shared" ref="K34:S34" si="18">100*(K30-K32)/K32</f>
        <v>2.4390243902438988</v>
      </c>
      <c r="L34" s="13">
        <f t="shared" si="18"/>
        <v>0.1340482573726513</v>
      </c>
      <c r="M34" s="13">
        <f t="shared" si="18"/>
        <v>1.3386880856760446</v>
      </c>
      <c r="N34" s="13">
        <f t="shared" si="18"/>
        <v>-0.26631158455392245</v>
      </c>
      <c r="O34" s="13">
        <f t="shared" si="18"/>
        <v>0.9308510638297911</v>
      </c>
      <c r="P34" s="13">
        <f t="shared" si="18"/>
        <v>0.9259259259259297</v>
      </c>
      <c r="Q34" s="13">
        <f t="shared" si="18"/>
        <v>2.5435073627844766</v>
      </c>
      <c r="R34" s="13">
        <f t="shared" ref="R34" si="19">100*(R30-R32)/R32</f>
        <v>-0.95759233926127774</v>
      </c>
      <c r="S34" s="13">
        <f t="shared" si="18"/>
        <v>1.4765100671140863</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Staffordshire</v>
      </c>
      <c r="G39" s="10"/>
      <c r="H39" s="11"/>
      <c r="I39" s="30">
        <f>IF(VLOOKUP($F39,anxiety!$B$10:$L$468,anxiety!E$1,FALSE)=0,"",VLOOKUP($F39,anxiety!$B$10:$L$468,anxiety!E$1,FALSE))</f>
        <v>2.97</v>
      </c>
      <c r="J39" s="31">
        <f>IF(VLOOKUP($F39,anxiety!$B$10:$L$468,anxiety!F$1,FALSE)=0,"",VLOOKUP($F39,anxiety!$B$10:$L$468,anxiety!F$1,FALSE))</f>
        <v>2.84</v>
      </c>
      <c r="K39" s="31">
        <f>IF(VLOOKUP($F39,anxiety!$B$10:$L$468,anxiety!G$1,FALSE)=0,"",VLOOKUP($F39,anxiety!$B$10:$L$468,anxiety!G$1,FALSE))</f>
        <v>2.76</v>
      </c>
      <c r="L39" s="31">
        <f>IF(VLOOKUP($F39,anxiety!$B$10:$L$468,anxiety!H$1,FALSE)=0,"",VLOOKUP($F39,anxiety!$B$10:$L$468,anxiety!H$1,FALSE))</f>
        <v>2.62</v>
      </c>
      <c r="M39" s="31">
        <f>IF(VLOOKUP($F39,anxiety!$B$10:$L$468,anxiety!I$1,FALSE)=0,"",VLOOKUP($F39,anxiety!$B$10:$L$468,anxiety!I$1,FALSE))</f>
        <v>2.67</v>
      </c>
      <c r="N39" s="31">
        <f>IF(VLOOKUP($F39,anxiety!$B$10:$L$468,anxiety!J$1,FALSE)=0,"",VLOOKUP($F39,anxiety!$B$10:$L$468,anxiety!J$1,FALSE))</f>
        <v>2.83</v>
      </c>
      <c r="O39" s="31">
        <f>IF(VLOOKUP($F39,anxiety!$B$10:$L$468,anxiety!K$1,FALSE)=0,"",VLOOKUP($F39,anxiety!$B$10:$L$468,anxiety!K$1,FALSE))</f>
        <v>2.5299999999999998</v>
      </c>
      <c r="P39" s="31">
        <f>IF(VLOOKUP($F39,anxiety!$B$10:$L$468,anxiety!L$1,FALSE)=0,"",VLOOKUP($F39,anxiety!$B$10:$L$468,anxiety!L$1,FALSE))</f>
        <v>2.76</v>
      </c>
      <c r="Q39" s="31">
        <f>IF(VLOOKUP($F39,anxiety!$B$10:$O$468,anxiety!M$1,FALSE)=0,"",VLOOKUP($F39,anxiety!$B$10:$O$468,anxiety!M$1,FALSE))</f>
        <v>2.96</v>
      </c>
      <c r="R39" s="31">
        <f>IF(VLOOKUP($F39,anxiety!$B$10:$O$468,anxiety!N$1,FALSE)=0,"",VLOOKUP($F39,anxiety!$B$10:$O$468,anxiety!N$1,FALSE))</f>
        <v>3.49</v>
      </c>
      <c r="S39" s="31">
        <f>IF(VLOOKUP($F39,anxiety!$B$10:$O$468,anxiety!O$1,FALSE)=0,"",VLOOKUP($F39,anxiety!$B$10:$O$468,anxiety!O$1,FALSE))</f>
        <v>2.92</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Staffordshire to Rural as a Region</v>
      </c>
      <c r="G42" s="50"/>
      <c r="H42" s="51"/>
      <c r="I42" s="13">
        <f>100*((I39-I40))/I40</f>
        <v>0.10151872005199382</v>
      </c>
      <c r="J42" s="13">
        <f>100*((J39-J40))/J40</f>
        <v>-2.2071025555923995</v>
      </c>
      <c r="K42" s="13">
        <f t="shared" ref="K42:S42" si="21">100*((K39-K40))/K40</f>
        <v>0.93408530137466006</v>
      </c>
      <c r="L42" s="13">
        <f t="shared" si="21"/>
        <v>-2.6414756446991272</v>
      </c>
      <c r="M42" s="13">
        <f t="shared" si="21"/>
        <v>-1.4979109254156329</v>
      </c>
      <c r="N42" s="13">
        <f t="shared" si="21"/>
        <v>3.7179317348876331</v>
      </c>
      <c r="O42" s="13">
        <f t="shared" si="21"/>
        <v>-7.5219095433126215</v>
      </c>
      <c r="P42" s="13">
        <f t="shared" si="21"/>
        <v>-0.73663229049312895</v>
      </c>
      <c r="Q42" s="13">
        <f t="shared" si="21"/>
        <v>1.7940749948208417</v>
      </c>
      <c r="R42" s="13">
        <f t="shared" ref="R42" si="22">100*((R39-R40))/R40</f>
        <v>14.952974324377982</v>
      </c>
      <c r="S42" s="13">
        <f t="shared" si="21"/>
        <v>-1.2307441519275717</v>
      </c>
      <c r="T42" s="24"/>
    </row>
    <row r="43" spans="1:20" ht="51" customHeight="1" x14ac:dyDescent="0.3">
      <c r="B43" s="12"/>
      <c r="C43" s="12"/>
      <c r="D43" s="12"/>
      <c r="F43" s="36" t="str">
        <f>"% Gap - "&amp;F39&amp;" to England"</f>
        <v>% Gap - Staffordshire to England</v>
      </c>
      <c r="G43" s="37"/>
      <c r="H43" s="38"/>
      <c r="I43" s="13">
        <f>100*(I39-I41)/I41</f>
        <v>-5.4140127388535007</v>
      </c>
      <c r="J43" s="13">
        <f>100*(J39-J41)/J41</f>
        <v>-6.5789473684210584</v>
      </c>
      <c r="K43" s="13">
        <f t="shared" ref="K43:S43" si="23">100*(K39-K41)/K41</f>
        <v>-5.8020477815699776</v>
      </c>
      <c r="L43" s="13">
        <f t="shared" si="23"/>
        <v>-8.3916083916083846</v>
      </c>
      <c r="M43" s="13">
        <f t="shared" si="23"/>
        <v>-6.9686411149825842</v>
      </c>
      <c r="N43" s="13">
        <f t="shared" si="23"/>
        <v>-2.7491408934707926</v>
      </c>
      <c r="O43" s="13">
        <f t="shared" si="23"/>
        <v>-12.758620689655178</v>
      </c>
      <c r="P43" s="13">
        <f t="shared" si="23"/>
        <v>-3.8327526132404293</v>
      </c>
      <c r="Q43" s="13">
        <f t="shared" si="23"/>
        <v>-2.6315789473684235</v>
      </c>
      <c r="R43" s="13">
        <f t="shared" ref="R43" si="24">100*(R39-R41)/R41</f>
        <v>5.438066465256802</v>
      </c>
      <c r="S43" s="13">
        <f t="shared" si="23"/>
        <v>-6.7092651757188486</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ik9woQO+wDesu9YvSMP5f15lzO4qGMmFsQriqJMFCUgvFFDgT6LiZ4CWDWdNfVUHt2MvwjDQ4nefO6JlVNHsfg==" saltValue="TBlfZsMZBj9TM4ewL04Rl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2022-12-01T16:48:26Z</dcterms:modified>
</cp:coreProperties>
</file>