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C45193C4-33DD-4BDA-B450-E19F85C4CA6C}" xr6:coauthVersionLast="47" xr6:coauthVersionMax="47" xr10:uidLastSave="{79C502E8-220D-4B06-9886-9568603A1BDD}"/>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<sst xmlns="http://schemas.openxmlformats.org/spreadsheetml/2006/main" count="12312" uniqueCount="1423">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</sst>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Stratford-on-Avon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7.12</c:v>
                </c:pt>
                <c:pt idx="1">
                  <c:v>7.65</c:v>
                </c:pt>
                <c:pt idx="2">
                  <c:v>7.87</c:v>
                </c:pt>
                <c:pt idx="3">
                  <c:v>7.86</c:v>
                </c:pt>
                <c:pt idx="4">
                  <c:v>7.8</c:v>
                </c:pt>
                <c:pt idx="5">
                  <c:v>7.99</c:v>
                </c:pt>
                <c:pt idx="6">
                  <c:v>7.76</c:v>
                </c:pt>
                <c:pt idx="7">
                  <c:v>7.55</c:v>
                </c:pt>
                <c:pt idx="8">
                  <c:v>7.87</c:v>
                </c:pt>
                <c:pt idx="9">
                  <c:v>7.64</c:v>
                </c:pt>
                <c:pt idx="10">
                  <c:v>7.86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Stratford-on-Avon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7.16</c:v>
                </c:pt>
                <c:pt idx="1">
                  <c:v>7.77</c:v>
                </c:pt>
                <c:pt idx="2">
                  <c:v>8.08</c:v>
                </c:pt>
                <c:pt idx="3">
                  <c:v>8.1199999999999992</c:v>
                </c:pt>
                <c:pt idx="4">
                  <c:v>7.85</c:v>
                </c:pt>
                <c:pt idx="5">
                  <c:v>8.0299999999999994</c:v>
                </c:pt>
                <c:pt idx="6">
                  <c:v>7.67</c:v>
                </c:pt>
                <c:pt idx="7">
                  <c:v>7.76</c:v>
                </c:pt>
                <c:pt idx="8">
                  <c:v>8.0500000000000007</c:v>
                </c:pt>
                <c:pt idx="9">
                  <c:v>7.64</c:v>
                </c:pt>
                <c:pt idx="10">
                  <c:v>7.84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Stratford-on-Avon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7.09</c:v>
                </c:pt>
                <c:pt idx="1">
                  <c:v>7.48</c:v>
                </c:pt>
                <c:pt idx="2">
                  <c:v>8.06</c:v>
                </c:pt>
                <c:pt idx="3">
                  <c:v>7.67</c:v>
                </c:pt>
                <c:pt idx="4">
                  <c:v>7.78</c:v>
                </c:pt>
                <c:pt idx="5">
                  <c:v>7.87</c:v>
                </c:pt>
                <c:pt idx="6">
                  <c:v>7.54</c:v>
                </c:pt>
                <c:pt idx="7">
                  <c:v>7.67</c:v>
                </c:pt>
                <c:pt idx="8">
                  <c:v>7.7</c:v>
                </c:pt>
                <c:pt idx="9">
                  <c:v>7.33</c:v>
                </c:pt>
                <c:pt idx="10">
                  <c:v>7.61</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Stratford-on-Avon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3.09</c:v>
                </c:pt>
                <c:pt idx="1">
                  <c:v>2.41</c:v>
                </c:pt>
                <c:pt idx="2">
                  <c:v>2.4900000000000002</c:v>
                </c:pt>
                <c:pt idx="3">
                  <c:v>2.23</c:v>
                </c:pt>
                <c:pt idx="4">
                  <c:v>2.67</c:v>
                </c:pt>
                <c:pt idx="5">
                  <c:v>2.52</c:v>
                </c:pt>
                <c:pt idx="6">
                  <c:v>2.15</c:v>
                </c:pt>
                <c:pt idx="7">
                  <c:v>2.74</c:v>
                </c:pt>
                <c:pt idx="8">
                  <c:v>2.5499999999999998</c:v>
                </c:pt>
                <c:pt idx="9">
                  <c:v>3.21</c:v>
                </c:pt>
                <c:pt idx="10">
                  <c:v>2.91</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Stratford-on-Avon in the period April 2011 to March 2022 had scores for 'life satisfaction' that were generally greater than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Stratford-on-Avon in the period April 2011 to March 2022 moved between the rural and England situations, being greater than the rural level in some years and lower than the England position in other years.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Stratford-on-Avon in the period April 2011 to March 2022 were generally in line with or greater than the rural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Stratford-on-Avon in the period April 2011 to March 2022 were generally below both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262</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Stratford-on-Avon</v>
      </c>
      <c r="G12" s="10"/>
      <c r="H12" s="11"/>
      <c r="I12" s="30">
        <f>IF(VLOOKUP($F12,'life satisfaction'!$B$10:$L$468,'life satisfaction'!E$1,FALSE)=0,"",VLOOKUP($F12,'life satisfaction'!$B$10:$L$468,'life satisfaction'!E$1,FALSE))</f>
        <v>7.12</v>
      </c>
      <c r="J12" s="31">
        <f>IF(VLOOKUP($F12,'life satisfaction'!$B$10:$L$468,'life satisfaction'!F$1,FALSE)=0,"",VLOOKUP($F12,'life satisfaction'!$B$10:$L$468,'life satisfaction'!F$1,FALSE))</f>
        <v>7.65</v>
      </c>
      <c r="K12" s="31">
        <f>IF(VLOOKUP($F12,'life satisfaction'!$B$10:$L$468,'life satisfaction'!G$1,FALSE)=0,"",VLOOKUP($F12,'life satisfaction'!$B$10:$L$468,'life satisfaction'!G$1,FALSE))</f>
        <v>7.87</v>
      </c>
      <c r="L12" s="31">
        <f>IF(VLOOKUP($F12,'life satisfaction'!$B$10:$L$468,'life satisfaction'!H$1,FALSE)=0,"",VLOOKUP($F12,'life satisfaction'!$B$10:$L$468,'life satisfaction'!H$1,FALSE))</f>
        <v>7.86</v>
      </c>
      <c r="M12" s="31">
        <f>IF(VLOOKUP($F12,'life satisfaction'!$B$10:$L$468,'life satisfaction'!I$1,FALSE)=0,"",VLOOKUP($F12,'life satisfaction'!$B$10:$L$468,'life satisfaction'!I$1,FALSE))</f>
        <v>7.8</v>
      </c>
      <c r="N12" s="31">
        <f>IF(VLOOKUP($F12,'life satisfaction'!$B$10:$L$468,'life satisfaction'!J$1,FALSE)=0,"",VLOOKUP($F12,'life satisfaction'!$B$10:$L$468,'life satisfaction'!J$1,FALSE))</f>
        <v>7.99</v>
      </c>
      <c r="O12" s="31">
        <f>IF(VLOOKUP($F12,'life satisfaction'!$B$10:$L$468,'life satisfaction'!K$1,FALSE)=0,"",VLOOKUP($F12,'life satisfaction'!$B$10:$L$468,'life satisfaction'!K$1,FALSE))</f>
        <v>7.76</v>
      </c>
      <c r="P12" s="31">
        <f>IF(VLOOKUP($F12,'life satisfaction'!$B$10:$L$468,'life satisfaction'!L$1,FALSE)=0,"",VLOOKUP($F12,'life satisfaction'!$B$10:$L$468,'life satisfaction'!L$1,FALSE))</f>
        <v>7.55</v>
      </c>
      <c r="Q12" s="31">
        <f>IF(VLOOKUP($F12,'life satisfaction'!$B$10:$O$468,'life satisfaction'!M$1,FALSE)=0,"",VLOOKUP($F12,'life satisfaction'!$B$10:$O$468,'life satisfaction'!M$1,FALSE))</f>
        <v>7.87</v>
      </c>
      <c r="R12" s="31">
        <f>IF(VLOOKUP($F12,'life satisfaction'!$B$10:$O$468,'life satisfaction'!N$1,FALSE)=0,"",VLOOKUP($F12,'life satisfaction'!$B$10:$O$468,'life satisfaction'!N$1,FALSE))</f>
        <v>7.64</v>
      </c>
      <c r="S12" s="31">
        <f>IF(VLOOKUP($F12,'life satisfaction'!$B$10:$O$468,'life satisfaction'!O$1,FALSE)=0,"",VLOOKUP($F12,'life satisfaction'!$B$10:$O$468,'life satisfaction'!O$1,FALSE))</f>
        <v>7.86</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Stratford-on-Avon to Rural as a Region</v>
      </c>
      <c r="G15" s="50"/>
      <c r="H15" s="51"/>
      <c r="I15" s="13">
        <f>100*((I12-I13))/I13</f>
        <v>-6.1148621812693653</v>
      </c>
      <c r="J15" s="13">
        <f>100*((J12-J13))/J13</f>
        <v>0.84013594638383293</v>
      </c>
      <c r="K15" s="13">
        <f t="shared" ref="K15:P15" si="0">100*((K12-K13))/K13</f>
        <v>2.5109461558983659</v>
      </c>
      <c r="L15" s="13">
        <f t="shared" si="0"/>
        <v>0.814390134598453</v>
      </c>
      <c r="M15" s="13">
        <f t="shared" si="0"/>
        <v>-0.17270091901559192</v>
      </c>
      <c r="N15" s="13">
        <f t="shared" si="0"/>
        <v>1.8522215908218489</v>
      </c>
      <c r="O15" s="13">
        <f t="shared" si="0"/>
        <v>0.64693565021719235</v>
      </c>
      <c r="P15" s="13">
        <f t="shared" si="0"/>
        <v>-3.8437931563603311</v>
      </c>
      <c r="Q15" s="13">
        <f t="shared" ref="Q15:S15" si="1">100*((Q12-Q13))/Q13</f>
        <v>0.82579569660104646</v>
      </c>
      <c r="R15" s="13">
        <f t="shared" ref="R15" si="2">100*((R12-R13))/R13</f>
        <v>1.2453697790267018</v>
      </c>
      <c r="S15" s="13">
        <f t="shared" si="1"/>
        <v>2.385511158542355</v>
      </c>
      <c r="T15" s="24"/>
    </row>
    <row r="16" spans="1:20" ht="51" customHeight="1" x14ac:dyDescent="0.3">
      <c r="B16" s="12"/>
      <c r="C16" s="12"/>
      <c r="D16" s="12"/>
      <c r="F16" s="36" t="str">
        <f>"% Gap - "&amp;F12&amp;" to England"</f>
        <v>% Gap - Stratford-on-Avon to England</v>
      </c>
      <c r="G16" s="37"/>
      <c r="H16" s="38"/>
      <c r="I16" s="13">
        <f>100*(I12-I14)/I14</f>
        <v>-3.9136302294197036</v>
      </c>
      <c r="J16" s="13">
        <f>100*(J12-J14)/J14</f>
        <v>2.8225806451612896</v>
      </c>
      <c r="K16" s="13">
        <f t="shared" ref="K16:P16" si="3">100*(K12-K14)/K14</f>
        <v>4.9333333333333353</v>
      </c>
      <c r="L16" s="13">
        <f t="shared" si="3"/>
        <v>3.4210526315789562</v>
      </c>
      <c r="M16" s="13">
        <f t="shared" si="3"/>
        <v>2.0942408376963368</v>
      </c>
      <c r="N16" s="13">
        <f t="shared" si="3"/>
        <v>4.1720990873533284</v>
      </c>
      <c r="O16" s="13">
        <f t="shared" si="3"/>
        <v>1.0416666666666676</v>
      </c>
      <c r="P16" s="13">
        <f t="shared" si="3"/>
        <v>-2.0752269779507153</v>
      </c>
      <c r="Q16" s="13">
        <f t="shared" ref="Q16:S16" si="4">100*(Q12-Q14)/Q14</f>
        <v>2.8758169934640487</v>
      </c>
      <c r="R16" s="13">
        <f t="shared" ref="R16" si="5">100*(R12-R14)/R14</f>
        <v>3.5230352303523005</v>
      </c>
      <c r="S16" s="13">
        <f t="shared" si="4"/>
        <v>4.105960264900669</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Stratford-on-Avon</v>
      </c>
      <c r="G21" s="10"/>
      <c r="H21" s="11"/>
      <c r="I21" s="30">
        <f>IF(VLOOKUP($F21,worthwhile!$B$10:$L$468,worthwhile!E$1,FALSE)=0,"",VLOOKUP($F21,worthwhile!$B$10:$L$468,worthwhile!E$1,FALSE))</f>
        <v>7.16</v>
      </c>
      <c r="J21" s="31">
        <f>IF(VLOOKUP($F21,worthwhile!$B$10:$L$468,worthwhile!F$1,FALSE)=0,"",VLOOKUP($F21,worthwhile!$B$10:$L$468,worthwhile!F$1,FALSE))</f>
        <v>7.77</v>
      </c>
      <c r="K21" s="31">
        <f>IF(VLOOKUP($F21,worthwhile!$B$10:$L$468,worthwhile!G$1,FALSE)=0,"",VLOOKUP($F21,worthwhile!$B$10:$L$468,worthwhile!G$1,FALSE))</f>
        <v>8.08</v>
      </c>
      <c r="L21" s="31">
        <f>IF(VLOOKUP($F21,worthwhile!$B$10:$L$468,worthwhile!H$1,FALSE)=0,"",VLOOKUP($F21,worthwhile!$B$10:$L$468,worthwhile!H$1,FALSE))</f>
        <v>8.1199999999999992</v>
      </c>
      <c r="M21" s="31">
        <f>IF(VLOOKUP($F21,worthwhile!$B$10:$L$468,worthwhile!I$1,FALSE)=0,"",VLOOKUP($F21,worthwhile!$B$10:$L$468,worthwhile!I$1,FALSE))</f>
        <v>7.85</v>
      </c>
      <c r="N21" s="31">
        <f>IF(VLOOKUP($F21,worthwhile!$B$10:$L$468,worthwhile!J$1,FALSE)=0,"",VLOOKUP($F21,worthwhile!$B$10:$L$468,worthwhile!J$1,FALSE))</f>
        <v>8.0299999999999994</v>
      </c>
      <c r="O21" s="31">
        <f>IF(VLOOKUP($F21,worthwhile!$B$10:$L$468,worthwhile!K$1,FALSE)=0,"",VLOOKUP($F21,worthwhile!$B$10:$L$468,worthwhile!K$1,FALSE))</f>
        <v>7.67</v>
      </c>
      <c r="P21" s="31">
        <f>IF(VLOOKUP($F21,worthwhile!$B$10:$L$468,worthwhile!L$1,FALSE)=0,"",VLOOKUP($F21,worthwhile!$B$10:$L$468,worthwhile!L$1,FALSE))</f>
        <v>7.76</v>
      </c>
      <c r="Q21" s="31">
        <f>IF(VLOOKUP($F21,worthwhile!$B$10:$O$468,worthwhile!M$1,FALSE)=0,"",VLOOKUP($F21,worthwhile!$B$10:$O$468,worthwhile!M$1,FALSE))</f>
        <v>8.0500000000000007</v>
      </c>
      <c r="R21" s="31">
        <f>IF(VLOOKUP($F21,worthwhile!$B$10:$O$468,worthwhile!N$1,FALSE)=0,"",VLOOKUP($F21,worthwhile!$B$10:$O$468,worthwhile!N$1,FALSE))</f>
        <v>7.64</v>
      </c>
      <c r="S21" s="31">
        <f>IF(VLOOKUP($F21,worthwhile!$B$10:$O$468,worthwhile!O$1,FALSE)=0,"",VLOOKUP($F21,worthwhile!$B$10:$O$468,worthwhile!O$1,FALSE))</f>
        <v>7.84</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Stratford-on-Avon to Rural as a Region</v>
      </c>
      <c r="G24" s="50"/>
      <c r="H24" s="51"/>
      <c r="I24" s="13">
        <f>100*((I21-I22))/I22</f>
        <v>-8.3622457633652765</v>
      </c>
      <c r="J24" s="13">
        <f>100*((J21-J22))/J22</f>
        <v>-0.52750913886446105</v>
      </c>
      <c r="K24" s="13">
        <f t="shared" ref="K24:P24" si="8">100*((K21-K22))/K22</f>
        <v>2.6589312229246378</v>
      </c>
      <c r="L24" s="13">
        <f t="shared" si="8"/>
        <v>1.9190345849652919</v>
      </c>
      <c r="M24" s="13">
        <f t="shared" si="8"/>
        <v>-1.5711156431755471</v>
      </c>
      <c r="N24" s="13">
        <f t="shared" si="8"/>
        <v>0.34628645417729742</v>
      </c>
      <c r="O24" s="13">
        <f t="shared" si="8"/>
        <v>-2.9143536875495721</v>
      </c>
      <c r="P24" s="13">
        <f t="shared" si="8"/>
        <v>-2.9546927029185297</v>
      </c>
      <c r="Q24" s="13">
        <f t="shared" ref="Q24:S24" si="9">100*((Q21-Q22))/Q22</f>
        <v>0.77829228193483835</v>
      </c>
      <c r="R24" s="13">
        <f t="shared" ref="R24" si="10">100*((R21-R22))/R22</f>
        <v>-2.4445777757264624</v>
      </c>
      <c r="S24" s="13">
        <f t="shared" si="9"/>
        <v>-0.46652492466773265</v>
      </c>
      <c r="T24" s="24"/>
    </row>
    <row r="25" spans="1:20" ht="51" customHeight="1" x14ac:dyDescent="0.3">
      <c r="B25" s="12"/>
      <c r="C25" s="12"/>
      <c r="D25" s="12"/>
      <c r="F25" s="36" t="str">
        <f>"% Gap - "&amp;F21&amp;" to England"</f>
        <v>% Gap - Stratford-on-Avon to England</v>
      </c>
      <c r="G25" s="37"/>
      <c r="H25" s="38"/>
      <c r="I25" s="13">
        <f>100*(I21-I23)/I23</f>
        <v>-6.5274151436031334</v>
      </c>
      <c r="J25" s="13">
        <f>100*(J21-J23)/J23</f>
        <v>1.0403120936280776</v>
      </c>
      <c r="K25" s="13">
        <f t="shared" ref="K25:P25" si="11">100*(K21-K23)/K23</f>
        <v>4.3927648578811347</v>
      </c>
      <c r="L25" s="13">
        <f t="shared" si="11"/>
        <v>3.8363171355498582</v>
      </c>
      <c r="M25" s="13">
        <f t="shared" si="11"/>
        <v>0.25542784163473276</v>
      </c>
      <c r="N25" s="13">
        <f t="shared" si="11"/>
        <v>2.1628498727735246</v>
      </c>
      <c r="O25" s="13">
        <f t="shared" si="11"/>
        <v>-2.6649746192893398</v>
      </c>
      <c r="P25" s="13">
        <f t="shared" si="11"/>
        <v>-1.5228426395939101</v>
      </c>
      <c r="Q25" s="13">
        <f t="shared" ref="Q25:S25" si="12">100*(Q21-Q23)/Q23</f>
        <v>2.4173027989821931</v>
      </c>
      <c r="R25" s="13">
        <f t="shared" ref="R25" si="13">100*(R21-R23)/R23</f>
        <v>-0.90791180285344075</v>
      </c>
      <c r="S25" s="13">
        <f t="shared" si="12"/>
        <v>0.77120822622107466</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Stratford-on-Avon</v>
      </c>
      <c r="G30" s="10"/>
      <c r="H30" s="11"/>
      <c r="I30" s="30">
        <f>IF(VLOOKUP($F30,happy!$B$10:$L$468,happy!E$1,FALSE)=0,"",VLOOKUP($F30,happy!$B$10:$L$468,happy!E$1,FALSE))</f>
        <v>7.09</v>
      </c>
      <c r="J30" s="31">
        <f>IF(VLOOKUP($F30,happy!$B$10:$L$468,happy!F$1,FALSE)=0,"",VLOOKUP($F30,happy!$B$10:$L$468,happy!F$1,FALSE))</f>
        <v>7.48</v>
      </c>
      <c r="K30" s="31">
        <f>IF(VLOOKUP($F30,happy!$B$10:$L$468,happy!G$1,FALSE)=0,"",VLOOKUP($F30,happy!$B$10:$L$468,happy!G$1,FALSE))</f>
        <v>8.06</v>
      </c>
      <c r="L30" s="31">
        <f>IF(VLOOKUP($F30,happy!$B$10:$L$468,happy!H$1,FALSE)=0,"",VLOOKUP($F30,happy!$B$10:$L$468,happy!H$1,FALSE))</f>
        <v>7.67</v>
      </c>
      <c r="M30" s="31">
        <f>IF(VLOOKUP($F30,happy!$B$10:$L$468,happy!I$1,FALSE)=0,"",VLOOKUP($F30,happy!$B$10:$L$468,happy!I$1,FALSE))</f>
        <v>7.78</v>
      </c>
      <c r="N30" s="31">
        <f>IF(VLOOKUP($F30,happy!$B$10:$L$468,happy!J$1,FALSE)=0,"",VLOOKUP($F30,happy!$B$10:$L$468,happy!J$1,FALSE))</f>
        <v>7.87</v>
      </c>
      <c r="O30" s="31">
        <f>IF(VLOOKUP($F30,happy!$B$10:$L$468,happy!K$1,FALSE)=0,"",VLOOKUP($F30,happy!$B$10:$L$468,happy!K$1,FALSE))</f>
        <v>7.54</v>
      </c>
      <c r="P30" s="31">
        <f>IF(VLOOKUP($F30,happy!$B$10:$L$468,happy!L$1,FALSE)=0,"",VLOOKUP($F30,happy!$B$10:$L$468,happy!L$1,FALSE))</f>
        <v>7.67</v>
      </c>
      <c r="Q30" s="31">
        <f>IF(VLOOKUP($F30,happy!$B$10:$O$468,happy!M$1,FALSE)=0,"",VLOOKUP($F30,happy!$B$10:$O$468,happy!M$1,FALSE))</f>
        <v>7.7</v>
      </c>
      <c r="R30" s="31">
        <f>IF(VLOOKUP($F30,happy!$B$10:$O$468,happy!N$1,FALSE)=0,"",VLOOKUP($F30,happy!$B$10:$O$468,happy!N$1,FALSE))</f>
        <v>7.33</v>
      </c>
      <c r="S30" s="31">
        <f>IF(VLOOKUP($F30,happy!$B$10:$O$468,happy!O$1,FALSE)=0,"",VLOOKUP($F30,happy!$B$10:$O$468,happy!O$1,FALSE))</f>
        <v>7.61</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Stratford-on-Avon to Rural as a Region</v>
      </c>
      <c r="G33" s="50"/>
      <c r="H33" s="51"/>
      <c r="I33" s="13">
        <f>100*((I30-I31))/I31</f>
        <v>-4.8860513980928015</v>
      </c>
      <c r="J33" s="13">
        <f>100*((J30-J31))/J31</f>
        <v>1.0054338984154152</v>
      </c>
      <c r="K33" s="13">
        <f t="shared" ref="K33:S33" si="16">100*((K30-K31))/K31</f>
        <v>6.9170529007512123</v>
      </c>
      <c r="L33" s="13">
        <f t="shared" si="16"/>
        <v>0.52900862205102661</v>
      </c>
      <c r="M33" s="13">
        <f t="shared" si="16"/>
        <v>2.0384299348966417</v>
      </c>
      <c r="N33" s="13">
        <f t="shared" si="16"/>
        <v>2.7302036643862184</v>
      </c>
      <c r="O33" s="13">
        <f t="shared" si="16"/>
        <v>0.36243505035599677</v>
      </c>
      <c r="P33" s="13">
        <f t="shared" si="16"/>
        <v>-0.17718819581646553</v>
      </c>
      <c r="Q33" s="13">
        <f t="shared" si="16"/>
        <v>1.5508310293323317</v>
      </c>
      <c r="R33" s="13">
        <f t="shared" ref="R33" si="17">100*((R30-R31))/R31</f>
        <v>-1.9263629622464553</v>
      </c>
      <c r="S33" s="13">
        <f t="shared" si="16"/>
        <v>0.42930055809075207</v>
      </c>
      <c r="T33" s="24"/>
    </row>
    <row r="34" spans="1:20" ht="51" customHeight="1" x14ac:dyDescent="0.3">
      <c r="B34" s="12"/>
      <c r="C34" s="12"/>
      <c r="D34" s="12"/>
      <c r="F34" s="36" t="str">
        <f>"% Gap - "&amp;F30&amp;" to England"</f>
        <v>% Gap - Stratford-on-Avon to England</v>
      </c>
      <c r="G34" s="37"/>
      <c r="H34" s="38"/>
      <c r="I34" s="13">
        <f>100*(I30-I32)/I32</f>
        <v>-2.7434842249657088</v>
      </c>
      <c r="J34" s="13">
        <f>100*(J30-J32)/J32</f>
        <v>2.6063100137174264</v>
      </c>
      <c r="K34" s="13">
        <f t="shared" ref="K34:S34" si="18">100*(K30-K32)/K32</f>
        <v>9.2140921409214176</v>
      </c>
      <c r="L34" s="13">
        <f t="shared" si="18"/>
        <v>2.8150134048257369</v>
      </c>
      <c r="M34" s="13">
        <f t="shared" si="18"/>
        <v>4.1499330655957234</v>
      </c>
      <c r="N34" s="13">
        <f t="shared" si="18"/>
        <v>4.7936085219707101</v>
      </c>
      <c r="O34" s="13">
        <f t="shared" si="18"/>
        <v>0.2659574468085168</v>
      </c>
      <c r="P34" s="13">
        <f t="shared" si="18"/>
        <v>1.4550264550264593</v>
      </c>
      <c r="Q34" s="13">
        <f t="shared" si="18"/>
        <v>3.0789825970548921</v>
      </c>
      <c r="R34" s="13">
        <f t="shared" ref="R34" si="19">100*(R30-R32)/R32</f>
        <v>0.27359781121751658</v>
      </c>
      <c r="S34" s="13">
        <f t="shared" si="18"/>
        <v>2.1476510067114112</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Stratford-on-Avon</v>
      </c>
      <c r="G39" s="10"/>
      <c r="H39" s="11"/>
      <c r="I39" s="30">
        <f>IF(VLOOKUP($F39,anxiety!$B$10:$L$468,anxiety!E$1,FALSE)=0,"",VLOOKUP($F39,anxiety!$B$10:$L$468,anxiety!E$1,FALSE))</f>
        <v>3.09</v>
      </c>
      <c r="J39" s="31">
        <f>IF(VLOOKUP($F39,anxiety!$B$10:$L$468,anxiety!F$1,FALSE)=0,"",VLOOKUP($F39,anxiety!$B$10:$L$468,anxiety!F$1,FALSE))</f>
        <v>2.41</v>
      </c>
      <c r="K39" s="31">
        <f>IF(VLOOKUP($F39,anxiety!$B$10:$L$468,anxiety!G$1,FALSE)=0,"",VLOOKUP($F39,anxiety!$B$10:$L$468,anxiety!G$1,FALSE))</f>
        <v>2.4900000000000002</v>
      </c>
      <c r="L39" s="31">
        <f>IF(VLOOKUP($F39,anxiety!$B$10:$L$468,anxiety!H$1,FALSE)=0,"",VLOOKUP($F39,anxiety!$B$10:$L$468,anxiety!H$1,FALSE))</f>
        <v>2.23</v>
      </c>
      <c r="M39" s="31">
        <f>IF(VLOOKUP($F39,anxiety!$B$10:$L$468,anxiety!I$1,FALSE)=0,"",VLOOKUP($F39,anxiety!$B$10:$L$468,anxiety!I$1,FALSE))</f>
        <v>2.67</v>
      </c>
      <c r="N39" s="31">
        <f>IF(VLOOKUP($F39,anxiety!$B$10:$L$468,anxiety!J$1,FALSE)=0,"",VLOOKUP($F39,anxiety!$B$10:$L$468,anxiety!J$1,FALSE))</f>
        <v>2.52</v>
      </c>
      <c r="O39" s="31">
        <f>IF(VLOOKUP($F39,anxiety!$B$10:$L$468,anxiety!K$1,FALSE)=0,"",VLOOKUP($F39,anxiety!$B$10:$L$468,anxiety!K$1,FALSE))</f>
        <v>2.15</v>
      </c>
      <c r="P39" s="31">
        <f>IF(VLOOKUP($F39,anxiety!$B$10:$L$468,anxiety!L$1,FALSE)=0,"",VLOOKUP($F39,anxiety!$B$10:$L$468,anxiety!L$1,FALSE))</f>
        <v>2.74</v>
      </c>
      <c r="Q39" s="31">
        <f>IF(VLOOKUP($F39,anxiety!$B$10:$O$468,anxiety!M$1,FALSE)=0,"",VLOOKUP($F39,anxiety!$B$10:$O$468,anxiety!M$1,FALSE))</f>
        <v>2.5499999999999998</v>
      </c>
      <c r="R39" s="31">
        <f>IF(VLOOKUP($F39,anxiety!$B$10:$O$468,anxiety!N$1,FALSE)=0,"",VLOOKUP($F39,anxiety!$B$10:$O$468,anxiety!N$1,FALSE))</f>
        <v>3.21</v>
      </c>
      <c r="S39" s="31">
        <f>IF(VLOOKUP($F39,anxiety!$B$10:$O$468,anxiety!O$1,FALSE)=0,"",VLOOKUP($F39,anxiety!$B$10:$O$468,anxiety!O$1,FALSE))</f>
        <v>2.91</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Stratford-on-Avon to Rural as a Region</v>
      </c>
      <c r="G42" s="50"/>
      <c r="H42" s="51"/>
      <c r="I42" s="13">
        <f>100*((I39-I40))/I40</f>
        <v>4.14602452692277</v>
      </c>
      <c r="J42" s="13">
        <f>100*((J39-J40))/J40</f>
        <v>-17.013773647527344</v>
      </c>
      <c r="K42" s="13">
        <f t="shared" ref="K42:S42" si="21">100*((K39-K40))/K40</f>
        <v>-8.939901304194585</v>
      </c>
      <c r="L42" s="13">
        <f t="shared" si="21"/>
        <v>-17.133775071633231</v>
      </c>
      <c r="M42" s="13">
        <f t="shared" si="21"/>
        <v>-1.4979109254156329</v>
      </c>
      <c r="N42" s="13">
        <f t="shared" si="21"/>
        <v>-7.6433964763544759</v>
      </c>
      <c r="O42" s="13">
        <f t="shared" si="21"/>
        <v>-21.411899414277521</v>
      </c>
      <c r="P42" s="13">
        <f t="shared" si="21"/>
        <v>-1.455932056504033</v>
      </c>
      <c r="Q42" s="13">
        <f t="shared" si="21"/>
        <v>-12.305779987569888</v>
      </c>
      <c r="R42" s="13">
        <f t="shared" ref="R42" si="22">100*((R39-R40))/R40</f>
        <v>5.7303861264336069</v>
      </c>
      <c r="S42" s="13">
        <f t="shared" si="21"/>
        <v>-1.5689950281195935</v>
      </c>
      <c r="T42" s="24"/>
    </row>
    <row r="43" spans="1:20" ht="51" customHeight="1" x14ac:dyDescent="0.3">
      <c r="B43" s="12"/>
      <c r="C43" s="12"/>
      <c r="D43" s="12"/>
      <c r="F43" s="36" t="str">
        <f>"% Gap - "&amp;F39&amp;" to England"</f>
        <v>% Gap - Stratford-on-Avon to England</v>
      </c>
      <c r="G43" s="37"/>
      <c r="H43" s="38"/>
      <c r="I43" s="13">
        <f>100*(I39-I41)/I41</f>
        <v>-1.5923566878980977</v>
      </c>
      <c r="J43" s="13">
        <f>100*(J39-J41)/J41</f>
        <v>-20.723684210526311</v>
      </c>
      <c r="K43" s="13">
        <f t="shared" ref="K43:S43" si="23">100*(K39-K41)/K41</f>
        <v>-15.017064846416378</v>
      </c>
      <c r="L43" s="13">
        <f t="shared" si="23"/>
        <v>-22.027972027972023</v>
      </c>
      <c r="M43" s="13">
        <f t="shared" si="23"/>
        <v>-6.9686411149825842</v>
      </c>
      <c r="N43" s="13">
        <f t="shared" si="23"/>
        <v>-13.402061855670107</v>
      </c>
      <c r="O43" s="13">
        <f t="shared" si="23"/>
        <v>-25.862068965517242</v>
      </c>
      <c r="P43" s="13">
        <f t="shared" si="23"/>
        <v>-4.5296167247386725</v>
      </c>
      <c r="Q43" s="13">
        <f t="shared" si="23"/>
        <v>-16.118421052631586</v>
      </c>
      <c r="R43" s="13">
        <f t="shared" ref="R43" si="24">100*(R39-R41)/R41</f>
        <v>-3.0211480362537793</v>
      </c>
      <c r="S43" s="13">
        <f t="shared" si="23"/>
        <v>-7.0287539936102164</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ZUrocemm5yX9sjT0oAoS8FDCVMybIlfHyOUU0kCg5hcSP6V4BL9oxGt50bKJQKaHcdHD8X0F0BBN1nyfRmPjag==" saltValue="usoznbUSPix+BZpXP9MnF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2022-12-01T16:31:47Z</dcterms:modified>
</cp:coreProperties>
</file>