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9" documentId="8_{5618B3B0-6F3B-4170-9450-6A0A3FE9620C}" xr6:coauthVersionLast="47" xr6:coauthVersionMax="47" xr10:uidLastSave="{79E59EB6-4702-4B9A-A87D-2036555F4E5A}"/>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<sst xmlns="http://schemas.openxmlformats.org/spreadsheetml/2006/main" count="12312" uniqueCount="1423">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</sst>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Suffolk</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7.57</c:v>
                </c:pt>
                <c:pt idx="1">
                  <c:v>7.59</c:v>
                </c:pt>
                <c:pt idx="2">
                  <c:v>7.63</c:v>
                </c:pt>
                <c:pt idx="3">
                  <c:v>7.65</c:v>
                </c:pt>
                <c:pt idx="4">
                  <c:v>7.68</c:v>
                </c:pt>
                <c:pt idx="5">
                  <c:v>7.87</c:v>
                </c:pt>
                <c:pt idx="6">
                  <c:v>7.78</c:v>
                </c:pt>
                <c:pt idx="7">
                  <c:v>7.89</c:v>
                </c:pt>
                <c:pt idx="8">
                  <c:v>7.77</c:v>
                </c:pt>
                <c:pt idx="9">
                  <c:v>7.59</c:v>
                </c:pt>
                <c:pt idx="10">
                  <c:v>7.81</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Suffolk</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7.78</c:v>
                </c:pt>
                <c:pt idx="1">
                  <c:v>7.83</c:v>
                </c:pt>
                <c:pt idx="2">
                  <c:v>7.8</c:v>
                </c:pt>
                <c:pt idx="3">
                  <c:v>7.87</c:v>
                </c:pt>
                <c:pt idx="4">
                  <c:v>7.9</c:v>
                </c:pt>
                <c:pt idx="5">
                  <c:v>8.02</c:v>
                </c:pt>
                <c:pt idx="6">
                  <c:v>7.99</c:v>
                </c:pt>
                <c:pt idx="7">
                  <c:v>8.1199999999999992</c:v>
                </c:pt>
                <c:pt idx="8">
                  <c:v>7.91</c:v>
                </c:pt>
                <c:pt idx="9">
                  <c:v>7.79</c:v>
                </c:pt>
                <c:pt idx="10">
                  <c:v>7.97</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Suffolk</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7.51</c:v>
                </c:pt>
                <c:pt idx="1">
                  <c:v>7.37</c:v>
                </c:pt>
                <c:pt idx="2">
                  <c:v>7.51</c:v>
                </c:pt>
                <c:pt idx="3">
                  <c:v>7.56</c:v>
                </c:pt>
                <c:pt idx="4">
                  <c:v>7.55</c:v>
                </c:pt>
                <c:pt idx="5">
                  <c:v>7.82</c:v>
                </c:pt>
                <c:pt idx="6">
                  <c:v>7.67</c:v>
                </c:pt>
                <c:pt idx="7">
                  <c:v>7.72</c:v>
                </c:pt>
                <c:pt idx="8">
                  <c:v>7.56</c:v>
                </c:pt>
                <c:pt idx="9">
                  <c:v>7.38</c:v>
                </c:pt>
                <c:pt idx="10">
                  <c:v>7.68</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Suffolk</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2.99</c:v>
                </c:pt>
                <c:pt idx="1">
                  <c:v>2.88</c:v>
                </c:pt>
                <c:pt idx="2">
                  <c:v>2.98</c:v>
                </c:pt>
                <c:pt idx="3">
                  <c:v>2.97</c:v>
                </c:pt>
                <c:pt idx="4">
                  <c:v>2.81</c:v>
                </c:pt>
                <c:pt idx="5">
                  <c:v>2.76</c:v>
                </c:pt>
                <c:pt idx="6">
                  <c:v>2.74</c:v>
                </c:pt>
                <c:pt idx="7">
                  <c:v>2.77</c:v>
                </c:pt>
                <c:pt idx="8">
                  <c:v>3.15</c:v>
                </c:pt>
                <c:pt idx="9">
                  <c:v>3.2</c:v>
                </c:pt>
                <c:pt idx="10">
                  <c:v>3.09</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Suffolk in the period April 2011 to March 2022 had scores for 'life satisfaction' that increased gradually from 2011/12 to 2015/16, but at a lower rate than 'Rural as a Region', thus moving from being in line with rural to being below the rural situation in 2015/16.  The scores for Suffolk then increased sharply taking it above the rural position where it generally stayed up to 2021/22.</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Suffolk in the period April 2011 to March 2022 were generally between the rural and England situations or above 'Rural as a Region', and did not in this period drop below England's level.</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Suffolk in the period April 2011 to March 2022 were generally above 'Rural as a Region' or between the rural and England situations, and did not in this period drop below England's level.</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Suffolk in the period April 2011 to March 2022 were generally in line with or greater than the rural situation.</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341</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Suffolk</v>
      </c>
      <c r="G12" s="10"/>
      <c r="H12" s="11"/>
      <c r="I12" s="30">
        <f>IF(VLOOKUP($F12,'life satisfaction'!$B$10:$L$468,'life satisfaction'!E$1,FALSE)=0,"",VLOOKUP($F12,'life satisfaction'!$B$10:$L$468,'life satisfaction'!E$1,FALSE))</f>
        <v>7.57</v>
      </c>
      <c r="J12" s="31">
        <f>IF(VLOOKUP($F12,'life satisfaction'!$B$10:$L$468,'life satisfaction'!F$1,FALSE)=0,"",VLOOKUP($F12,'life satisfaction'!$B$10:$L$468,'life satisfaction'!F$1,FALSE))</f>
        <v>7.59</v>
      </c>
      <c r="K12" s="31">
        <f>IF(VLOOKUP($F12,'life satisfaction'!$B$10:$L$468,'life satisfaction'!G$1,FALSE)=0,"",VLOOKUP($F12,'life satisfaction'!$B$10:$L$468,'life satisfaction'!G$1,FALSE))</f>
        <v>7.63</v>
      </c>
      <c r="L12" s="31">
        <f>IF(VLOOKUP($F12,'life satisfaction'!$B$10:$L$468,'life satisfaction'!H$1,FALSE)=0,"",VLOOKUP($F12,'life satisfaction'!$B$10:$L$468,'life satisfaction'!H$1,FALSE))</f>
        <v>7.65</v>
      </c>
      <c r="M12" s="31">
        <f>IF(VLOOKUP($F12,'life satisfaction'!$B$10:$L$468,'life satisfaction'!I$1,FALSE)=0,"",VLOOKUP($F12,'life satisfaction'!$B$10:$L$468,'life satisfaction'!I$1,FALSE))</f>
        <v>7.68</v>
      </c>
      <c r="N12" s="31">
        <f>IF(VLOOKUP($F12,'life satisfaction'!$B$10:$L$468,'life satisfaction'!J$1,FALSE)=0,"",VLOOKUP($F12,'life satisfaction'!$B$10:$L$468,'life satisfaction'!J$1,FALSE))</f>
        <v>7.87</v>
      </c>
      <c r="O12" s="31">
        <f>IF(VLOOKUP($F12,'life satisfaction'!$B$10:$L$468,'life satisfaction'!K$1,FALSE)=0,"",VLOOKUP($F12,'life satisfaction'!$B$10:$L$468,'life satisfaction'!K$1,FALSE))</f>
        <v>7.78</v>
      </c>
      <c r="P12" s="31">
        <f>IF(VLOOKUP($F12,'life satisfaction'!$B$10:$L$468,'life satisfaction'!L$1,FALSE)=0,"",VLOOKUP($F12,'life satisfaction'!$B$10:$L$468,'life satisfaction'!L$1,FALSE))</f>
        <v>7.89</v>
      </c>
      <c r="Q12" s="31">
        <f>IF(VLOOKUP($F12,'life satisfaction'!$B$10:$O$468,'life satisfaction'!M$1,FALSE)=0,"",VLOOKUP($F12,'life satisfaction'!$B$10:$O$468,'life satisfaction'!M$1,FALSE))</f>
        <v>7.77</v>
      </c>
      <c r="R12" s="31">
        <f>IF(VLOOKUP($F12,'life satisfaction'!$B$10:$O$468,'life satisfaction'!N$1,FALSE)=0,"",VLOOKUP($F12,'life satisfaction'!$B$10:$O$468,'life satisfaction'!N$1,FALSE))</f>
        <v>7.59</v>
      </c>
      <c r="S12" s="31">
        <f>IF(VLOOKUP($F12,'life satisfaction'!$B$10:$O$468,'life satisfaction'!O$1,FALSE)=0,"",VLOOKUP($F12,'life satisfaction'!$B$10:$O$468,'life satisfaction'!O$1,FALSE))</f>
        <v>7.81</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Suffolk to Rural as a Region</v>
      </c>
      <c r="G15" s="50"/>
      <c r="H15" s="51"/>
      <c r="I15" s="13">
        <f>100*((I12-I13))/I13</f>
        <v>-0.18111049328779269</v>
      </c>
      <c r="J15" s="13">
        <f>100*((J12-J13))/J13</f>
        <v>4.9232919353364948E-2</v>
      </c>
      <c r="K15" s="13">
        <f t="shared" ref="K15:P15" si="0">100*((K12-K13))/K13</f>
        <v>-0.61518180819510671</v>
      </c>
      <c r="L15" s="13">
        <f t="shared" si="0"/>
        <v>-1.8791241056389096</v>
      </c>
      <c r="M15" s="13">
        <f t="shared" si="0"/>
        <v>-1.7085055202615074</v>
      </c>
      <c r="N15" s="13">
        <f t="shared" si="0"/>
        <v>0.32252614765556198</v>
      </c>
      <c r="O15" s="13">
        <f t="shared" si="0"/>
        <v>0.9063349689033251</v>
      </c>
      <c r="P15" s="13">
        <f t="shared" si="0"/>
        <v>0.48642013196251305</v>
      </c>
      <c r="Q15" s="13">
        <f t="shared" ref="Q15:S15" si="1">100*((Q12-Q13))/Q13</f>
        <v>-0.45534529064929136</v>
      </c>
      <c r="R15" s="13">
        <f t="shared" ref="R15" si="2">100*((R12-R13))/R13</f>
        <v>0.58276919146762884</v>
      </c>
      <c r="S15" s="13">
        <f t="shared" si="1"/>
        <v>1.7342038356508549</v>
      </c>
      <c r="T15" s="24"/>
    </row>
    <row r="16" spans="1:20" ht="51" customHeight="1" x14ac:dyDescent="0.3">
      <c r="B16" s="12"/>
      <c r="C16" s="12"/>
      <c r="D16" s="12"/>
      <c r="F16" s="36" t="str">
        <f>"% Gap - "&amp;F12&amp;" to England"</f>
        <v>% Gap - Suffolk to England</v>
      </c>
      <c r="G16" s="37"/>
      <c r="H16" s="38"/>
      <c r="I16" s="13">
        <f>100*(I12-I14)/I14</f>
        <v>2.1592442645074241</v>
      </c>
      <c r="J16" s="13">
        <f>100*(J12-J14)/J14</f>
        <v>2.0161290322580574</v>
      </c>
      <c r="K16" s="13">
        <f t="shared" ref="K16:P16" si="3">100*(K12-K14)/K14</f>
        <v>1.7333333333333318</v>
      </c>
      <c r="L16" s="13">
        <f t="shared" si="3"/>
        <v>0.65789473684211464</v>
      </c>
      <c r="M16" s="13">
        <f t="shared" si="3"/>
        <v>0.52356020942408421</v>
      </c>
      <c r="N16" s="13">
        <f t="shared" si="3"/>
        <v>2.6075619295958301</v>
      </c>
      <c r="O16" s="13">
        <f t="shared" si="3"/>
        <v>1.3020833333333404</v>
      </c>
      <c r="P16" s="13">
        <f t="shared" si="3"/>
        <v>2.3346303501945487</v>
      </c>
      <c r="Q16" s="13">
        <f t="shared" ref="Q16:S16" si="4">100*(Q12-Q14)/Q14</f>
        <v>1.5686274509803819</v>
      </c>
      <c r="R16" s="13">
        <f t="shared" ref="R16" si="5">100*(R12-R14)/R14</f>
        <v>2.8455284552845526</v>
      </c>
      <c r="S16" s="13">
        <f t="shared" si="4"/>
        <v>3.4437086092715203</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Suffolk</v>
      </c>
      <c r="G21" s="10"/>
      <c r="H21" s="11"/>
      <c r="I21" s="30">
        <f>IF(VLOOKUP($F21,worthwhile!$B$10:$L$468,worthwhile!E$1,FALSE)=0,"",VLOOKUP($F21,worthwhile!$B$10:$L$468,worthwhile!E$1,FALSE))</f>
        <v>7.78</v>
      </c>
      <c r="J21" s="31">
        <f>IF(VLOOKUP($F21,worthwhile!$B$10:$L$468,worthwhile!F$1,FALSE)=0,"",VLOOKUP($F21,worthwhile!$B$10:$L$468,worthwhile!F$1,FALSE))</f>
        <v>7.83</v>
      </c>
      <c r="K21" s="31">
        <f>IF(VLOOKUP($F21,worthwhile!$B$10:$L$468,worthwhile!G$1,FALSE)=0,"",VLOOKUP($F21,worthwhile!$B$10:$L$468,worthwhile!G$1,FALSE))</f>
        <v>7.8</v>
      </c>
      <c r="L21" s="31">
        <f>IF(VLOOKUP($F21,worthwhile!$B$10:$L$468,worthwhile!H$1,FALSE)=0,"",VLOOKUP($F21,worthwhile!$B$10:$L$468,worthwhile!H$1,FALSE))</f>
        <v>7.87</v>
      </c>
      <c r="M21" s="31">
        <f>IF(VLOOKUP($F21,worthwhile!$B$10:$L$468,worthwhile!I$1,FALSE)=0,"",VLOOKUP($F21,worthwhile!$B$10:$L$468,worthwhile!I$1,FALSE))</f>
        <v>7.9</v>
      </c>
      <c r="N21" s="31">
        <f>IF(VLOOKUP($F21,worthwhile!$B$10:$L$468,worthwhile!J$1,FALSE)=0,"",VLOOKUP($F21,worthwhile!$B$10:$L$468,worthwhile!J$1,FALSE))</f>
        <v>8.02</v>
      </c>
      <c r="O21" s="31">
        <f>IF(VLOOKUP($F21,worthwhile!$B$10:$L$468,worthwhile!K$1,FALSE)=0,"",VLOOKUP($F21,worthwhile!$B$10:$L$468,worthwhile!K$1,FALSE))</f>
        <v>7.99</v>
      </c>
      <c r="P21" s="31">
        <f>IF(VLOOKUP($F21,worthwhile!$B$10:$L$468,worthwhile!L$1,FALSE)=0,"",VLOOKUP($F21,worthwhile!$B$10:$L$468,worthwhile!L$1,FALSE))</f>
        <v>8.1199999999999992</v>
      </c>
      <c r="Q21" s="31">
        <f>IF(VLOOKUP($F21,worthwhile!$B$10:$O$468,worthwhile!M$1,FALSE)=0,"",VLOOKUP($F21,worthwhile!$B$10:$O$468,worthwhile!M$1,FALSE))</f>
        <v>7.91</v>
      </c>
      <c r="R21" s="31">
        <f>IF(VLOOKUP($F21,worthwhile!$B$10:$O$468,worthwhile!N$1,FALSE)=0,"",VLOOKUP($F21,worthwhile!$B$10:$O$468,worthwhile!N$1,FALSE))</f>
        <v>7.79</v>
      </c>
      <c r="S21" s="31">
        <f>IF(VLOOKUP($F21,worthwhile!$B$10:$O$468,worthwhile!O$1,FALSE)=0,"",VLOOKUP($F21,worthwhile!$B$10:$O$468,worthwhile!O$1,FALSE))</f>
        <v>7.97</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Suffolk to Rural as a Region</v>
      </c>
      <c r="G24" s="50"/>
      <c r="H24" s="51"/>
      <c r="I24" s="13">
        <f>100*((I21-I22))/I22</f>
        <v>-0.42713296633824688</v>
      </c>
      <c r="J24" s="13">
        <f>100*((J21-J22))/J22</f>
        <v>0.24061820369257655</v>
      </c>
      <c r="K24" s="13">
        <f t="shared" ref="K24:P24" si="8">100*((K21-K22))/K22</f>
        <v>-0.8985564927212687</v>
      </c>
      <c r="L24" s="13">
        <f t="shared" si="8"/>
        <v>-1.2188667261481605</v>
      </c>
      <c r="M24" s="13">
        <f t="shared" si="8"/>
        <v>-0.94418007402379012</v>
      </c>
      <c r="N24" s="13">
        <f t="shared" si="8"/>
        <v>0.22132221201767702</v>
      </c>
      <c r="O24" s="13">
        <f t="shared" si="8"/>
        <v>1.1361556762032523</v>
      </c>
      <c r="P24" s="13">
        <f t="shared" si="8"/>
        <v>1.5474091819976141</v>
      </c>
      <c r="Q24" s="13">
        <f t="shared" ref="Q24:S24" si="9">100*((Q21-Q22))/Q22</f>
        <v>-0.97437367079447013</v>
      </c>
      <c r="R24" s="13">
        <f t="shared" ref="R24" si="10">100*((R21-R22))/R22</f>
        <v>-0.52922262734412406</v>
      </c>
      <c r="S24" s="13">
        <f t="shared" si="9"/>
        <v>1.183902595714051</v>
      </c>
      <c r="T24" s="24"/>
    </row>
    <row r="25" spans="1:20" ht="51" customHeight="1" x14ac:dyDescent="0.3">
      <c r="B25" s="12"/>
      <c r="C25" s="12"/>
      <c r="D25" s="12"/>
      <c r="F25" s="36" t="str">
        <f>"% Gap - "&amp;F21&amp;" to England"</f>
        <v>% Gap - Suffolk to England</v>
      </c>
      <c r="G25" s="37"/>
      <c r="H25" s="38"/>
      <c r="I25" s="13">
        <f>100*(I21-I23)/I23</f>
        <v>1.5665796344647533</v>
      </c>
      <c r="J25" s="13">
        <f>100*(J21-J23)/J23</f>
        <v>1.8205461638491505</v>
      </c>
      <c r="K25" s="13">
        <f t="shared" ref="K25:P25" si="11">100*(K21-K23)/K23</f>
        <v>0.77519379844960734</v>
      </c>
      <c r="L25" s="13">
        <f t="shared" si="11"/>
        <v>0.6393861892583097</v>
      </c>
      <c r="M25" s="13">
        <f t="shared" si="11"/>
        <v>0.89399744572158724</v>
      </c>
      <c r="N25" s="13">
        <f t="shared" si="11"/>
        <v>2.0356234096692014</v>
      </c>
      <c r="O25" s="13">
        <f t="shared" si="11"/>
        <v>1.3959390862944203</v>
      </c>
      <c r="P25" s="13">
        <f t="shared" si="11"/>
        <v>3.0456852791878086</v>
      </c>
      <c r="Q25" s="13">
        <f t="shared" ref="Q25:S25" si="12">100*(Q21-Q23)/Q23</f>
        <v>0.63613231552162619</v>
      </c>
      <c r="R25" s="13">
        <f t="shared" ref="R25" si="13">100*(R21-R23)/R23</f>
        <v>1.0376134889753577</v>
      </c>
      <c r="S25" s="13">
        <f t="shared" si="12"/>
        <v>2.4421593830334127</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Suffolk</v>
      </c>
      <c r="G30" s="10"/>
      <c r="H30" s="11"/>
      <c r="I30" s="30">
        <f>IF(VLOOKUP($F30,happy!$B$10:$L$468,happy!E$1,FALSE)=0,"",VLOOKUP($F30,happy!$B$10:$L$468,happy!E$1,FALSE))</f>
        <v>7.51</v>
      </c>
      <c r="J30" s="31">
        <f>IF(VLOOKUP($F30,happy!$B$10:$L$468,happy!F$1,FALSE)=0,"",VLOOKUP($F30,happy!$B$10:$L$468,happy!F$1,FALSE))</f>
        <v>7.37</v>
      </c>
      <c r="K30" s="31">
        <f>IF(VLOOKUP($F30,happy!$B$10:$L$468,happy!G$1,FALSE)=0,"",VLOOKUP($F30,happy!$B$10:$L$468,happy!G$1,FALSE))</f>
        <v>7.51</v>
      </c>
      <c r="L30" s="31">
        <f>IF(VLOOKUP($F30,happy!$B$10:$L$468,happy!H$1,FALSE)=0,"",VLOOKUP($F30,happy!$B$10:$L$468,happy!H$1,FALSE))</f>
        <v>7.56</v>
      </c>
      <c r="M30" s="31">
        <f>IF(VLOOKUP($F30,happy!$B$10:$L$468,happy!I$1,FALSE)=0,"",VLOOKUP($F30,happy!$B$10:$L$468,happy!I$1,FALSE))</f>
        <v>7.55</v>
      </c>
      <c r="N30" s="31">
        <f>IF(VLOOKUP($F30,happy!$B$10:$L$468,happy!J$1,FALSE)=0,"",VLOOKUP($F30,happy!$B$10:$L$468,happy!J$1,FALSE))</f>
        <v>7.82</v>
      </c>
      <c r="O30" s="31">
        <f>IF(VLOOKUP($F30,happy!$B$10:$L$468,happy!K$1,FALSE)=0,"",VLOOKUP($F30,happy!$B$10:$L$468,happy!K$1,FALSE))</f>
        <v>7.67</v>
      </c>
      <c r="P30" s="31">
        <f>IF(VLOOKUP($F30,happy!$B$10:$L$468,happy!L$1,FALSE)=0,"",VLOOKUP($F30,happy!$B$10:$L$468,happy!L$1,FALSE))</f>
        <v>7.72</v>
      </c>
      <c r="Q30" s="31">
        <f>IF(VLOOKUP($F30,happy!$B$10:$O$468,happy!M$1,FALSE)=0,"",VLOOKUP($F30,happy!$B$10:$O$468,happy!M$1,FALSE))</f>
        <v>7.56</v>
      </c>
      <c r="R30" s="31">
        <f>IF(VLOOKUP($F30,happy!$B$10:$O$468,happy!N$1,FALSE)=0,"",VLOOKUP($F30,happy!$B$10:$O$468,happy!N$1,FALSE))</f>
        <v>7.38</v>
      </c>
      <c r="S30" s="31">
        <f>IF(VLOOKUP($F30,happy!$B$10:$O$468,happy!O$1,FALSE)=0,"",VLOOKUP($F30,happy!$B$10:$O$468,happy!O$1,FALSE))</f>
        <v>7.68</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Suffolk to Rural as a Region</v>
      </c>
      <c r="G33" s="50"/>
      <c r="H33" s="51"/>
      <c r="I33" s="13">
        <f>100*((I30-I31))/I31</f>
        <v>0.74834330046869602</v>
      </c>
      <c r="J33" s="13">
        <f>100*((J30-J31))/J31</f>
        <v>-0.4799401295024629</v>
      </c>
      <c r="K33" s="13">
        <f t="shared" ref="K33:S33" si="16">100*((K30-K31))/K31</f>
        <v>-0.37877577113628719</v>
      </c>
      <c r="L33" s="13">
        <f t="shared" si="16"/>
        <v>-0.91273726431476809</v>
      </c>
      <c r="M33" s="13">
        <f t="shared" si="16"/>
        <v>-0.97813033310159359</v>
      </c>
      <c r="N33" s="13">
        <f t="shared" si="16"/>
        <v>2.0775340095934238</v>
      </c>
      <c r="O33" s="13">
        <f t="shared" si="16"/>
        <v>2.0928218615690297</v>
      </c>
      <c r="P33" s="13">
        <f t="shared" si="16"/>
        <v>0.47354721359802721</v>
      </c>
      <c r="Q33" s="13">
        <f t="shared" si="16"/>
        <v>-0.29554771665553636</v>
      </c>
      <c r="R33" s="13">
        <f t="shared" ref="R33" si="17">100*((R30-R31))/R31</f>
        <v>-1.2573749879098033</v>
      </c>
      <c r="S33" s="13">
        <f t="shared" si="16"/>
        <v>1.3530917590193055</v>
      </c>
      <c r="T33" s="24"/>
    </row>
    <row r="34" spans="1:20" ht="51" customHeight="1" x14ac:dyDescent="0.3">
      <c r="B34" s="12"/>
      <c r="C34" s="12"/>
      <c r="D34" s="12"/>
      <c r="F34" s="36" t="str">
        <f>"% Gap - "&amp;F30&amp;" to England"</f>
        <v>% Gap - Suffolk to England</v>
      </c>
      <c r="G34" s="37"/>
      <c r="H34" s="38"/>
      <c r="I34" s="13">
        <f>100*(I30-I32)/I32</f>
        <v>3.0178326474622739</v>
      </c>
      <c r="J34" s="13">
        <f>100*(J30-J32)/J32</f>
        <v>1.0973936899862835</v>
      </c>
      <c r="K34" s="13">
        <f t="shared" ref="K34:S34" si="18">100*(K30-K32)/K32</f>
        <v>1.7615176151761502</v>
      </c>
      <c r="L34" s="13">
        <f t="shared" si="18"/>
        <v>1.3404825737265369</v>
      </c>
      <c r="M34" s="13">
        <f t="shared" si="18"/>
        <v>1.0709504685408309</v>
      </c>
      <c r="N34" s="13">
        <f t="shared" si="18"/>
        <v>4.1278295605858926</v>
      </c>
      <c r="O34" s="13">
        <f t="shared" si="18"/>
        <v>1.9946808510638345</v>
      </c>
      <c r="P34" s="13">
        <f t="shared" si="18"/>
        <v>2.1164021164021185</v>
      </c>
      <c r="Q34" s="13">
        <f t="shared" si="18"/>
        <v>1.2048192771084318</v>
      </c>
      <c r="R34" s="13">
        <f t="shared" ref="R34" si="19">100*(R30-R32)/R32</f>
        <v>0.95759233926128984</v>
      </c>
      <c r="S34" s="13">
        <f t="shared" si="18"/>
        <v>3.0872483221476448</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Suffolk</v>
      </c>
      <c r="G39" s="10"/>
      <c r="H39" s="11"/>
      <c r="I39" s="30">
        <f>IF(VLOOKUP($F39,anxiety!$B$10:$L$468,anxiety!E$1,FALSE)=0,"",VLOOKUP($F39,anxiety!$B$10:$L$468,anxiety!E$1,FALSE))</f>
        <v>2.99</v>
      </c>
      <c r="J39" s="31">
        <f>IF(VLOOKUP($F39,anxiety!$B$10:$L$468,anxiety!F$1,FALSE)=0,"",VLOOKUP($F39,anxiety!$B$10:$L$468,anxiety!F$1,FALSE))</f>
        <v>2.88</v>
      </c>
      <c r="K39" s="31">
        <f>IF(VLOOKUP($F39,anxiety!$B$10:$L$468,anxiety!G$1,FALSE)=0,"",VLOOKUP($F39,anxiety!$B$10:$L$468,anxiety!G$1,FALSE))</f>
        <v>2.98</v>
      </c>
      <c r="L39" s="31">
        <f>IF(VLOOKUP($F39,anxiety!$B$10:$L$468,anxiety!H$1,FALSE)=0,"",VLOOKUP($F39,anxiety!$B$10:$L$468,anxiety!H$1,FALSE))</f>
        <v>2.97</v>
      </c>
      <c r="M39" s="31">
        <f>IF(VLOOKUP($F39,anxiety!$B$10:$L$468,anxiety!I$1,FALSE)=0,"",VLOOKUP($F39,anxiety!$B$10:$L$468,anxiety!I$1,FALSE))</f>
        <v>2.81</v>
      </c>
      <c r="N39" s="31">
        <f>IF(VLOOKUP($F39,anxiety!$B$10:$L$468,anxiety!J$1,FALSE)=0,"",VLOOKUP($F39,anxiety!$B$10:$L$468,anxiety!J$1,FALSE))</f>
        <v>2.76</v>
      </c>
      <c r="O39" s="31">
        <f>IF(VLOOKUP($F39,anxiety!$B$10:$L$468,anxiety!K$1,FALSE)=0,"",VLOOKUP($F39,anxiety!$B$10:$L$468,anxiety!K$1,FALSE))</f>
        <v>2.74</v>
      </c>
      <c r="P39" s="31">
        <f>IF(VLOOKUP($F39,anxiety!$B$10:$L$468,anxiety!L$1,FALSE)=0,"",VLOOKUP($F39,anxiety!$B$10:$L$468,anxiety!L$1,FALSE))</f>
        <v>2.77</v>
      </c>
      <c r="Q39" s="31">
        <f>IF(VLOOKUP($F39,anxiety!$B$10:$O$468,anxiety!M$1,FALSE)=0,"",VLOOKUP($F39,anxiety!$B$10:$O$468,anxiety!M$1,FALSE))</f>
        <v>3.15</v>
      </c>
      <c r="R39" s="31">
        <f>IF(VLOOKUP($F39,anxiety!$B$10:$O$468,anxiety!N$1,FALSE)=0,"",VLOOKUP($F39,anxiety!$B$10:$O$468,anxiety!N$1,FALSE))</f>
        <v>3.2</v>
      </c>
      <c r="S39" s="31">
        <f>IF(VLOOKUP($F39,anxiety!$B$10:$O$468,anxiety!O$1,FALSE)=0,"",VLOOKUP($F39,anxiety!$B$10:$O$468,anxiety!O$1,FALSE))</f>
        <v>3.09</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Suffolk to Rural as a Region</v>
      </c>
      <c r="G42" s="50"/>
      <c r="H42" s="51"/>
      <c r="I42" s="13">
        <f>100*((I39-I40))/I40</f>
        <v>0.77560302119712565</v>
      </c>
      <c r="J42" s="13">
        <f>100*((J39-J40))/J40</f>
        <v>-0.8297378028542628</v>
      </c>
      <c r="K42" s="13">
        <f t="shared" ref="K42:S42" si="21">100*((K39-K40))/K40</f>
        <v>8.9795558688755452</v>
      </c>
      <c r="L42" s="13">
        <f t="shared" si="21"/>
        <v>10.364434097421221</v>
      </c>
      <c r="M42" s="13">
        <f t="shared" si="21"/>
        <v>3.6669926215663238</v>
      </c>
      <c r="N42" s="13">
        <f t="shared" si="21"/>
        <v>1.1524705258974692</v>
      </c>
      <c r="O42" s="13">
        <f t="shared" si="21"/>
        <v>0.15413749064168353</v>
      </c>
      <c r="P42" s="13">
        <f t="shared" si="21"/>
        <v>-0.37698240748766099</v>
      </c>
      <c r="Q42" s="13">
        <f t="shared" si="21"/>
        <v>8.328154133001906</v>
      </c>
      <c r="R42" s="13">
        <f t="shared" ref="R42" si="22">100*((R39-R40))/R40</f>
        <v>5.4010079765070298</v>
      </c>
      <c r="S42" s="13">
        <f t="shared" si="21"/>
        <v>4.5195207433369164</v>
      </c>
      <c r="T42" s="24"/>
    </row>
    <row r="43" spans="1:20" ht="51" customHeight="1" x14ac:dyDescent="0.3">
      <c r="B43" s="12"/>
      <c r="C43" s="12"/>
      <c r="D43" s="12"/>
      <c r="F43" s="36" t="str">
        <f>"% Gap - "&amp;F39&amp;" to England"</f>
        <v>% Gap - Suffolk to England</v>
      </c>
      <c r="G43" s="37"/>
      <c r="H43" s="38"/>
      <c r="I43" s="13">
        <f>100*(I39-I41)/I41</f>
        <v>-4.7770700636942642</v>
      </c>
      <c r="J43" s="13">
        <f>100*(J39-J41)/J41</f>
        <v>-5.2631578947368469</v>
      </c>
      <c r="K43" s="13">
        <f t="shared" ref="K43:S43" si="23">100*(K39-K41)/K41</f>
        <v>1.7064846416382191</v>
      </c>
      <c r="L43" s="13">
        <f t="shared" si="23"/>
        <v>3.8461538461538574</v>
      </c>
      <c r="M43" s="13">
        <f t="shared" si="23"/>
        <v>-2.0905923344947754</v>
      </c>
      <c r="N43" s="13">
        <f t="shared" si="23"/>
        <v>-5.1546391752577438</v>
      </c>
      <c r="O43" s="13">
        <f t="shared" si="23"/>
        <v>-5.5172413793103345</v>
      </c>
      <c r="P43" s="13">
        <f t="shared" si="23"/>
        <v>-3.4843205574912921</v>
      </c>
      <c r="Q43" s="13">
        <f t="shared" si="23"/>
        <v>3.6184210526315748</v>
      </c>
      <c r="R43" s="13">
        <f t="shared" ref="R43" si="24">100*(R39-R41)/R41</f>
        <v>-3.3232628398791504</v>
      </c>
      <c r="S43" s="13">
        <f t="shared" si="23"/>
        <v>-1.2779552715654965</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o5dC3oPz4azYr3DxEWYQQIGFJ7YSrcV9Qetg+8Lh+qspvawKM7WxCOmRvcDzUZfXJeSfe/y/N0wPbpa7Etz0cw==" saltValue="2KtrCU9ljW4v/JUucIWyQA=="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2022-12-01T11:35:51Z</dcterms:modified>
</cp:coreProperties>
</file>