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5989354F-6FEA-4E51-9A7A-16D21B783064}" xr6:coauthVersionLast="47" xr6:coauthVersionMax="47" xr10:uidLastSave="{6D502192-1E9F-4C22-88FE-9155189FA3EF}"/>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<sst xmlns="http://schemas.openxmlformats.org/spreadsheetml/2006/main" count="12312" uniqueCount="1423">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</sst>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7.22</c:v>
                </c:pt>
                <c:pt idx="1">
                  <c:v>7.52</c:v>
                </c:pt>
                <c:pt idx="2">
                  <c:v>7.45</c:v>
                </c:pt>
                <c:pt idx="3">
                  <c:v>7.78</c:v>
                </c:pt>
                <c:pt idx="4">
                  <c:v>7.92</c:v>
                </c:pt>
                <c:pt idx="5">
                  <c:v>7.93</c:v>
                </c:pt>
                <c:pt idx="6">
                  <c:v>7.62</c:v>
                </c:pt>
                <c:pt idx="7">
                  <c:v>7.63</c:v>
                </c:pt>
                <c:pt idx="8">
                  <c:v>7.83</c:v>
                </c:pt>
                <c:pt idx="9">
                  <c:v>7.78</c:v>
                </c:pt>
                <c:pt idx="10">
                  <c:v>7.8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7.81</c:v>
                </c:pt>
                <c:pt idx="1">
                  <c:v>7.83</c:v>
                </c:pt>
                <c:pt idx="2">
                  <c:v>7.66</c:v>
                </c:pt>
                <c:pt idx="3">
                  <c:v>8.1</c:v>
                </c:pt>
                <c:pt idx="4">
                  <c:v>8</c:v>
                </c:pt>
                <c:pt idx="5">
                  <c:v>8.0299999999999994</c:v>
                </c:pt>
                <c:pt idx="6">
                  <c:v>8.01</c:v>
                </c:pt>
                <c:pt idx="7">
                  <c:v>7.69</c:v>
                </c:pt>
                <c:pt idx="8">
                  <c:v>8.0299999999999994</c:v>
                </c:pt>
                <c:pt idx="9">
                  <c:v>8.23</c:v>
                </c:pt>
                <c:pt idx="10">
                  <c:v>7.92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7.46</c:v>
                </c:pt>
                <c:pt idx="1">
                  <c:v>7.23</c:v>
                </c:pt>
                <c:pt idx="2">
                  <c:v>7.44</c:v>
                </c:pt>
                <c:pt idx="3">
                  <c:v>7.86</c:v>
                </c:pt>
                <c:pt idx="4">
                  <c:v>7.68</c:v>
                </c:pt>
                <c:pt idx="5">
                  <c:v>7.64</c:v>
                </c:pt>
                <c:pt idx="6">
                  <c:v>7.51</c:v>
                </c:pt>
                <c:pt idx="7">
                  <c:v>7.6</c:v>
                </c:pt>
                <c:pt idx="8">
                  <c:v>7.96</c:v>
                </c:pt>
                <c:pt idx="9">
                  <c:v>7.74</c:v>
                </c:pt>
                <c:pt idx="10">
                  <c:v>7.61</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2.81</c:v>
                </c:pt>
                <c:pt idx="1">
                  <c:v>2.85</c:v>
                </c:pt>
                <c:pt idx="2">
                  <c:v>2.13</c:v>
                </c:pt>
                <c:pt idx="3">
                  <c:v>2.39</c:v>
                </c:pt>
                <c:pt idx="4">
                  <c:v>2.98</c:v>
                </c:pt>
                <c:pt idx="5">
                  <c:v>2.31</c:v>
                </c:pt>
                <c:pt idx="6">
                  <c:v>2.9</c:v>
                </c:pt>
                <c:pt idx="7">
                  <c:v>2.92</c:v>
                </c:pt>
                <c:pt idx="8">
                  <c:v>3.26</c:v>
                </c:pt>
                <c:pt idx="9">
                  <c:v>2.76</c:v>
                </c:pt>
                <c:pt idx="10">
                  <c:v>2.69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Teignbridge in the period April 2011 to March 2022 had scores for 'life satisfaction' that fluctuated between the rural and England situations, surpassing the rural score in some years, and dropping below the England score in other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Teignbridge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Teignbridge in the period April 2011 to March 2022 were generally greater than the England situation, but moved below and above the rural position by varying degrees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Teignbridge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Teignbridge</v>
      </c>
      <c r="G12" s="10"/>
      <c r="H12" s="11"/>
      <c r="I12" s="30">
        <f>IF(VLOOKUP($F12,'life satisfaction'!$B$10:$L$468,'life satisfaction'!E$1,FALSE)=0,"",VLOOKUP($F12,'life satisfaction'!$B$10:$L$468,'life satisfaction'!E$1,FALSE))</f>
        <v>7.22</v>
      </c>
      <c r="J12" s="31">
        <f>IF(VLOOKUP($F12,'life satisfaction'!$B$10:$L$468,'life satisfaction'!F$1,FALSE)=0,"",VLOOKUP($F12,'life satisfaction'!$B$10:$L$468,'life satisfaction'!F$1,FALSE))</f>
        <v>7.52</v>
      </c>
      <c r="K12" s="31">
        <f>IF(VLOOKUP($F12,'life satisfaction'!$B$10:$L$468,'life satisfaction'!G$1,FALSE)=0,"",VLOOKUP($F12,'life satisfaction'!$B$10:$L$468,'life satisfaction'!G$1,FALSE))</f>
        <v>7.45</v>
      </c>
      <c r="L12" s="31">
        <f>IF(VLOOKUP($F12,'life satisfaction'!$B$10:$L$468,'life satisfaction'!H$1,FALSE)=0,"",VLOOKUP($F12,'life satisfaction'!$B$10:$L$468,'life satisfaction'!H$1,FALSE))</f>
        <v>7.78</v>
      </c>
      <c r="M12" s="31">
        <f>IF(VLOOKUP($F12,'life satisfaction'!$B$10:$L$468,'life satisfaction'!I$1,FALSE)=0,"",VLOOKUP($F12,'life satisfaction'!$B$10:$L$468,'life satisfaction'!I$1,FALSE))</f>
        <v>7.92</v>
      </c>
      <c r="N12" s="31">
        <f>IF(VLOOKUP($F12,'life satisfaction'!$B$10:$L$468,'life satisfaction'!J$1,FALSE)=0,"",VLOOKUP($F12,'life satisfaction'!$B$10:$L$468,'life satisfaction'!J$1,FALSE))</f>
        <v>7.93</v>
      </c>
      <c r="O12" s="31">
        <f>IF(VLOOKUP($F12,'life satisfaction'!$B$10:$L$468,'life satisfaction'!K$1,FALSE)=0,"",VLOOKUP($F12,'life satisfaction'!$B$10:$L$468,'life satisfaction'!K$1,FALSE))</f>
        <v>7.62</v>
      </c>
      <c r="P12" s="31">
        <f>IF(VLOOKUP($F12,'life satisfaction'!$B$10:$L$468,'life satisfaction'!L$1,FALSE)=0,"",VLOOKUP($F12,'life satisfaction'!$B$10:$L$468,'life satisfaction'!L$1,FALSE))</f>
        <v>7.63</v>
      </c>
      <c r="Q12" s="31">
        <f>IF(VLOOKUP($F12,'life satisfaction'!$B$10:$O$468,'life satisfaction'!M$1,FALSE)=0,"",VLOOKUP($F12,'life satisfaction'!$B$10:$O$468,'life satisfaction'!M$1,FALSE))</f>
        <v>7.83</v>
      </c>
      <c r="R12" s="31">
        <f>IF(VLOOKUP($F12,'life satisfaction'!$B$10:$O$468,'life satisfaction'!N$1,FALSE)=0,"",VLOOKUP($F12,'life satisfaction'!$B$10:$O$468,'life satisfaction'!N$1,FALSE))</f>
        <v>7.78</v>
      </c>
      <c r="S12" s="31">
        <f>IF(VLOOKUP($F12,'life satisfaction'!$B$10:$O$468,'life satisfaction'!O$1,FALSE)=0,"",VLOOKUP($F12,'life satisfaction'!$B$10:$O$468,'life satisfaction'!O$1,FALSE))</f>
        <v>7.8</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Teignbridge to Rural as a Region</v>
      </c>
      <c r="G15" s="50"/>
      <c r="H15" s="51"/>
      <c r="I15" s="13">
        <f>100*((I12-I13))/I13</f>
        <v>-4.7962506950512438</v>
      </c>
      <c r="J15" s="13">
        <f>100*((J12-J13))/J13</f>
        <v>-0.87348727884884381</v>
      </c>
      <c r="K15" s="13">
        <f t="shared" ref="K15:P15" si="0">100*((K12-K13))/K13</f>
        <v>-2.9597777812652053</v>
      </c>
      <c r="L15" s="13">
        <f t="shared" si="0"/>
        <v>-0.21171052834911477</v>
      </c>
      <c r="M15" s="13">
        <f t="shared" si="0"/>
        <v>1.3631036822303235</v>
      </c>
      <c r="N15" s="13">
        <f t="shared" si="0"/>
        <v>1.0873738692386998</v>
      </c>
      <c r="O15" s="13">
        <f t="shared" si="0"/>
        <v>-1.1688595805856912</v>
      </c>
      <c r="P15" s="13">
        <f t="shared" si="0"/>
        <v>-2.8249194414608372</v>
      </c>
      <c r="Q15" s="13">
        <f t="shared" ref="Q15:S15" si="1">100*((Q12-Q13))/Q13</f>
        <v>0.31333930170091356</v>
      </c>
      <c r="R15" s="13">
        <f t="shared" ref="R15" si="2">100*((R12-R13))/R13</f>
        <v>3.1006514241921201</v>
      </c>
      <c r="S15" s="13">
        <f t="shared" si="1"/>
        <v>1.6039423710725595</v>
      </c>
      <c r="T15" s="24"/>
    </row>
    <row r="16" spans="1:20" ht="51" customHeight="1" x14ac:dyDescent="0.3">
      <c r="B16" s="12"/>
      <c r="C16" s="12"/>
      <c r="D16" s="12"/>
      <c r="F16" s="36" t="str">
        <f>"% Gap - "&amp;F12&amp;" to England"</f>
        <v>% Gap - Teignbridge to England</v>
      </c>
      <c r="G16" s="37"/>
      <c r="H16" s="38"/>
      <c r="I16" s="13">
        <f>100*(I12-I14)/I14</f>
        <v>-2.5641025641025692</v>
      </c>
      <c r="J16" s="13">
        <f>100*(J12-J14)/J14</f>
        <v>1.0752688172042901</v>
      </c>
      <c r="K16" s="13">
        <f t="shared" ref="K16:P16" si="3">100*(K12-K14)/K14</f>
        <v>-0.6666666666666643</v>
      </c>
      <c r="L16" s="13">
        <f t="shared" si="3"/>
        <v>2.3684210526315872</v>
      </c>
      <c r="M16" s="13">
        <f t="shared" si="3"/>
        <v>3.6649214659685896</v>
      </c>
      <c r="N16" s="13">
        <f t="shared" si="3"/>
        <v>3.3898305084745735</v>
      </c>
      <c r="O16" s="13">
        <f t="shared" si="3"/>
        <v>-0.78124999999999489</v>
      </c>
      <c r="P16" s="13">
        <f t="shared" si="3"/>
        <v>-1.0376134889753577</v>
      </c>
      <c r="Q16" s="13">
        <f t="shared" ref="Q16:S16" si="4">100*(Q12-Q14)/Q14</f>
        <v>2.3529411764705843</v>
      </c>
      <c r="R16" s="13">
        <f t="shared" ref="R16" si="5">100*(R12-R14)/R14</f>
        <v>5.42005420054201</v>
      </c>
      <c r="S16" s="13">
        <f t="shared" si="4"/>
        <v>3.3112582781456954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Teignbridge</v>
      </c>
      <c r="G21" s="10"/>
      <c r="H21" s="11"/>
      <c r="I21" s="30">
        <f>IF(VLOOKUP($F21,worthwhile!$B$10:$L$468,worthwhile!E$1,FALSE)=0,"",VLOOKUP($F21,worthwhile!$B$10:$L$468,worthwhile!E$1,FALSE))</f>
        <v>7.81</v>
      </c>
      <c r="J21" s="31">
        <f>IF(VLOOKUP($F21,worthwhile!$B$10:$L$468,worthwhile!F$1,FALSE)=0,"",VLOOKUP($F21,worthwhile!$B$10:$L$468,worthwhile!F$1,FALSE))</f>
        <v>7.83</v>
      </c>
      <c r="K21" s="31">
        <f>IF(VLOOKUP($F21,worthwhile!$B$10:$L$468,worthwhile!G$1,FALSE)=0,"",VLOOKUP($F21,worthwhile!$B$10:$L$468,worthwhile!G$1,FALSE))</f>
        <v>7.66</v>
      </c>
      <c r="L21" s="31">
        <f>IF(VLOOKUP($F21,worthwhile!$B$10:$L$468,worthwhile!H$1,FALSE)=0,"",VLOOKUP($F21,worthwhile!$B$10:$L$468,worthwhile!H$1,FALSE))</f>
        <v>8.1</v>
      </c>
      <c r="M21" s="31">
        <f>IF(VLOOKUP($F21,worthwhile!$B$10:$L$468,worthwhile!I$1,FALSE)=0,"",VLOOKUP($F21,worthwhile!$B$10:$L$468,worthwhile!I$1,FALSE))</f>
        <v>8</v>
      </c>
      <c r="N21" s="31">
        <f>IF(VLOOKUP($F21,worthwhile!$B$10:$L$468,worthwhile!J$1,FALSE)=0,"",VLOOKUP($F21,worthwhile!$B$10:$L$468,worthwhile!J$1,FALSE))</f>
        <v>8.0299999999999994</v>
      </c>
      <c r="O21" s="31">
        <f>IF(VLOOKUP($F21,worthwhile!$B$10:$L$468,worthwhile!K$1,FALSE)=0,"",VLOOKUP($F21,worthwhile!$B$10:$L$468,worthwhile!K$1,FALSE))</f>
        <v>8.01</v>
      </c>
      <c r="P21" s="31">
        <f>IF(VLOOKUP($F21,worthwhile!$B$10:$L$468,worthwhile!L$1,FALSE)=0,"",VLOOKUP($F21,worthwhile!$B$10:$L$468,worthwhile!L$1,FALSE))</f>
        <v>7.69</v>
      </c>
      <c r="Q21" s="31">
        <f>IF(VLOOKUP($F21,worthwhile!$B$10:$O$468,worthwhile!M$1,FALSE)=0,"",VLOOKUP($F21,worthwhile!$B$10:$O$468,worthwhile!M$1,FALSE))</f>
        <v>8.0299999999999994</v>
      </c>
      <c r="R21" s="31">
        <f>IF(VLOOKUP($F21,worthwhile!$B$10:$O$468,worthwhile!N$1,FALSE)=0,"",VLOOKUP($F21,worthwhile!$B$10:$O$468,worthwhile!N$1,FALSE))</f>
        <v>8.23</v>
      </c>
      <c r="S21" s="31">
        <f>IF(VLOOKUP($F21,worthwhile!$B$10:$O$468,worthwhile!O$1,FALSE)=0,"",VLOOKUP($F21,worthwhile!$B$10:$O$468,worthwhile!O$1,FALSE))</f>
        <v>7.92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Teignbridge to Rural as a Region</v>
      </c>
      <c r="G24" s="50"/>
      <c r="H24" s="51"/>
      <c r="I24" s="13">
        <f>100*((I21-I22))/I22</f>
        <v>-4.3175895514366576E-2</v>
      </c>
      <c r="J24" s="13">
        <f>100*((J21-J22))/J22</f>
        <v>0.24061820369257655</v>
      </c>
      <c r="K24" s="13">
        <f t="shared" ref="K24:P24" si="8">100*((K21-K22))/K22</f>
        <v>-2.6773003505442161</v>
      </c>
      <c r="L24" s="13">
        <f t="shared" si="8"/>
        <v>1.6680024800762203</v>
      </c>
      <c r="M24" s="13">
        <f t="shared" si="8"/>
        <v>0.30969106427970178</v>
      </c>
      <c r="N24" s="13">
        <f t="shared" si="8"/>
        <v>0.34628645417729742</v>
      </c>
      <c r="O24" s="13">
        <f t="shared" si="8"/>
        <v>1.3893125114377984</v>
      </c>
      <c r="P24" s="13">
        <f t="shared" si="8"/>
        <v>-3.8301014027633293</v>
      </c>
      <c r="Q24" s="13">
        <f t="shared" ref="Q24:S24" si="9">100*((Q21-Q22))/Q22</f>
        <v>0.52791143154492126</v>
      </c>
      <c r="R24" s="13">
        <f t="shared" ref="R24" si="10">100*((R21-R22))/R22</f>
        <v>5.0891524745773937</v>
      </c>
      <c r="S24" s="13">
        <f t="shared" si="9"/>
        <v>0.54912278018259753</v>
      </c>
      <c r="T24" s="24"/>
    </row>
    <row r="25" spans="1:20" ht="51" customHeight="1" x14ac:dyDescent="0.3">
      <c r="B25" s="12"/>
      <c r="C25" s="12"/>
      <c r="D25" s="12"/>
      <c r="F25" s="36" t="str">
        <f>"% Gap - "&amp;F21&amp;" to England"</f>
        <v>% Gap - Teignbridge to England</v>
      </c>
      <c r="G25" s="37"/>
      <c r="H25" s="38"/>
      <c r="I25" s="13">
        <f>100*(I21-I23)/I23</f>
        <v>1.9582245430809329</v>
      </c>
      <c r="J25" s="13">
        <f>100*(J21-J23)/J23</f>
        <v>1.8205461638491505</v>
      </c>
      <c r="K25" s="13">
        <f t="shared" ref="K25:P25" si="11">100*(K21-K23)/K23</f>
        <v>-1.0335917312661507</v>
      </c>
      <c r="L25" s="13">
        <f t="shared" si="11"/>
        <v>3.5805626598465392</v>
      </c>
      <c r="M25" s="13">
        <f t="shared" si="11"/>
        <v>2.1711366538952737</v>
      </c>
      <c r="N25" s="13">
        <f t="shared" si="11"/>
        <v>2.1628498727735246</v>
      </c>
      <c r="O25" s="13">
        <f t="shared" si="11"/>
        <v>1.6497461928933996</v>
      </c>
      <c r="P25" s="13">
        <f t="shared" si="11"/>
        <v>-2.4111675126903491</v>
      </c>
      <c r="Q25" s="13">
        <f t="shared" ref="Q25:S25" si="12">100*(Q21-Q23)/Q23</f>
        <v>2.1628498727735246</v>
      </c>
      <c r="R25" s="13">
        <f t="shared" ref="R25" si="13">100*(R21-R23)/R23</f>
        <v>6.7444876783398238</v>
      </c>
      <c r="S25" s="13">
        <f t="shared" si="12"/>
        <v>1.7994858611825151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Teignbridge</v>
      </c>
      <c r="G30" s="10"/>
      <c r="H30" s="11"/>
      <c r="I30" s="30">
        <f>IF(VLOOKUP($F30,happy!$B$10:$L$468,happy!E$1,FALSE)=0,"",VLOOKUP($F30,happy!$B$10:$L$468,happy!E$1,FALSE))</f>
        <v>7.46</v>
      </c>
      <c r="J30" s="31">
        <f>IF(VLOOKUP($F30,happy!$B$10:$L$468,happy!F$1,FALSE)=0,"",VLOOKUP($F30,happy!$B$10:$L$468,happy!F$1,FALSE))</f>
        <v>7.23</v>
      </c>
      <c r="K30" s="31">
        <f>IF(VLOOKUP($F30,happy!$B$10:$L$468,happy!G$1,FALSE)=0,"",VLOOKUP($F30,happy!$B$10:$L$468,happy!G$1,FALSE))</f>
        <v>7.44</v>
      </c>
      <c r="L30" s="31">
        <f>IF(VLOOKUP($F30,happy!$B$10:$L$468,happy!H$1,FALSE)=0,"",VLOOKUP($F30,happy!$B$10:$L$468,happy!H$1,FALSE))</f>
        <v>7.86</v>
      </c>
      <c r="M30" s="31">
        <f>IF(VLOOKUP($F30,happy!$B$10:$L$468,happy!I$1,FALSE)=0,"",VLOOKUP($F30,happy!$B$10:$L$468,happy!I$1,FALSE))</f>
        <v>7.68</v>
      </c>
      <c r="N30" s="31">
        <f>IF(VLOOKUP($F30,happy!$B$10:$L$468,happy!J$1,FALSE)=0,"",VLOOKUP($F30,happy!$B$10:$L$468,happy!J$1,FALSE))</f>
        <v>7.64</v>
      </c>
      <c r="O30" s="31">
        <f>IF(VLOOKUP($F30,happy!$B$10:$L$468,happy!K$1,FALSE)=0,"",VLOOKUP($F30,happy!$B$10:$L$468,happy!K$1,FALSE))</f>
        <v>7.51</v>
      </c>
      <c r="P30" s="31">
        <f>IF(VLOOKUP($F30,happy!$B$10:$L$468,happy!L$1,FALSE)=0,"",VLOOKUP($F30,happy!$B$10:$L$468,happy!L$1,FALSE))</f>
        <v>7.6</v>
      </c>
      <c r="Q30" s="31">
        <f>IF(VLOOKUP($F30,happy!$B$10:$O$468,happy!M$1,FALSE)=0,"",VLOOKUP($F30,happy!$B$10:$O$468,happy!M$1,FALSE))</f>
        <v>7.96</v>
      </c>
      <c r="R30" s="31">
        <f>IF(VLOOKUP($F30,happy!$B$10:$O$468,happy!N$1,FALSE)=0,"",VLOOKUP($F30,happy!$B$10:$O$468,happy!N$1,FALSE))</f>
        <v>7.74</v>
      </c>
      <c r="S30" s="31">
        <f>IF(VLOOKUP($F30,happy!$B$10:$O$468,happy!O$1,FALSE)=0,"",VLOOKUP($F30,happy!$B$10:$O$468,happy!O$1,FALSE))</f>
        <v>7.61</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Teignbridge to Rural as a Region</v>
      </c>
      <c r="G33" s="50"/>
      <c r="H33" s="51"/>
      <c r="I33" s="13">
        <f>100*((I30-I31))/I31</f>
        <v>7.7582026830424727E-2</v>
      </c>
      <c r="J33" s="13">
        <f>100*((J30-J31))/J31</f>
        <v>-2.3704161650342979</v>
      </c>
      <c r="K33" s="13">
        <f t="shared" ref="K33:S33" si="16">100*((K30-K31))/K31</f>
        <v>-1.3073357839219597</v>
      </c>
      <c r="L33" s="13">
        <f t="shared" si="16"/>
        <v>3.019296971228306</v>
      </c>
      <c r="M33" s="13">
        <f t="shared" si="16"/>
        <v>0.72688199228870876</v>
      </c>
      <c r="N33" s="13">
        <f t="shared" si="16"/>
        <v>-0.27207674766065237</v>
      </c>
      <c r="O33" s="13">
        <f t="shared" si="16"/>
        <v>-3.6884983000860613E-2</v>
      </c>
      <c r="P33" s="13">
        <f t="shared" si="16"/>
        <v>-1.0882177689967623</v>
      </c>
      <c r="Q33" s="13">
        <f t="shared" si="16"/>
        <v>4.9798201290240698</v>
      </c>
      <c r="R33" s="13">
        <f t="shared" ref="R33" si="17">100*((R30-R31))/R31</f>
        <v>3.5593384273141133</v>
      </c>
      <c r="S33" s="13">
        <f t="shared" si="16"/>
        <v>0.42930055809075207</v>
      </c>
      <c r="T33" s="24"/>
    </row>
    <row r="34" spans="1:20" ht="51" customHeight="1" x14ac:dyDescent="0.3">
      <c r="B34" s="12"/>
      <c r="C34" s="12"/>
      <c r="D34" s="12"/>
      <c r="F34" s="36" t="str">
        <f>"% Gap - "&amp;F30&amp;" to England"</f>
        <v>% Gap - Teignbridge to England</v>
      </c>
      <c r="G34" s="37"/>
      <c r="H34" s="38"/>
      <c r="I34" s="13">
        <f>100*(I30-I32)/I32</f>
        <v>2.3319615912208493</v>
      </c>
      <c r="J34" s="13">
        <f>100*(J30-J32)/J32</f>
        <v>-0.82304526748970652</v>
      </c>
      <c r="K34" s="13">
        <f t="shared" ref="K34:S34" si="18">100*(K30-K32)/K32</f>
        <v>0.81300813008130757</v>
      </c>
      <c r="L34" s="13">
        <f t="shared" si="18"/>
        <v>5.3619302949061707</v>
      </c>
      <c r="M34" s="13">
        <f t="shared" si="18"/>
        <v>2.8112449799196781</v>
      </c>
      <c r="N34" s="13">
        <f t="shared" si="18"/>
        <v>1.7310252996005313</v>
      </c>
      <c r="O34" s="13">
        <f t="shared" si="18"/>
        <v>-0.13297872340425249</v>
      </c>
      <c r="P34" s="13">
        <f t="shared" si="18"/>
        <v>0.52910052910052963</v>
      </c>
      <c r="Q34" s="13">
        <f t="shared" si="18"/>
        <v>6.5595716198125871</v>
      </c>
      <c r="R34" s="13">
        <f t="shared" ref="R34" si="19">100*(R30-R32)/R32</f>
        <v>5.882352941176479</v>
      </c>
      <c r="S34" s="13">
        <f t="shared" si="18"/>
        <v>2.1476510067114112</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Teignbridge</v>
      </c>
      <c r="G39" s="10"/>
      <c r="H39" s="11"/>
      <c r="I39" s="30">
        <f>IF(VLOOKUP($F39,anxiety!$B$10:$L$468,anxiety!E$1,FALSE)=0,"",VLOOKUP($F39,anxiety!$B$10:$L$468,anxiety!E$1,FALSE))</f>
        <v>2.81</v>
      </c>
      <c r="J39" s="31">
        <f>IF(VLOOKUP($F39,anxiety!$B$10:$L$468,anxiety!F$1,FALSE)=0,"",VLOOKUP($F39,anxiety!$B$10:$L$468,anxiety!F$1,FALSE))</f>
        <v>2.85</v>
      </c>
      <c r="K39" s="31">
        <f>IF(VLOOKUP($F39,anxiety!$B$10:$L$468,anxiety!G$1,FALSE)=0,"",VLOOKUP($F39,anxiety!$B$10:$L$468,anxiety!G$1,FALSE))</f>
        <v>2.13</v>
      </c>
      <c r="L39" s="31">
        <f>IF(VLOOKUP($F39,anxiety!$B$10:$L$468,anxiety!H$1,FALSE)=0,"",VLOOKUP($F39,anxiety!$B$10:$L$468,anxiety!H$1,FALSE))</f>
        <v>2.39</v>
      </c>
      <c r="M39" s="31">
        <f>IF(VLOOKUP($F39,anxiety!$B$10:$L$468,anxiety!I$1,FALSE)=0,"",VLOOKUP($F39,anxiety!$B$10:$L$468,anxiety!I$1,FALSE))</f>
        <v>2.98</v>
      </c>
      <c r="N39" s="31">
        <f>IF(VLOOKUP($F39,anxiety!$B$10:$L$468,anxiety!J$1,FALSE)=0,"",VLOOKUP($F39,anxiety!$B$10:$L$468,anxiety!J$1,FALSE))</f>
        <v>2.31</v>
      </c>
      <c r="O39" s="31">
        <f>IF(VLOOKUP($F39,anxiety!$B$10:$L$468,anxiety!K$1,FALSE)=0,"",VLOOKUP($F39,anxiety!$B$10:$L$468,anxiety!K$1,FALSE))</f>
        <v>2.9</v>
      </c>
      <c r="P39" s="31">
        <f>IF(VLOOKUP($F39,anxiety!$B$10:$L$468,anxiety!L$1,FALSE)=0,"",VLOOKUP($F39,anxiety!$B$10:$L$468,anxiety!L$1,FALSE))</f>
        <v>2.92</v>
      </c>
      <c r="Q39" s="31">
        <f>IF(VLOOKUP($F39,anxiety!$B$10:$O$468,anxiety!M$1,FALSE)=0,"",VLOOKUP($F39,anxiety!$B$10:$O$468,anxiety!M$1,FALSE))</f>
        <v>3.26</v>
      </c>
      <c r="R39" s="31">
        <f>IF(VLOOKUP($F39,anxiety!$B$10:$O$468,anxiety!N$1,FALSE)=0,"",VLOOKUP($F39,anxiety!$B$10:$O$468,anxiety!N$1,FALSE))</f>
        <v>2.76</v>
      </c>
      <c r="S39" s="31">
        <f>IF(VLOOKUP($F39,anxiety!$B$10:$O$468,anxiety!O$1,FALSE)=0,"",VLOOKUP($F39,anxiety!$B$10:$O$468,anxiety!O$1,FALSE))</f>
        <v>2.69</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Teignbridge to Rural as a Region</v>
      </c>
      <c r="G42" s="50"/>
      <c r="H42" s="51"/>
      <c r="I42" s="13">
        <f>100*((I39-I40))/I40</f>
        <v>-5.2911556891090612</v>
      </c>
      <c r="J42" s="13">
        <f>100*((J39-J40))/J40</f>
        <v>-1.8627613674078576</v>
      </c>
      <c r="K42" s="13">
        <f t="shared" ref="K42:S42" si="21">100*((K39-K40))/K40</f>
        <v>-22.105216778286945</v>
      </c>
      <c r="L42" s="13">
        <f t="shared" si="21"/>
        <v>-11.188216332378211</v>
      </c>
      <c r="M42" s="13">
        <f t="shared" si="21"/>
        <v>9.9386612143301196</v>
      </c>
      <c r="N42" s="13">
        <f t="shared" si="21"/>
        <v>-15.339780103324935</v>
      </c>
      <c r="O42" s="13">
        <f t="shared" si="21"/>
        <v>6.0025542784163699</v>
      </c>
      <c r="P42" s="13">
        <f t="shared" si="21"/>
        <v>5.0177658375942311</v>
      </c>
      <c r="Q42" s="13">
        <f t="shared" si="21"/>
        <v>12.111042055106731</v>
      </c>
      <c r="R42" s="13">
        <f t="shared" ref="R42" si="22">100*((R39-R40))/R40</f>
        <v>-9.0916306202626984</v>
      </c>
      <c r="S42" s="13">
        <f t="shared" si="21"/>
        <v>-9.0105143043442357</v>
      </c>
      <c r="T42" s="24"/>
    </row>
    <row r="43" spans="1:20" ht="51" customHeight="1" x14ac:dyDescent="0.3">
      <c r="B43" s="12"/>
      <c r="C43" s="12"/>
      <c r="D43" s="12"/>
      <c r="F43" s="36" t="str">
        <f>"% Gap - "&amp;F39&amp;" to England"</f>
        <v>% Gap - Teignbridge to England</v>
      </c>
      <c r="G43" s="37"/>
      <c r="H43" s="38"/>
      <c r="I43" s="13">
        <f>100*(I39-I41)/I41</f>
        <v>-10.50955414012739</v>
      </c>
      <c r="J43" s="13">
        <f>100*(J39-J41)/J41</f>
        <v>-6.2499999999999973</v>
      </c>
      <c r="K43" s="13">
        <f t="shared" ref="K43:S43" si="23">100*(K39-K41)/K41</f>
        <v>-27.303754266211612</v>
      </c>
      <c r="L43" s="13">
        <f t="shared" si="23"/>
        <v>-16.433566433566423</v>
      </c>
      <c r="M43" s="13">
        <f t="shared" si="23"/>
        <v>3.8327526132404137</v>
      </c>
      <c r="N43" s="13">
        <f t="shared" si="23"/>
        <v>-20.618556701030929</v>
      </c>
      <c r="O43" s="13">
        <f t="shared" si="23"/>
        <v>0</v>
      </c>
      <c r="P43" s="13">
        <f t="shared" si="23"/>
        <v>1.7421602787456383</v>
      </c>
      <c r="Q43" s="13">
        <f t="shared" si="23"/>
        <v>7.2368421052631495</v>
      </c>
      <c r="R43" s="13">
        <f t="shared" ref="R43" si="24">100*(R39-R41)/R41</f>
        <v>-16.616314199395777</v>
      </c>
      <c r="S43" s="13">
        <f t="shared" si="23"/>
        <v>-14.057507987220445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lzMuU5/vR7+v9fCJGMxUOzVrKrDSTS/zQ1Gb5etCw1/BFJ5Q1z0CXuV8iqqycv6hHFfCUZ7zqVfU3pQsHboLiw==" saltValue="ekvkkP0KNthLhkSL6C+gM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2022-12-01T11:17:42Z</dcterms:modified>
</cp:coreProperties>
</file>