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0525F487-3D99-4A17-98DB-501A63076A96}" xr6:coauthVersionLast="47" xr6:coauthVersionMax="47" xr10:uidLastSave="{B774A9E1-E1E1-4690-B1A9-B0123BE5759C}"/>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<sst xmlns="http://schemas.openxmlformats.org/spreadsheetml/2006/main" count="12312" uniqueCount="1423">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</sst>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Tewkesbury</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7.7</c:v>
                </c:pt>
                <c:pt idx="1">
                  <c:v>7.54</c:v>
                </c:pt>
                <c:pt idx="2">
                  <c:v>7.6</c:v>
                </c:pt>
                <c:pt idx="3">
                  <c:v>7.8</c:v>
                </c:pt>
                <c:pt idx="4">
                  <c:v>7.67</c:v>
                </c:pt>
                <c:pt idx="5">
                  <c:v>7.99</c:v>
                </c:pt>
                <c:pt idx="6">
                  <c:v>7.86</c:v>
                </c:pt>
                <c:pt idx="7">
                  <c:v>7.88</c:v>
                </c:pt>
                <c:pt idx="8">
                  <c:v>7.95</c:v>
                </c:pt>
                <c:pt idx="9">
                  <c:v>7.47</c:v>
                </c:pt>
                <c:pt idx="10">
                  <c:v>7.46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Tewkesbury</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7.78</c:v>
                </c:pt>
                <c:pt idx="1">
                  <c:v>7.63</c:v>
                </c:pt>
                <c:pt idx="2">
                  <c:v>8.0500000000000007</c:v>
                </c:pt>
                <c:pt idx="3">
                  <c:v>7.97</c:v>
                </c:pt>
                <c:pt idx="4">
                  <c:v>7.79</c:v>
                </c:pt>
                <c:pt idx="5">
                  <c:v>8.23</c:v>
                </c:pt>
                <c:pt idx="6">
                  <c:v>7.98</c:v>
                </c:pt>
                <c:pt idx="7">
                  <c:v>7.95</c:v>
                </c:pt>
                <c:pt idx="8">
                  <c:v>8.11</c:v>
                </c:pt>
                <c:pt idx="9">
                  <c:v>7.79</c:v>
                </c:pt>
                <c:pt idx="10">
                  <c:v>7.5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Tewkesbury</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7.56</c:v>
                </c:pt>
                <c:pt idx="1">
                  <c:v>7.41</c:v>
                </c:pt>
                <c:pt idx="2">
                  <c:v>7.61</c:v>
                </c:pt>
                <c:pt idx="3">
                  <c:v>7.65</c:v>
                </c:pt>
                <c:pt idx="4">
                  <c:v>7.26</c:v>
                </c:pt>
                <c:pt idx="5">
                  <c:v>7.49</c:v>
                </c:pt>
                <c:pt idx="6">
                  <c:v>7.49</c:v>
                </c:pt>
                <c:pt idx="7">
                  <c:v>7.79</c:v>
                </c:pt>
                <c:pt idx="8">
                  <c:v>7.47</c:v>
                </c:pt>
                <c:pt idx="9">
                  <c:v>7.42</c:v>
                </c:pt>
                <c:pt idx="10">
                  <c:v>7.56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Tewkesbury</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2.92</c:v>
                </c:pt>
                <c:pt idx="1">
                  <c:v>2.96</c:v>
                </c:pt>
                <c:pt idx="2">
                  <c:v>2.68</c:v>
                </c:pt>
                <c:pt idx="3">
                  <c:v>2.65</c:v>
                </c:pt>
                <c:pt idx="4">
                  <c:v>3.12</c:v>
                </c:pt>
                <c:pt idx="5">
                  <c:v>2.82</c:v>
                </c:pt>
                <c:pt idx="6">
                  <c:v>2.82</c:v>
                </c:pt>
                <c:pt idx="7">
                  <c:v>2.92</c:v>
                </c:pt>
                <c:pt idx="8">
                  <c:v>3.31</c:v>
                </c:pt>
                <c:pt idx="9">
                  <c:v>3.35</c:v>
                </c:pt>
                <c:pt idx="10">
                  <c:v>3</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Tewkesbury in the period April 2011 to March 2022 had scores for 'life satisfaction' that fluctuated around the rural situation, dropping below the rural position in some years, and being greater in other years, but generally always above the England level.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Tewkesbury in the period April 2011 to March 2022 fluctuated around the rural situation, dropping below the rural position in some years, and being greater in other years, but generally above the England level.</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Tewkesbury in the period April 2011 to March 2022 fluctuated around both the rural and England situations, with no perceptible trend.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Tewkesbury in the period April 2011 to March 2022 moved from being below or in line with the rural situation to being consistently greater than the rural level and in some years greater than the England position.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276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Tewkesbury</v>
      </c>
      <c r="G12" s="10"/>
      <c r="H12" s="11"/>
      <c r="I12" s="30">
        <f>IF(VLOOKUP($F12,'life satisfaction'!$B$10:$L$468,'life satisfaction'!E$1,FALSE)=0,"",VLOOKUP($F12,'life satisfaction'!$B$10:$L$468,'life satisfaction'!E$1,FALSE))</f>
        <v>7.7</v>
      </c>
      <c r="J12" s="31">
        <f>IF(VLOOKUP($F12,'life satisfaction'!$B$10:$L$468,'life satisfaction'!F$1,FALSE)=0,"",VLOOKUP($F12,'life satisfaction'!$B$10:$L$468,'life satisfaction'!F$1,FALSE))</f>
        <v>7.54</v>
      </c>
      <c r="K12" s="31">
        <f>IF(VLOOKUP($F12,'life satisfaction'!$B$10:$L$468,'life satisfaction'!G$1,FALSE)=0,"",VLOOKUP($F12,'life satisfaction'!$B$10:$L$468,'life satisfaction'!G$1,FALSE))</f>
        <v>7.6</v>
      </c>
      <c r="L12" s="31">
        <f>IF(VLOOKUP($F12,'life satisfaction'!$B$10:$L$468,'life satisfaction'!H$1,FALSE)=0,"",VLOOKUP($F12,'life satisfaction'!$B$10:$L$468,'life satisfaction'!H$1,FALSE))</f>
        <v>7.8</v>
      </c>
      <c r="M12" s="31">
        <f>IF(VLOOKUP($F12,'life satisfaction'!$B$10:$L$468,'life satisfaction'!I$1,FALSE)=0,"",VLOOKUP($F12,'life satisfaction'!$B$10:$L$468,'life satisfaction'!I$1,FALSE))</f>
        <v>7.67</v>
      </c>
      <c r="N12" s="31">
        <f>IF(VLOOKUP($F12,'life satisfaction'!$B$10:$L$468,'life satisfaction'!J$1,FALSE)=0,"",VLOOKUP($F12,'life satisfaction'!$B$10:$L$468,'life satisfaction'!J$1,FALSE))</f>
        <v>7.99</v>
      </c>
      <c r="O12" s="31">
        <f>IF(VLOOKUP($F12,'life satisfaction'!$B$10:$L$468,'life satisfaction'!K$1,FALSE)=0,"",VLOOKUP($F12,'life satisfaction'!$B$10:$L$468,'life satisfaction'!K$1,FALSE))</f>
        <v>7.86</v>
      </c>
      <c r="P12" s="31">
        <f>IF(VLOOKUP($F12,'life satisfaction'!$B$10:$L$468,'life satisfaction'!L$1,FALSE)=0,"",VLOOKUP($F12,'life satisfaction'!$B$10:$L$468,'life satisfaction'!L$1,FALSE))</f>
        <v>7.88</v>
      </c>
      <c r="Q12" s="31">
        <f>IF(VLOOKUP($F12,'life satisfaction'!$B$10:$O$468,'life satisfaction'!M$1,FALSE)=0,"",VLOOKUP($F12,'life satisfaction'!$B$10:$O$468,'life satisfaction'!M$1,FALSE))</f>
        <v>7.95</v>
      </c>
      <c r="R12" s="31">
        <f>IF(VLOOKUP($F12,'life satisfaction'!$B$10:$O$468,'life satisfaction'!N$1,FALSE)=0,"",VLOOKUP($F12,'life satisfaction'!$B$10:$O$468,'life satisfaction'!N$1,FALSE))</f>
        <v>7.47</v>
      </c>
      <c r="S12" s="31">
        <f>IF(VLOOKUP($F12,'life satisfaction'!$B$10:$O$468,'life satisfaction'!O$1,FALSE)=0,"",VLOOKUP($F12,'life satisfaction'!$B$10:$O$468,'life satisfaction'!O$1,FALSE))</f>
        <v>7.46</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Tewkesbury to Rural as a Region</v>
      </c>
      <c r="G15" s="50"/>
      <c r="H15" s="51"/>
      <c r="I15" s="13">
        <f>100*((I12-I13))/I13</f>
        <v>1.5330844387957707</v>
      </c>
      <c r="J15" s="13">
        <f>100*((J12-J13))/J13</f>
        <v>-0.60985293650535055</v>
      </c>
      <c r="K15" s="13">
        <f t="shared" ref="K15:P15" si="0">100*((K12-K13))/K13</f>
        <v>-1.0059478037067937</v>
      </c>
      <c r="L15" s="13">
        <f t="shared" si="0"/>
        <v>4.4814637387771479E-2</v>
      </c>
      <c r="M15" s="13">
        <f t="shared" si="0"/>
        <v>-1.8364892370319974</v>
      </c>
      <c r="N15" s="13">
        <f t="shared" si="0"/>
        <v>1.8522215908218489</v>
      </c>
      <c r="O15" s="13">
        <f t="shared" si="0"/>
        <v>1.9439322436478332</v>
      </c>
      <c r="P15" s="13">
        <f t="shared" si="0"/>
        <v>0.35906091760007913</v>
      </c>
      <c r="Q15" s="13">
        <f t="shared" ref="Q15:S15" si="1">100*((Q12-Q13))/Q13</f>
        <v>1.8507084864013121</v>
      </c>
      <c r="R15" s="13">
        <f t="shared" ref="R15" si="2">100*((R12-R13))/R13</f>
        <v>-1.0074722186741534</v>
      </c>
      <c r="S15" s="13">
        <f t="shared" si="1"/>
        <v>-2.8249474245895758</v>
      </c>
      <c r="T15" s="24"/>
    </row>
    <row r="16" spans="1:20" ht="51" customHeight="1" x14ac:dyDescent="0.3">
      <c r="B16" s="12"/>
      <c r="C16" s="12"/>
      <c r="D16" s="12"/>
      <c r="F16" s="36" t="str">
        <f>"% Gap - "&amp;F12&amp;" to England"</f>
        <v>% Gap - Tewkesbury to England</v>
      </c>
      <c r="G16" s="37"/>
      <c r="H16" s="38"/>
      <c r="I16" s="13">
        <f>100*(I12-I14)/I14</f>
        <v>3.9136302294197036</v>
      </c>
      <c r="J16" s="13">
        <f>100*(J12-J14)/J14</f>
        <v>1.3440860215053716</v>
      </c>
      <c r="K16" s="13">
        <f t="shared" ref="K16:P16" si="3">100*(K12-K14)/K14</f>
        <v>1.3333333333333286</v>
      </c>
      <c r="L16" s="13">
        <f t="shared" si="3"/>
        <v>2.6315789473684235</v>
      </c>
      <c r="M16" s="13">
        <f t="shared" si="3"/>
        <v>0.39267015706806607</v>
      </c>
      <c r="N16" s="13">
        <f t="shared" si="3"/>
        <v>4.1720990873533284</v>
      </c>
      <c r="O16" s="13">
        <f t="shared" si="3"/>
        <v>2.343750000000008</v>
      </c>
      <c r="P16" s="13">
        <f t="shared" si="3"/>
        <v>2.2049286640726322</v>
      </c>
      <c r="Q16" s="13">
        <f t="shared" ref="Q16:S16" si="4">100*(Q12-Q14)/Q14</f>
        <v>3.921568627450978</v>
      </c>
      <c r="R16" s="13">
        <f t="shared" ref="R16" si="5">100*(R12-R14)/R14</f>
        <v>1.2195121951219494</v>
      </c>
      <c r="S16" s="13">
        <f t="shared" si="4"/>
        <v>-1.1920529801324484</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Tewkesbury</v>
      </c>
      <c r="G21" s="10"/>
      <c r="H21" s="11"/>
      <c r="I21" s="30">
        <f>IF(VLOOKUP($F21,worthwhile!$B$10:$L$468,worthwhile!E$1,FALSE)=0,"",VLOOKUP($F21,worthwhile!$B$10:$L$468,worthwhile!E$1,FALSE))</f>
        <v>7.78</v>
      </c>
      <c r="J21" s="31">
        <f>IF(VLOOKUP($F21,worthwhile!$B$10:$L$468,worthwhile!F$1,FALSE)=0,"",VLOOKUP($F21,worthwhile!$B$10:$L$468,worthwhile!F$1,FALSE))</f>
        <v>7.63</v>
      </c>
      <c r="K21" s="31">
        <f>IF(VLOOKUP($F21,worthwhile!$B$10:$L$468,worthwhile!G$1,FALSE)=0,"",VLOOKUP($F21,worthwhile!$B$10:$L$468,worthwhile!G$1,FALSE))</f>
        <v>8.0500000000000007</v>
      </c>
      <c r="L21" s="31">
        <f>IF(VLOOKUP($F21,worthwhile!$B$10:$L$468,worthwhile!H$1,FALSE)=0,"",VLOOKUP($F21,worthwhile!$B$10:$L$468,worthwhile!H$1,FALSE))</f>
        <v>7.97</v>
      </c>
      <c r="M21" s="31">
        <f>IF(VLOOKUP($F21,worthwhile!$B$10:$L$468,worthwhile!I$1,FALSE)=0,"",VLOOKUP($F21,worthwhile!$B$10:$L$468,worthwhile!I$1,FALSE))</f>
        <v>7.79</v>
      </c>
      <c r="N21" s="31">
        <f>IF(VLOOKUP($F21,worthwhile!$B$10:$L$468,worthwhile!J$1,FALSE)=0,"",VLOOKUP($F21,worthwhile!$B$10:$L$468,worthwhile!J$1,FALSE))</f>
        <v>8.23</v>
      </c>
      <c r="O21" s="31">
        <f>IF(VLOOKUP($F21,worthwhile!$B$10:$L$468,worthwhile!K$1,FALSE)=0,"",VLOOKUP($F21,worthwhile!$B$10:$L$468,worthwhile!K$1,FALSE))</f>
        <v>7.98</v>
      </c>
      <c r="P21" s="31">
        <f>IF(VLOOKUP($F21,worthwhile!$B$10:$L$468,worthwhile!L$1,FALSE)=0,"",VLOOKUP($F21,worthwhile!$B$10:$L$468,worthwhile!L$1,FALSE))</f>
        <v>7.95</v>
      </c>
      <c r="Q21" s="31">
        <f>IF(VLOOKUP($F21,worthwhile!$B$10:$O$468,worthwhile!M$1,FALSE)=0,"",VLOOKUP($F21,worthwhile!$B$10:$O$468,worthwhile!M$1,FALSE))</f>
        <v>8.11</v>
      </c>
      <c r="R21" s="31">
        <f>IF(VLOOKUP($F21,worthwhile!$B$10:$O$468,worthwhile!N$1,FALSE)=0,"",VLOOKUP($F21,worthwhile!$B$10:$O$468,worthwhile!N$1,FALSE))</f>
        <v>7.79</v>
      </c>
      <c r="S21" s="31">
        <f>IF(VLOOKUP($F21,worthwhile!$B$10:$O$468,worthwhile!O$1,FALSE)=0,"",VLOOKUP($F21,worthwhile!$B$10:$O$468,worthwhile!O$1,FALSE))</f>
        <v>7.5</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Tewkesbury to Rural as a Region</v>
      </c>
      <c r="G24" s="50"/>
      <c r="H24" s="51"/>
      <c r="I24" s="13">
        <f>100*((I21-I22))/I22</f>
        <v>-0.42713296633824688</v>
      </c>
      <c r="J24" s="13">
        <f>100*((J21-J22))/J22</f>
        <v>-2.31980627149753</v>
      </c>
      <c r="K24" s="13">
        <f t="shared" ref="K24:P24" si="8">100*((K21-K22))/K22</f>
        <v>2.2777718248197276</v>
      </c>
      <c r="L24" s="13">
        <f t="shared" si="8"/>
        <v>3.6293798297220431E-2</v>
      </c>
      <c r="M24" s="13">
        <f t="shared" si="8"/>
        <v>-2.3234383261576399</v>
      </c>
      <c r="N24" s="13">
        <f t="shared" si="8"/>
        <v>2.8455712973697715</v>
      </c>
      <c r="O24" s="13">
        <f t="shared" si="8"/>
        <v>1.0095772585859795</v>
      </c>
      <c r="P24" s="13">
        <f t="shared" si="8"/>
        <v>-0.5785833747683341</v>
      </c>
      <c r="Q24" s="13">
        <f t="shared" ref="Q24:S24" si="9">100*((Q21-Q22))/Q22</f>
        <v>1.5294348331045229</v>
      </c>
      <c r="R24" s="13">
        <f t="shared" ref="R24" si="10">100*((R21-R22))/R22</f>
        <v>-0.52922262734412406</v>
      </c>
      <c r="S24" s="13">
        <f t="shared" si="9"/>
        <v>-4.7830276702816299</v>
      </c>
      <c r="T24" s="24"/>
    </row>
    <row r="25" spans="1:20" ht="51" customHeight="1" x14ac:dyDescent="0.3">
      <c r="B25" s="12"/>
      <c r="C25" s="12"/>
      <c r="D25" s="12"/>
      <c r="F25" s="36" t="str">
        <f>"% Gap - "&amp;F21&amp;" to England"</f>
        <v>% Gap - Tewkesbury to England</v>
      </c>
      <c r="G25" s="37"/>
      <c r="H25" s="38"/>
      <c r="I25" s="13">
        <f>100*(I21-I23)/I23</f>
        <v>1.5665796344647533</v>
      </c>
      <c r="J25" s="13">
        <f>100*(J21-J23)/J23</f>
        <v>-0.78023407022107272</v>
      </c>
      <c r="K25" s="13">
        <f t="shared" ref="K25:P25" si="11">100*(K21-K23)/K23</f>
        <v>4.0051679586563367</v>
      </c>
      <c r="L25" s="13">
        <f t="shared" si="11"/>
        <v>1.9181585677749291</v>
      </c>
      <c r="M25" s="13">
        <f t="shared" si="11"/>
        <v>-0.51085568326947683</v>
      </c>
      <c r="N25" s="13">
        <f t="shared" si="11"/>
        <v>4.7073791348600524</v>
      </c>
      <c r="O25" s="13">
        <f t="shared" si="11"/>
        <v>1.2690355329949305</v>
      </c>
      <c r="P25" s="13">
        <f t="shared" si="11"/>
        <v>0.88832487309645036</v>
      </c>
      <c r="Q25" s="13">
        <f t="shared" ref="Q25:S25" si="12">100*(Q21-Q23)/Q23</f>
        <v>3.1806615776081313</v>
      </c>
      <c r="R25" s="13">
        <f t="shared" ref="R25" si="13">100*(R21-R23)/R23</f>
        <v>1.0376134889753577</v>
      </c>
      <c r="S25" s="13">
        <f t="shared" si="12"/>
        <v>-3.5989717223650417</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Tewkesbury</v>
      </c>
      <c r="G30" s="10"/>
      <c r="H30" s="11"/>
      <c r="I30" s="30">
        <f>IF(VLOOKUP($F30,happy!$B$10:$L$468,happy!E$1,FALSE)=0,"",VLOOKUP($F30,happy!$B$10:$L$468,happy!E$1,FALSE))</f>
        <v>7.56</v>
      </c>
      <c r="J30" s="31">
        <f>IF(VLOOKUP($F30,happy!$B$10:$L$468,happy!F$1,FALSE)=0,"",VLOOKUP($F30,happy!$B$10:$L$468,happy!F$1,FALSE))</f>
        <v>7.41</v>
      </c>
      <c r="K30" s="31">
        <f>IF(VLOOKUP($F30,happy!$B$10:$L$468,happy!G$1,FALSE)=0,"",VLOOKUP($F30,happy!$B$10:$L$468,happy!G$1,FALSE))</f>
        <v>7.61</v>
      </c>
      <c r="L30" s="31">
        <f>IF(VLOOKUP($F30,happy!$B$10:$L$468,happy!H$1,FALSE)=0,"",VLOOKUP($F30,happy!$B$10:$L$468,happy!H$1,FALSE))</f>
        <v>7.65</v>
      </c>
      <c r="M30" s="31">
        <f>IF(VLOOKUP($F30,happy!$B$10:$L$468,happy!I$1,FALSE)=0,"",VLOOKUP($F30,happy!$B$10:$L$468,happy!I$1,FALSE))</f>
        <v>7.26</v>
      </c>
      <c r="N30" s="31">
        <f>IF(VLOOKUP($F30,happy!$B$10:$L$468,happy!J$1,FALSE)=0,"",VLOOKUP($F30,happy!$B$10:$L$468,happy!J$1,FALSE))</f>
        <v>7.49</v>
      </c>
      <c r="O30" s="31">
        <f>IF(VLOOKUP($F30,happy!$B$10:$L$468,happy!K$1,FALSE)=0,"",VLOOKUP($F30,happy!$B$10:$L$468,happy!K$1,FALSE))</f>
        <v>7.49</v>
      </c>
      <c r="P30" s="31">
        <f>IF(VLOOKUP($F30,happy!$B$10:$L$468,happy!L$1,FALSE)=0,"",VLOOKUP($F30,happy!$B$10:$L$468,happy!L$1,FALSE))</f>
        <v>7.79</v>
      </c>
      <c r="Q30" s="31">
        <f>IF(VLOOKUP($F30,happy!$B$10:$O$468,happy!M$1,FALSE)=0,"",VLOOKUP($F30,happy!$B$10:$O$468,happy!M$1,FALSE))</f>
        <v>7.47</v>
      </c>
      <c r="R30" s="31">
        <f>IF(VLOOKUP($F30,happy!$B$10:$O$468,happy!N$1,FALSE)=0,"",VLOOKUP($F30,happy!$B$10:$O$468,happy!N$1,FALSE))</f>
        <v>7.42</v>
      </c>
      <c r="S30" s="31">
        <f>IF(VLOOKUP($F30,happy!$B$10:$O$468,happy!O$1,FALSE)=0,"",VLOOKUP($F30,happy!$B$10:$O$468,happy!O$1,FALSE))</f>
        <v>7.56</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Tewkesbury to Rural as a Region</v>
      </c>
      <c r="G33" s="50"/>
      <c r="H33" s="51"/>
      <c r="I33" s="13">
        <f>100*((I30-I31))/I31</f>
        <v>1.4191045741069672</v>
      </c>
      <c r="J33" s="13">
        <f>100*((J30-J31))/J31</f>
        <v>6.0195880649491655E-2</v>
      </c>
      <c r="K33" s="13">
        <f t="shared" ref="K33:S33" si="16">100*((K30-K31))/K31</f>
        <v>0.94773853284326337</v>
      </c>
      <c r="L33" s="13">
        <f t="shared" si="16"/>
        <v>0.26687300634816119</v>
      </c>
      <c r="M33" s="13">
        <f t="shared" si="16"/>
        <v>-4.7816193666645788</v>
      </c>
      <c r="N33" s="13">
        <f t="shared" si="16"/>
        <v>-2.230085712039036</v>
      </c>
      <c r="O33" s="13">
        <f t="shared" si="16"/>
        <v>-0.30309833857209101</v>
      </c>
      <c r="P33" s="13">
        <f t="shared" si="16"/>
        <v>1.3845767867783239</v>
      </c>
      <c r="Q33" s="13">
        <f t="shared" si="16"/>
        <v>-1.4825054819334449</v>
      </c>
      <c r="R33" s="13">
        <f t="shared" ref="R33" si="17">100*((R30-R31))/R31</f>
        <v>-0.72218460844047927</v>
      </c>
      <c r="S33" s="13">
        <f t="shared" si="16"/>
        <v>-0.23055029971537261</v>
      </c>
      <c r="T33" s="24"/>
    </row>
    <row r="34" spans="1:20" ht="51" customHeight="1" x14ac:dyDescent="0.3">
      <c r="B34" s="12"/>
      <c r="C34" s="12"/>
      <c r="D34" s="12"/>
      <c r="F34" s="36" t="str">
        <f>"% Gap - "&amp;F30&amp;" to England"</f>
        <v>% Gap - Tewkesbury to England</v>
      </c>
      <c r="G34" s="37"/>
      <c r="H34" s="38"/>
      <c r="I34" s="13">
        <f>100*(I30-I32)/I32</f>
        <v>3.7037037037036979</v>
      </c>
      <c r="J34" s="13">
        <f>100*(J30-J32)/J32</f>
        <v>1.6460905349794253</v>
      </c>
      <c r="K34" s="13">
        <f t="shared" ref="K34:S34" si="18">100*(K30-K32)/K32</f>
        <v>3.1165311653116587</v>
      </c>
      <c r="L34" s="13">
        <f t="shared" si="18"/>
        <v>2.5469168900804342</v>
      </c>
      <c r="M34" s="13">
        <f t="shared" si="18"/>
        <v>-2.8112449799196781</v>
      </c>
      <c r="N34" s="13">
        <f t="shared" si="18"/>
        <v>-0.26631158455392245</v>
      </c>
      <c r="O34" s="13">
        <f t="shared" si="18"/>
        <v>-0.39893617021275746</v>
      </c>
      <c r="P34" s="13">
        <f t="shared" si="18"/>
        <v>3.0423280423280481</v>
      </c>
      <c r="Q34" s="13">
        <f t="shared" si="18"/>
        <v>0</v>
      </c>
      <c r="R34" s="13">
        <f t="shared" ref="R34" si="19">100*(R30-R32)/R32</f>
        <v>1.5047879616963109</v>
      </c>
      <c r="S34" s="13">
        <f t="shared" si="18"/>
        <v>1.4765100671140863</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Tewkesbury</v>
      </c>
      <c r="G39" s="10"/>
      <c r="H39" s="11"/>
      <c r="I39" s="30">
        <f>IF(VLOOKUP($F39,anxiety!$B$10:$L$468,anxiety!E$1,FALSE)=0,"",VLOOKUP($F39,anxiety!$B$10:$L$468,anxiety!E$1,FALSE))</f>
        <v>2.92</v>
      </c>
      <c r="J39" s="31">
        <f>IF(VLOOKUP($F39,anxiety!$B$10:$L$468,anxiety!F$1,FALSE)=0,"",VLOOKUP($F39,anxiety!$B$10:$L$468,anxiety!F$1,FALSE))</f>
        <v>2.96</v>
      </c>
      <c r="K39" s="31">
        <f>IF(VLOOKUP($F39,anxiety!$B$10:$L$468,anxiety!G$1,FALSE)=0,"",VLOOKUP($F39,anxiety!$B$10:$L$468,anxiety!G$1,FALSE))</f>
        <v>2.68</v>
      </c>
      <c r="L39" s="31">
        <f>IF(VLOOKUP($F39,anxiety!$B$10:$L$468,anxiety!H$1,FALSE)=0,"",VLOOKUP($F39,anxiety!$B$10:$L$468,anxiety!H$1,FALSE))</f>
        <v>2.65</v>
      </c>
      <c r="M39" s="31">
        <f>IF(VLOOKUP($F39,anxiety!$B$10:$L$468,anxiety!I$1,FALSE)=0,"",VLOOKUP($F39,anxiety!$B$10:$L$468,anxiety!I$1,FALSE))</f>
        <v>3.12</v>
      </c>
      <c r="N39" s="31">
        <f>IF(VLOOKUP($F39,anxiety!$B$10:$L$468,anxiety!J$1,FALSE)=0,"",VLOOKUP($F39,anxiety!$B$10:$L$468,anxiety!J$1,FALSE))</f>
        <v>2.82</v>
      </c>
      <c r="O39" s="31">
        <f>IF(VLOOKUP($F39,anxiety!$B$10:$L$468,anxiety!K$1,FALSE)=0,"",VLOOKUP($F39,anxiety!$B$10:$L$468,anxiety!K$1,FALSE))</f>
        <v>2.82</v>
      </c>
      <c r="P39" s="31">
        <f>IF(VLOOKUP($F39,anxiety!$B$10:$L$468,anxiety!L$1,FALSE)=0,"",VLOOKUP($F39,anxiety!$B$10:$L$468,anxiety!L$1,FALSE))</f>
        <v>2.92</v>
      </c>
      <c r="Q39" s="31">
        <f>IF(VLOOKUP($F39,anxiety!$B$10:$O$468,anxiety!M$1,FALSE)=0,"",VLOOKUP($F39,anxiety!$B$10:$O$468,anxiety!M$1,FALSE))</f>
        <v>3.31</v>
      </c>
      <c r="R39" s="31">
        <f>IF(VLOOKUP($F39,anxiety!$B$10:$O$468,anxiety!N$1,FALSE)=0,"",VLOOKUP($F39,anxiety!$B$10:$O$468,anxiety!N$1,FALSE))</f>
        <v>3.35</v>
      </c>
      <c r="S39" s="31">
        <f>IF(VLOOKUP($F39,anxiety!$B$10:$O$468,anxiety!O$1,FALSE)=0,"",VLOOKUP($F39,anxiety!$B$10:$O$468,anxiety!O$1,FALSE))</f>
        <v>3</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Tewkesbury to Rural as a Region</v>
      </c>
      <c r="G42" s="50"/>
      <c r="H42" s="51"/>
      <c r="I42" s="13">
        <f>100*((I39-I40))/I40</f>
        <v>-1.5836920328108433</v>
      </c>
      <c r="J42" s="13">
        <f>100*((J39-J40))/J40</f>
        <v>1.9249917026220102</v>
      </c>
      <c r="K42" s="13">
        <f t="shared" ref="K42:S42" si="21">100*((K39-K40))/K40</f>
        <v>-1.991540359534737</v>
      </c>
      <c r="L42" s="13">
        <f t="shared" si="21"/>
        <v>-1.5266833810888192</v>
      </c>
      <c r="M42" s="13">
        <f t="shared" si="21"/>
        <v>15.103564761312077</v>
      </c>
      <c r="N42" s="13">
        <f t="shared" si="21"/>
        <v>3.3514372764604601</v>
      </c>
      <c r="O42" s="13">
        <f t="shared" si="21"/>
        <v>3.0783458845290181</v>
      </c>
      <c r="P42" s="13">
        <f t="shared" si="21"/>
        <v>5.0177658375942311</v>
      </c>
      <c r="Q42" s="13">
        <f t="shared" si="21"/>
        <v>13.830536565154389</v>
      </c>
      <c r="R42" s="13">
        <f t="shared" ref="R42" si="22">100*((R39-R40))/R40</f>
        <v>10.341680225405794</v>
      </c>
      <c r="S42" s="13">
        <f t="shared" si="21"/>
        <v>1.4752628576086617</v>
      </c>
      <c r="T42" s="24"/>
    </row>
    <row r="43" spans="1:20" ht="51" customHeight="1" x14ac:dyDescent="0.3">
      <c r="B43" s="12"/>
      <c r="C43" s="12"/>
      <c r="D43" s="12"/>
      <c r="F43" s="36" t="str">
        <f>"% Gap - "&amp;F39&amp;" to England"</f>
        <v>% Gap - Tewkesbury to England</v>
      </c>
      <c r="G43" s="37"/>
      <c r="H43" s="38"/>
      <c r="I43" s="13">
        <f>100*(I39-I41)/I41</f>
        <v>-7.0063694267515988</v>
      </c>
      <c r="J43" s="13">
        <f>100*(J39-J41)/J41</f>
        <v>-2.6315789473684235</v>
      </c>
      <c r="K43" s="13">
        <f t="shared" ref="K43:S43" si="23">100*(K39-K41)/K41</f>
        <v>-8.5324232081911262</v>
      </c>
      <c r="L43" s="13">
        <f t="shared" si="23"/>
        <v>-7.3426573426573416</v>
      </c>
      <c r="M43" s="13">
        <f t="shared" si="23"/>
        <v>8.7108013937282234</v>
      </c>
      <c r="N43" s="13">
        <f t="shared" si="23"/>
        <v>-3.0927835051546495</v>
      </c>
      <c r="O43" s="13">
        <f t="shared" si="23"/>
        <v>-2.7586206896551748</v>
      </c>
      <c r="P43" s="13">
        <f t="shared" si="23"/>
        <v>1.7421602787456383</v>
      </c>
      <c r="Q43" s="13">
        <f t="shared" si="23"/>
        <v>8.8815789473684212</v>
      </c>
      <c r="R43" s="13">
        <f t="shared" ref="R43" si="24">100*(R39-R41)/R41</f>
        <v>1.2084592145015116</v>
      </c>
      <c r="S43" s="13">
        <f t="shared" si="23"/>
        <v>-4.1533546325878561</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InSnu/F54Kd3nPo4YAEXkv5q3uL9CNSkJveBmBvK4J0SvqSfB36fRkYPOST2gFfLWGSCDX41lKtZcmpJnOGSoA==" saltValue="GrjCtqzprwh+S9b8YxHwh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2022-12-01T10:14:38Z</dcterms:modified>
</cp:coreProperties>
</file>