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AB4B03A5-89FA-40DB-B926-44DD29C1AAC8}" xr6:coauthVersionLast="47" xr6:coauthVersionMax="47" xr10:uidLastSave="{2D354B6A-8FD9-41F9-BF51-6BCAA2744DBB}"/>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<sst xmlns="http://schemas.openxmlformats.org/spreadsheetml/2006/main" count="12312" uniqueCount="1423">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</sst>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7.57</c:v>
                </c:pt>
                <c:pt idx="1">
                  <c:v>7.58</c:v>
                </c:pt>
                <c:pt idx="2">
                  <c:v>7.24</c:v>
                </c:pt>
                <c:pt idx="3">
                  <c:v>7.75</c:v>
                </c:pt>
                <c:pt idx="4">
                  <c:v>7.86</c:v>
                </c:pt>
                <c:pt idx="5">
                  <c:v>7.69</c:v>
                </c:pt>
                <c:pt idx="6">
                  <c:v>7.83</c:v>
                </c:pt>
                <c:pt idx="7">
                  <c:v>7.66</c:v>
                </c:pt>
                <c:pt idx="8">
                  <c:v>7.82</c:v>
                </c:pt>
                <c:pt idx="9">
                  <c:v>7.54</c:v>
                </c:pt>
                <c:pt idx="10">
                  <c:v>7.72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7.93</c:v>
                </c:pt>
                <c:pt idx="1">
                  <c:v>7.89</c:v>
                </c:pt>
                <c:pt idx="2">
                  <c:v>7.63</c:v>
                </c:pt>
                <c:pt idx="3">
                  <c:v>7.8</c:v>
                </c:pt>
                <c:pt idx="4">
                  <c:v>7.98</c:v>
                </c:pt>
                <c:pt idx="5">
                  <c:v>8.06</c:v>
                </c:pt>
                <c:pt idx="6">
                  <c:v>8.17</c:v>
                </c:pt>
                <c:pt idx="7">
                  <c:v>7.84</c:v>
                </c:pt>
                <c:pt idx="8">
                  <c:v>8.33</c:v>
                </c:pt>
                <c:pt idx="9">
                  <c:v>7.69</c:v>
                </c:pt>
                <c:pt idx="10">
                  <c:v>7.74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c:v>
                </c:pt>
                <c:pt idx="1">
                  <c:v>7.5</c:v>
                </c:pt>
                <c:pt idx="2">
                  <c:v>7.06</c:v>
                </c:pt>
                <c:pt idx="3">
                  <c:v>7.67</c:v>
                </c:pt>
                <c:pt idx="4">
                  <c:v>7.6</c:v>
                </c:pt>
                <c:pt idx="5">
                  <c:v>7.28</c:v>
                </c:pt>
                <c:pt idx="6">
                  <c:v>7.48</c:v>
                </c:pt>
                <c:pt idx="7">
                  <c:v>7.37</c:v>
                </c:pt>
                <c:pt idx="8">
                  <c:v>7.68</c:v>
                </c:pt>
                <c:pt idx="9">
                  <c:v>7.3</c:v>
                </c:pt>
                <c:pt idx="10">
                  <c:v>7.43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Vale of White Horse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3.07</c:v>
                </c:pt>
                <c:pt idx="1">
                  <c:v>2.58</c:v>
                </c:pt>
                <c:pt idx="2">
                  <c:v>2.7</c:v>
                </c:pt>
                <c:pt idx="3">
                  <c:v>2.82</c:v>
                </c:pt>
                <c:pt idx="4">
                  <c:v>2.85</c:v>
                </c:pt>
                <c:pt idx="5">
                  <c:v>3.04</c:v>
                </c:pt>
                <c:pt idx="6">
                  <c:v>3.11</c:v>
                </c:pt>
                <c:pt idx="7">
                  <c:v>3.42</c:v>
                </c:pt>
                <c:pt idx="8">
                  <c:v>2.93</c:v>
                </c:pt>
                <c:pt idx="9">
                  <c:v>3.55</c:v>
                </c:pt>
                <c:pt idx="10">
                  <c:v>3.2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Vale of White Horse in the period April 2011 to March 2022 had scores for 'life satisfaction' that were very generally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Vale of White Horse in the period April 2011 to March 2022 were generally in line with or above the England situation, with the scores in those years where they were higher being greater than the rural level also.</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Vale of White Horse in the period April 2011 to March 2022 demonstrated no obvious pattern and fluctuated significantly from one year to the next.</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Vale of White Horse in the period April 2011 to March 2022 had a general upward trend that took them from being in line with and below the rural situation to being above the England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287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Vale of White Horse</v>
      </c>
      <c r="G12" s="10"/>
      <c r="H12" s="11"/>
      <c r="I12" s="30">
        <f>IF(VLOOKUP($F12,'life satisfaction'!$B$10:$L$468,'life satisfaction'!E$1,FALSE)=0,"",VLOOKUP($F12,'life satisfaction'!$B$10:$L$468,'life satisfaction'!E$1,FALSE))</f>
        <v>7.57</v>
      </c>
      <c r="J12" s="31">
        <f>IF(VLOOKUP($F12,'life satisfaction'!$B$10:$L$468,'life satisfaction'!F$1,FALSE)=0,"",VLOOKUP($F12,'life satisfaction'!$B$10:$L$468,'life satisfaction'!F$1,FALSE))</f>
        <v>7.58</v>
      </c>
      <c r="K12" s="31">
        <f>IF(VLOOKUP($F12,'life satisfaction'!$B$10:$L$468,'life satisfaction'!G$1,FALSE)=0,"",VLOOKUP($F12,'life satisfaction'!$B$10:$L$468,'life satisfaction'!G$1,FALSE))</f>
        <v>7.24</v>
      </c>
      <c r="L12" s="31">
        <f>IF(VLOOKUP($F12,'life satisfaction'!$B$10:$L$468,'life satisfaction'!H$1,FALSE)=0,"",VLOOKUP($F12,'life satisfaction'!$B$10:$L$468,'life satisfaction'!H$1,FALSE))</f>
        <v>7.75</v>
      </c>
      <c r="M12" s="31">
        <f>IF(VLOOKUP($F12,'life satisfaction'!$B$10:$L$468,'life satisfaction'!I$1,FALSE)=0,"",VLOOKUP($F12,'life satisfaction'!$B$10:$L$468,'life satisfaction'!I$1,FALSE))</f>
        <v>7.86</v>
      </c>
      <c r="N12" s="31">
        <f>IF(VLOOKUP($F12,'life satisfaction'!$B$10:$L$468,'life satisfaction'!J$1,FALSE)=0,"",VLOOKUP($F12,'life satisfaction'!$B$10:$L$468,'life satisfaction'!J$1,FALSE))</f>
        <v>7.69</v>
      </c>
      <c r="O12" s="31">
        <f>IF(VLOOKUP($F12,'life satisfaction'!$B$10:$L$468,'life satisfaction'!K$1,FALSE)=0,"",VLOOKUP($F12,'life satisfaction'!$B$10:$L$468,'life satisfaction'!K$1,FALSE))</f>
        <v>7.83</v>
      </c>
      <c r="P12" s="31">
        <f>IF(VLOOKUP($F12,'life satisfaction'!$B$10:$L$468,'life satisfaction'!L$1,FALSE)=0,"",VLOOKUP($F12,'life satisfaction'!$B$10:$L$468,'life satisfaction'!L$1,FALSE))</f>
        <v>7.66</v>
      </c>
      <c r="Q12" s="31">
        <f>IF(VLOOKUP($F12,'life satisfaction'!$B$10:$O$468,'life satisfaction'!M$1,FALSE)=0,"",VLOOKUP($F12,'life satisfaction'!$B$10:$O$468,'life satisfaction'!M$1,FALSE))</f>
        <v>7.82</v>
      </c>
      <c r="R12" s="31">
        <f>IF(VLOOKUP($F12,'life satisfaction'!$B$10:$O$468,'life satisfaction'!N$1,FALSE)=0,"",VLOOKUP($F12,'life satisfaction'!$B$10:$O$468,'life satisfaction'!N$1,FALSE))</f>
        <v>7.54</v>
      </c>
      <c r="S12" s="31">
        <f>IF(VLOOKUP($F12,'life satisfaction'!$B$10:$O$468,'life satisfaction'!O$1,FALSE)=0,"",VLOOKUP($F12,'life satisfaction'!$B$10:$O$468,'life satisfaction'!O$1,FALSE))</f>
        <v>7.72</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Vale of White Horse to Rural as a Region</v>
      </c>
      <c r="G15" s="37"/>
      <c r="H15" s="38"/>
      <c r="I15" s="13">
        <f>100*((I12-I13))/I13</f>
        <v>-0.18111049328779269</v>
      </c>
      <c r="J15" s="13">
        <f>100*((J12-J13))/J13</f>
        <v>-8.2584251818375809E-2</v>
      </c>
      <c r="K15" s="13">
        <f t="shared" ref="K15:P15" si="0">100*((K12-K13))/K13</f>
        <v>-5.6951397498469909</v>
      </c>
      <c r="L15" s="13">
        <f t="shared" si="0"/>
        <v>-0.59649827695445556</v>
      </c>
      <c r="M15" s="13">
        <f t="shared" si="0"/>
        <v>0.59520138160737146</v>
      </c>
      <c r="N15" s="13">
        <f t="shared" si="0"/>
        <v>-1.9720170170938627</v>
      </c>
      <c r="O15" s="13">
        <f t="shared" si="0"/>
        <v>1.5548332656186399</v>
      </c>
      <c r="P15" s="13">
        <f t="shared" si="0"/>
        <v>-2.4428417983735242</v>
      </c>
      <c r="Q15" s="13">
        <f t="shared" ref="Q15:S15" si="1">100*((Q12-Q13))/Q13</f>
        <v>0.18522520297588321</v>
      </c>
      <c r="R15" s="13">
        <f t="shared" ref="R15" si="2">100*((R12-R13))/R13</f>
        <v>-7.9831396091444073E-2</v>
      </c>
      <c r="S15" s="13">
        <f t="shared" si="1"/>
        <v>0.56185065444617344</v>
      </c>
      <c r="T15" s="24"/>
    </row>
    <row r="16" spans="1:20" ht="51" customHeight="1" x14ac:dyDescent="0.3">
      <c r="B16" s="12"/>
      <c r="C16" s="12"/>
      <c r="D16" s="12"/>
      <c r="F16" s="39" t="str">
        <f>"% Gap - "&amp;F12&amp;" to England"</f>
        <v>% Gap - Vale of White Horse to England</v>
      </c>
      <c r="G16" s="40"/>
      <c r="H16" s="41"/>
      <c r="I16" s="13">
        <f>100*(I12-I14)/I14</f>
        <v>2.1592442645074241</v>
      </c>
      <c r="J16" s="13">
        <f>100*(J12-J14)/J14</f>
        <v>1.8817204301075225</v>
      </c>
      <c r="K16" s="13">
        <f t="shared" ref="K16:P16" si="3">100*(K12-K14)/K14</f>
        <v>-3.4666666666666637</v>
      </c>
      <c r="L16" s="13">
        <f t="shared" si="3"/>
        <v>1.9736842105263206</v>
      </c>
      <c r="M16" s="13">
        <f t="shared" si="3"/>
        <v>2.8795811518324692</v>
      </c>
      <c r="N16" s="13">
        <f t="shared" si="3"/>
        <v>0.2607561929595888</v>
      </c>
      <c r="O16" s="13">
        <f t="shared" si="3"/>
        <v>1.9531250000000047</v>
      </c>
      <c r="P16" s="13">
        <f t="shared" si="3"/>
        <v>-0.64850843060959562</v>
      </c>
      <c r="Q16" s="13">
        <f t="shared" ref="Q16:S16" si="4">100*(Q12-Q14)/Q14</f>
        <v>2.222222222222221</v>
      </c>
      <c r="R16" s="13">
        <f t="shared" ref="R16" si="5">100*(R12-R14)/R14</f>
        <v>2.1680216802168042</v>
      </c>
      <c r="S16" s="13">
        <f t="shared" si="4"/>
        <v>2.2516556291390719</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Vale of White Horse</v>
      </c>
      <c r="G21" s="10"/>
      <c r="H21" s="11"/>
      <c r="I21" s="30">
        <f>IF(VLOOKUP($F21,worthwhile!$B$10:$L$468,worthwhile!E$1,FALSE)=0,"",VLOOKUP($F21,worthwhile!$B$10:$L$468,worthwhile!E$1,FALSE))</f>
        <v>7.93</v>
      </c>
      <c r="J21" s="31">
        <f>IF(VLOOKUP($F21,worthwhile!$B$10:$L$468,worthwhile!F$1,FALSE)=0,"",VLOOKUP($F21,worthwhile!$B$10:$L$468,worthwhile!F$1,FALSE))</f>
        <v>7.89</v>
      </c>
      <c r="K21" s="31">
        <f>IF(VLOOKUP($F21,worthwhile!$B$10:$L$468,worthwhile!G$1,FALSE)=0,"",VLOOKUP($F21,worthwhile!$B$10:$L$468,worthwhile!G$1,FALSE))</f>
        <v>7.63</v>
      </c>
      <c r="L21" s="31">
        <f>IF(VLOOKUP($F21,worthwhile!$B$10:$L$468,worthwhile!H$1,FALSE)=0,"",VLOOKUP($F21,worthwhile!$B$10:$L$468,worthwhile!H$1,FALSE))</f>
        <v>7.8</v>
      </c>
      <c r="M21" s="31">
        <f>IF(VLOOKUP($F21,worthwhile!$B$10:$L$468,worthwhile!I$1,FALSE)=0,"",VLOOKUP($F21,worthwhile!$B$10:$L$468,worthwhile!I$1,FALSE))</f>
        <v>7.98</v>
      </c>
      <c r="N21" s="31">
        <f>IF(VLOOKUP($F21,worthwhile!$B$10:$L$468,worthwhile!J$1,FALSE)=0,"",VLOOKUP($F21,worthwhile!$B$10:$L$468,worthwhile!J$1,FALSE))</f>
        <v>8.06</v>
      </c>
      <c r="O21" s="31">
        <f>IF(VLOOKUP($F21,worthwhile!$B$10:$L$468,worthwhile!K$1,FALSE)=0,"",VLOOKUP($F21,worthwhile!$B$10:$L$468,worthwhile!K$1,FALSE))</f>
        <v>8.17</v>
      </c>
      <c r="P21" s="31">
        <f>IF(VLOOKUP($F21,worthwhile!$B$10:$L$468,worthwhile!L$1,FALSE)=0,"",VLOOKUP($F21,worthwhile!$B$10:$L$468,worthwhile!L$1,FALSE))</f>
        <v>7.84</v>
      </c>
      <c r="Q21" s="31">
        <f>IF(VLOOKUP($F21,worthwhile!$B$10:$O$468,worthwhile!M$1,FALSE)=0,"",VLOOKUP($F21,worthwhile!$B$10:$O$468,worthwhile!M$1,FALSE))</f>
        <v>8.33</v>
      </c>
      <c r="R21" s="31">
        <f>IF(VLOOKUP($F21,worthwhile!$B$10:$O$468,worthwhile!N$1,FALSE)=0,"",VLOOKUP($F21,worthwhile!$B$10:$O$468,worthwhile!N$1,FALSE))</f>
        <v>7.69</v>
      </c>
      <c r="S21" s="31">
        <f>IF(VLOOKUP($F21,worthwhile!$B$10:$O$468,worthwhile!O$1,FALSE)=0,"",VLOOKUP($F21,worthwhile!$B$10:$O$468,worthwhile!O$1,FALSE))</f>
        <v>7.74</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Vale of White Horse to Rural as a Region</v>
      </c>
      <c r="G24" s="37"/>
      <c r="H24" s="38"/>
      <c r="I24" s="13">
        <f>100*((I21-I22))/I22</f>
        <v>1.4926523877811888</v>
      </c>
      <c r="J24" s="13">
        <f>100*((J21-J22))/J22</f>
        <v>1.0087455462496027</v>
      </c>
      <c r="K24" s="13">
        <f t="shared" ref="K24:P24" si="8">100*((K21-K22))/K22</f>
        <v>-3.0584597486491374</v>
      </c>
      <c r="L24" s="13">
        <f t="shared" si="8"/>
        <v>-2.0974790932599339</v>
      </c>
      <c r="M24" s="13">
        <f t="shared" si="8"/>
        <v>5.8916836619007845E-2</v>
      </c>
      <c r="N24" s="13">
        <f t="shared" si="8"/>
        <v>0.7211791806561807</v>
      </c>
      <c r="O24" s="13">
        <f t="shared" si="8"/>
        <v>3.4145671933142108</v>
      </c>
      <c r="P24" s="13">
        <f t="shared" si="8"/>
        <v>-1.9542256173816064</v>
      </c>
      <c r="Q24" s="13">
        <f t="shared" ref="Q24:S24" si="9">100*((Q21-Q22))/Q22</f>
        <v>4.2836241873934329</v>
      </c>
      <c r="R24" s="13">
        <f t="shared" ref="R24" si="10">100*((R21-R22))/R22</f>
        <v>-1.8061260595990087</v>
      </c>
      <c r="S24" s="13">
        <f t="shared" si="9"/>
        <v>-1.7360845557306397</v>
      </c>
      <c r="T24" s="24"/>
    </row>
    <row r="25" spans="1:20" ht="51" customHeight="1" x14ac:dyDescent="0.3">
      <c r="B25" s="12"/>
      <c r="C25" s="12"/>
      <c r="D25" s="12"/>
      <c r="F25" s="39" t="str">
        <f>"% Gap - "&amp;F21&amp;" to England"</f>
        <v>% Gap - Vale of White Horse to England</v>
      </c>
      <c r="G25" s="40"/>
      <c r="H25" s="41"/>
      <c r="I25" s="13">
        <f>100*(I21-I23)/I23</f>
        <v>3.5248041775456862</v>
      </c>
      <c r="J25" s="13">
        <f>100*(J21-J23)/J23</f>
        <v>2.6007802340702115</v>
      </c>
      <c r="K25" s="13">
        <f t="shared" ref="K25:P25" si="11">100*(K21-K23)/K23</f>
        <v>-1.4211886304909602</v>
      </c>
      <c r="L25" s="13">
        <f t="shared" si="11"/>
        <v>-0.25575447570333071</v>
      </c>
      <c r="M25" s="13">
        <f t="shared" si="11"/>
        <v>1.915708812260541</v>
      </c>
      <c r="N25" s="13">
        <f t="shared" si="11"/>
        <v>2.5445292620865163</v>
      </c>
      <c r="O25" s="13">
        <f t="shared" si="11"/>
        <v>3.6802030456852797</v>
      </c>
      <c r="P25" s="13">
        <f t="shared" si="11"/>
        <v>-0.50761421319796995</v>
      </c>
      <c r="Q25" s="13">
        <f t="shared" ref="Q25:S25" si="12">100*(Q21-Q23)/Q23</f>
        <v>5.9796437659033037</v>
      </c>
      <c r="R25" s="13">
        <f t="shared" ref="R25" si="13">100*(R21-R23)/R23</f>
        <v>-0.25940337224383364</v>
      </c>
      <c r="S25" s="13">
        <f t="shared" si="12"/>
        <v>-0.51413881748072021</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Vale of White Horse</v>
      </c>
      <c r="G30" s="10"/>
      <c r="H30" s="11"/>
      <c r="I30" s="30">
        <f>IF(VLOOKUP($F30,happy!$B$10:$L$468,happy!E$1,FALSE)=0,"",VLOOKUP($F30,happy!$B$10:$L$468,happy!E$1,FALSE))</f>
        <v>7.4</v>
      </c>
      <c r="J30" s="31">
        <f>IF(VLOOKUP($F30,happy!$B$10:$L$468,happy!F$1,FALSE)=0,"",VLOOKUP($F30,happy!$B$10:$L$468,happy!F$1,FALSE))</f>
        <v>7.5</v>
      </c>
      <c r="K30" s="31">
        <f>IF(VLOOKUP($F30,happy!$B$10:$L$468,happy!G$1,FALSE)=0,"",VLOOKUP($F30,happy!$B$10:$L$468,happy!G$1,FALSE))</f>
        <v>7.06</v>
      </c>
      <c r="L30" s="31">
        <f>IF(VLOOKUP($F30,happy!$B$10:$L$468,happy!H$1,FALSE)=0,"",VLOOKUP($F30,happy!$B$10:$L$468,happy!H$1,FALSE))</f>
        <v>7.67</v>
      </c>
      <c r="M30" s="31">
        <f>IF(VLOOKUP($F30,happy!$B$10:$L$468,happy!I$1,FALSE)=0,"",VLOOKUP($F30,happy!$B$10:$L$468,happy!I$1,FALSE))</f>
        <v>7.6</v>
      </c>
      <c r="N30" s="31">
        <f>IF(VLOOKUP($F30,happy!$B$10:$L$468,happy!J$1,FALSE)=0,"",VLOOKUP($F30,happy!$B$10:$L$468,happy!J$1,FALSE))</f>
        <v>7.28</v>
      </c>
      <c r="O30" s="31">
        <f>IF(VLOOKUP($F30,happy!$B$10:$L$468,happy!K$1,FALSE)=0,"",VLOOKUP($F30,happy!$B$10:$L$468,happy!K$1,FALSE))</f>
        <v>7.48</v>
      </c>
      <c r="P30" s="31">
        <f>IF(VLOOKUP($F30,happy!$B$10:$L$468,happy!L$1,FALSE)=0,"",VLOOKUP($F30,happy!$B$10:$L$468,happy!L$1,FALSE))</f>
        <v>7.37</v>
      </c>
      <c r="Q30" s="31">
        <f>IF(VLOOKUP($F30,happy!$B$10:$O$468,happy!M$1,FALSE)=0,"",VLOOKUP($F30,happy!$B$10:$O$468,happy!M$1,FALSE))</f>
        <v>7.68</v>
      </c>
      <c r="R30" s="31">
        <f>IF(VLOOKUP($F30,happy!$B$10:$O$468,happy!N$1,FALSE)=0,"",VLOOKUP($F30,happy!$B$10:$O$468,happy!N$1,FALSE))</f>
        <v>7.3</v>
      </c>
      <c r="S30" s="31">
        <f>IF(VLOOKUP($F30,happy!$B$10:$O$468,happy!O$1,FALSE)=0,"",VLOOKUP($F30,happy!$B$10:$O$468,happy!O$1,FALSE))</f>
        <v>7.43</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Vale of White Horse to Rural as a Region</v>
      </c>
      <c r="G33" s="37"/>
      <c r="H33" s="38"/>
      <c r="I33" s="13">
        <f>100*((I30-I31))/I31</f>
        <v>-0.72733150153549841</v>
      </c>
      <c r="J33" s="13">
        <f>100*((J30-J31))/J31</f>
        <v>1.2755019034913864</v>
      </c>
      <c r="K33" s="13">
        <f t="shared" ref="K33:S33" si="16">100*((K30-K31))/K31</f>
        <v>-6.3480901390442348</v>
      </c>
      <c r="L33" s="13">
        <f t="shared" si="16"/>
        <v>0.52900862205102661</v>
      </c>
      <c r="M33" s="13">
        <f t="shared" si="16"/>
        <v>-0.32235636179763288</v>
      </c>
      <c r="N33" s="13">
        <f t="shared" si="16"/>
        <v>-4.9712982621687818</v>
      </c>
      <c r="O33" s="13">
        <f t="shared" si="16"/>
        <v>-0.4362050163577062</v>
      </c>
      <c r="P33" s="13">
        <f t="shared" si="16"/>
        <v>-4.0816006523034334</v>
      </c>
      <c r="Q33" s="13">
        <f t="shared" si="16"/>
        <v>1.2870626370483456</v>
      </c>
      <c r="R33" s="13">
        <f t="shared" ref="R33" si="17">100*((R30-R31))/R31</f>
        <v>-2.3277557468484513</v>
      </c>
      <c r="S33" s="13">
        <f t="shared" si="16"/>
        <v>-1.946162530011271</v>
      </c>
      <c r="T33" s="24"/>
    </row>
    <row r="34" spans="1:20" ht="51" customHeight="1" x14ac:dyDescent="0.3">
      <c r="B34" s="12"/>
      <c r="C34" s="12"/>
      <c r="D34" s="12"/>
      <c r="F34" s="39" t="str">
        <f>"% Gap - "&amp;F30&amp;" to England"</f>
        <v>% Gap - Vale of White Horse to England</v>
      </c>
      <c r="G34" s="40"/>
      <c r="H34" s="41"/>
      <c r="I34" s="13">
        <f>100*(I30-I32)/I32</f>
        <v>1.5089163237311429</v>
      </c>
      <c r="J34" s="13">
        <f>100*(J30-J32)/J32</f>
        <v>2.8806584362139911</v>
      </c>
      <c r="K34" s="13">
        <f t="shared" ref="K34:S34" si="18">100*(K30-K32)/K32</f>
        <v>-4.3360433604336084</v>
      </c>
      <c r="L34" s="13">
        <f t="shared" si="18"/>
        <v>2.8150134048257369</v>
      </c>
      <c r="M34" s="13">
        <f t="shared" si="18"/>
        <v>1.7402945113788473</v>
      </c>
      <c r="N34" s="13">
        <f t="shared" si="18"/>
        <v>-3.0625832223701672</v>
      </c>
      <c r="O34" s="13">
        <f t="shared" si="18"/>
        <v>-0.53191489361700994</v>
      </c>
      <c r="P34" s="13">
        <f t="shared" si="18"/>
        <v>-2.5132275132275068</v>
      </c>
      <c r="Q34" s="13">
        <f t="shared" si="18"/>
        <v>2.8112449799196781</v>
      </c>
      <c r="R34" s="13">
        <f t="shared" ref="R34" si="19">100*(R30-R32)/R32</f>
        <v>-0.13679890560875221</v>
      </c>
      <c r="S34" s="13">
        <f t="shared" si="18"/>
        <v>-0.26845637583893239</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Vale of White Horse</v>
      </c>
      <c r="G39" s="10"/>
      <c r="H39" s="11"/>
      <c r="I39" s="30">
        <f>IF(VLOOKUP($F39,anxiety!$B$10:$L$468,anxiety!E$1,FALSE)=0,"",VLOOKUP($F39,anxiety!$B$10:$L$468,anxiety!E$1,FALSE))</f>
        <v>3.07</v>
      </c>
      <c r="J39" s="31">
        <f>IF(VLOOKUP($F39,anxiety!$B$10:$L$468,anxiety!F$1,FALSE)=0,"",VLOOKUP($F39,anxiety!$B$10:$L$468,anxiety!F$1,FALSE))</f>
        <v>2.58</v>
      </c>
      <c r="K39" s="31">
        <f>IF(VLOOKUP($F39,anxiety!$B$10:$L$468,anxiety!G$1,FALSE)=0,"",VLOOKUP($F39,anxiety!$B$10:$L$468,anxiety!G$1,FALSE))</f>
        <v>2.7</v>
      </c>
      <c r="L39" s="31">
        <f>IF(VLOOKUP($F39,anxiety!$B$10:$L$468,anxiety!H$1,FALSE)=0,"",VLOOKUP($F39,anxiety!$B$10:$L$468,anxiety!H$1,FALSE))</f>
        <v>2.82</v>
      </c>
      <c r="M39" s="31">
        <f>IF(VLOOKUP($F39,anxiety!$B$10:$L$468,anxiety!I$1,FALSE)=0,"",VLOOKUP($F39,anxiety!$B$10:$L$468,anxiety!I$1,FALSE))</f>
        <v>2.85</v>
      </c>
      <c r="N39" s="31">
        <f>IF(VLOOKUP($F39,anxiety!$B$10:$L$468,anxiety!J$1,FALSE)=0,"",VLOOKUP($F39,anxiety!$B$10:$L$468,anxiety!J$1,FALSE))</f>
        <v>3.04</v>
      </c>
      <c r="O39" s="31">
        <f>IF(VLOOKUP($F39,anxiety!$B$10:$L$468,anxiety!K$1,FALSE)=0,"",VLOOKUP($F39,anxiety!$B$10:$L$468,anxiety!K$1,FALSE))</f>
        <v>3.11</v>
      </c>
      <c r="P39" s="31">
        <f>IF(VLOOKUP($F39,anxiety!$B$10:$L$468,anxiety!L$1,FALSE)=0,"",VLOOKUP($F39,anxiety!$B$10:$L$468,anxiety!L$1,FALSE))</f>
        <v>3.42</v>
      </c>
      <c r="Q39" s="31">
        <f>IF(VLOOKUP($F39,anxiety!$B$10:$O$468,anxiety!M$1,FALSE)=0,"",VLOOKUP($F39,anxiety!$B$10:$O$468,anxiety!M$1,FALSE))</f>
        <v>2.93</v>
      </c>
      <c r="R39" s="31">
        <f>IF(VLOOKUP($F39,anxiety!$B$10:$O$468,anxiety!N$1,FALSE)=0,"",VLOOKUP($F39,anxiety!$B$10:$O$468,anxiety!N$1,FALSE))</f>
        <v>3.55</v>
      </c>
      <c r="S39" s="31">
        <f>IF(VLOOKUP($F39,anxiety!$B$10:$O$468,anxiety!O$1,FALSE)=0,"",VLOOKUP($F39,anxiety!$B$10:$O$468,anxiety!O$1,FALSE))</f>
        <v>3.2</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Vale of White Horse to Rural as a Region</v>
      </c>
      <c r="G42" s="37"/>
      <c r="H42" s="38"/>
      <c r="I42" s="13">
        <f>100*((I39-I40))/I40</f>
        <v>3.4719402257776379</v>
      </c>
      <c r="J42" s="13">
        <f>100*((J39-J40))/J40</f>
        <v>-11.159973448390271</v>
      </c>
      <c r="K42" s="13">
        <f t="shared" ref="K42:S42" si="21">100*((K39-K40))/K40</f>
        <v>-1.2601339443073836</v>
      </c>
      <c r="L42" s="13">
        <f t="shared" si="21"/>
        <v>4.7904727793696313</v>
      </c>
      <c r="M42" s="13">
        <f t="shared" si="21"/>
        <v>5.1426793492754541</v>
      </c>
      <c r="N42" s="13">
        <f t="shared" si="21"/>
        <v>11.414315361858092</v>
      </c>
      <c r="O42" s="13">
        <f t="shared" si="21"/>
        <v>13.678601312370656</v>
      </c>
      <c r="P42" s="13">
        <f t="shared" si="21"/>
        <v>23.000259987867217</v>
      </c>
      <c r="Q42" s="13">
        <f t="shared" si="21"/>
        <v>0.76237828879225877</v>
      </c>
      <c r="R42" s="13">
        <f t="shared" ref="R42" si="22">100*((R39-R40))/R40</f>
        <v>16.929243223937473</v>
      </c>
      <c r="S42" s="13">
        <f t="shared" si="21"/>
        <v>8.2402803814492458</v>
      </c>
      <c r="T42" s="24"/>
    </row>
    <row r="43" spans="1:20" ht="51" customHeight="1" x14ac:dyDescent="0.3">
      <c r="B43" s="12"/>
      <c r="C43" s="12"/>
      <c r="D43" s="12"/>
      <c r="F43" s="39" t="str">
        <f>"% Gap - "&amp;F39&amp;" to England"</f>
        <v>% Gap - Vale of White Horse to England</v>
      </c>
      <c r="G43" s="40"/>
      <c r="H43" s="41"/>
      <c r="I43" s="13">
        <f>100*(I39-I41)/I41</f>
        <v>-2.2292993630573337</v>
      </c>
      <c r="J43" s="13">
        <f>100*(J39-J41)/J41</f>
        <v>-15.131578947368421</v>
      </c>
      <c r="K43" s="13">
        <f t="shared" ref="K43:S43" si="23">100*(K39-K41)/K41</f>
        <v>-7.8498293515358357</v>
      </c>
      <c r="L43" s="13">
        <f t="shared" si="23"/>
        <v>-1.3986013986013999</v>
      </c>
      <c r="M43" s="13">
        <f t="shared" si="23"/>
        <v>-0.69686411149825844</v>
      </c>
      <c r="N43" s="13">
        <f t="shared" si="23"/>
        <v>4.4673539518900309</v>
      </c>
      <c r="O43" s="13">
        <f t="shared" si="23"/>
        <v>7.2413793103448265</v>
      </c>
      <c r="P43" s="13">
        <f t="shared" si="23"/>
        <v>19.163763066202083</v>
      </c>
      <c r="Q43" s="13">
        <f t="shared" si="23"/>
        <v>-3.6184210526315748</v>
      </c>
      <c r="R43" s="13">
        <f t="shared" ref="R43" si="24">100*(R39-R41)/R41</f>
        <v>7.2507552870090572</v>
      </c>
      <c r="S43" s="13">
        <f t="shared" si="23"/>
        <v>2.2364217252396257</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Mxp4mUC0hZtKgy1/01F/HoVpRWM394LRhTfjO+WRz9mwfwfKZDY/huqilGGb95LVS8uUEYjRXG5Amxf9tAdAtQ==" saltValue="74WebCPTOepwCBxjzpj5z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2022-11-30T20:15:25Z</dcterms:modified>
</cp:coreProperties>
</file>