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C0829CFF-0779-409D-B848-560BAFDD4F73}" xr6:coauthVersionLast="47" xr6:coauthVersionMax="47" xr10:uidLastSave="{6577B3E2-6EB6-4FEA-BAFB-A57C2D897183}"/>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<sst xmlns="http://schemas.openxmlformats.org/spreadsheetml/2006/main" count="12312" uniqueCount="1423">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</sst>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Wealden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7.47</c:v>
                </c:pt>
                <c:pt idx="1">
                  <c:v>7.35</c:v>
                </c:pt>
                <c:pt idx="2">
                  <c:v>7.62</c:v>
                </c:pt>
                <c:pt idx="3">
                  <c:v>7.92</c:v>
                </c:pt>
                <c:pt idx="4">
                  <c:v>7.69</c:v>
                </c:pt>
                <c:pt idx="5">
                  <c:v>7.85</c:v>
                </c:pt>
                <c:pt idx="6">
                  <c:v>7.78</c:v>
                </c:pt>
                <c:pt idx="7">
                  <c:v>7.77</c:v>
                </c:pt>
                <c:pt idx="8">
                  <c:v>7.77</c:v>
                </c:pt>
                <c:pt idx="9">
                  <c:v>7.53</c:v>
                </c:pt>
                <c:pt idx="10">
                  <c:v>7.77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Wealden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7.76</c:v>
                </c:pt>
                <c:pt idx="1">
                  <c:v>7.76</c:v>
                </c:pt>
                <c:pt idx="2">
                  <c:v>7.73</c:v>
                </c:pt>
                <c:pt idx="3">
                  <c:v>7.92</c:v>
                </c:pt>
                <c:pt idx="4">
                  <c:v>7.79</c:v>
                </c:pt>
                <c:pt idx="5">
                  <c:v>7.9</c:v>
                </c:pt>
                <c:pt idx="6">
                  <c:v>7.88</c:v>
                </c:pt>
                <c:pt idx="7">
                  <c:v>7.96</c:v>
                </c:pt>
                <c:pt idx="8">
                  <c:v>8.0299999999999994</c:v>
                </c:pt>
                <c:pt idx="9">
                  <c:v>7.65</c:v>
                </c:pt>
                <c:pt idx="10">
                  <c:v>7.97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Wealden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7.35</c:v>
                </c:pt>
                <c:pt idx="1">
                  <c:v>7.14</c:v>
                </c:pt>
                <c:pt idx="2">
                  <c:v>7.41</c:v>
                </c:pt>
                <c:pt idx="3">
                  <c:v>7.53</c:v>
                </c:pt>
                <c:pt idx="4">
                  <c:v>7.49</c:v>
                </c:pt>
                <c:pt idx="5">
                  <c:v>7.51</c:v>
                </c:pt>
                <c:pt idx="6">
                  <c:v>7.76</c:v>
                </c:pt>
                <c:pt idx="7">
                  <c:v>7.82</c:v>
                </c:pt>
                <c:pt idx="8">
                  <c:v>7.44</c:v>
                </c:pt>
                <c:pt idx="9">
                  <c:v>7.44</c:v>
                </c:pt>
                <c:pt idx="10">
                  <c:v>7.66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Wealden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2.84</c:v>
                </c:pt>
                <c:pt idx="1">
                  <c:v>3.07</c:v>
                </c:pt>
                <c:pt idx="2">
                  <c:v>3.01</c:v>
                </c:pt>
                <c:pt idx="3">
                  <c:v>2.83</c:v>
                </c:pt>
                <c:pt idx="4">
                  <c:v>2.4</c:v>
                </c:pt>
                <c:pt idx="5">
                  <c:v>2.97</c:v>
                </c:pt>
                <c:pt idx="6">
                  <c:v>2.88</c:v>
                </c:pt>
                <c:pt idx="7">
                  <c:v>2.5499999999999998</c:v>
                </c:pt>
                <c:pt idx="8">
                  <c:v>3.14</c:v>
                </c:pt>
                <c:pt idx="9">
                  <c:v>3.59</c:v>
                </c:pt>
                <c:pt idx="10">
                  <c:v>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Wealden in the period April 2011 to March 2022 had scores for 'life satisfaction' that were generally between the rural and England situations, moving beyond these bounds in some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Wealden in the period April 2011 to March 2022 fluctuated around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Wealden in the period April 2011 to March 2022 were generally in line with or above the England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Wealden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296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Wealden</v>
      </c>
      <c r="G12" s="10"/>
      <c r="H12" s="11"/>
      <c r="I12" s="30">
        <f>IF(VLOOKUP($F12,'life satisfaction'!$B$10:$L$468,'life satisfaction'!E$1,FALSE)=0,"",VLOOKUP($F12,'life satisfaction'!$B$10:$L$468,'life satisfaction'!E$1,FALSE))</f>
        <v>7.47</v>
      </c>
      <c r="J12" s="31">
        <f>IF(VLOOKUP($F12,'life satisfaction'!$B$10:$L$468,'life satisfaction'!F$1,FALSE)=0,"",VLOOKUP($F12,'life satisfaction'!$B$10:$L$468,'life satisfaction'!F$1,FALSE))</f>
        <v>7.35</v>
      </c>
      <c r="K12" s="31">
        <f>IF(VLOOKUP($F12,'life satisfaction'!$B$10:$L$468,'life satisfaction'!G$1,FALSE)=0,"",VLOOKUP($F12,'life satisfaction'!$B$10:$L$468,'life satisfaction'!G$1,FALSE))</f>
        <v>7.62</v>
      </c>
      <c r="L12" s="31">
        <f>IF(VLOOKUP($F12,'life satisfaction'!$B$10:$L$468,'life satisfaction'!H$1,FALSE)=0,"",VLOOKUP($F12,'life satisfaction'!$B$10:$L$468,'life satisfaction'!H$1,FALSE))</f>
        <v>7.92</v>
      </c>
      <c r="M12" s="31">
        <f>IF(VLOOKUP($F12,'life satisfaction'!$B$10:$L$468,'life satisfaction'!I$1,FALSE)=0,"",VLOOKUP($F12,'life satisfaction'!$B$10:$L$468,'life satisfaction'!I$1,FALSE))</f>
        <v>7.69</v>
      </c>
      <c r="N12" s="31">
        <f>IF(VLOOKUP($F12,'life satisfaction'!$B$10:$L$468,'life satisfaction'!J$1,FALSE)=0,"",VLOOKUP($F12,'life satisfaction'!$B$10:$L$468,'life satisfaction'!J$1,FALSE))</f>
        <v>7.85</v>
      </c>
      <c r="O12" s="31">
        <f>IF(VLOOKUP($F12,'life satisfaction'!$B$10:$L$468,'life satisfaction'!K$1,FALSE)=0,"",VLOOKUP($F12,'life satisfaction'!$B$10:$L$468,'life satisfaction'!K$1,FALSE))</f>
        <v>7.78</v>
      </c>
      <c r="P12" s="31">
        <f>IF(VLOOKUP($F12,'life satisfaction'!$B$10:$L$468,'life satisfaction'!L$1,FALSE)=0,"",VLOOKUP($F12,'life satisfaction'!$B$10:$L$468,'life satisfaction'!L$1,FALSE))</f>
        <v>7.77</v>
      </c>
      <c r="Q12" s="31">
        <f>IF(VLOOKUP($F12,'life satisfaction'!$B$10:$O$468,'life satisfaction'!M$1,FALSE)=0,"",VLOOKUP($F12,'life satisfaction'!$B$10:$O$468,'life satisfaction'!M$1,FALSE))</f>
        <v>7.77</v>
      </c>
      <c r="R12" s="31">
        <f>IF(VLOOKUP($F12,'life satisfaction'!$B$10:$O$468,'life satisfaction'!N$1,FALSE)=0,"",VLOOKUP($F12,'life satisfaction'!$B$10:$O$468,'life satisfaction'!N$1,FALSE))</f>
        <v>7.53</v>
      </c>
      <c r="S12" s="31">
        <f>IF(VLOOKUP($F12,'life satisfaction'!$B$10:$O$468,'life satisfaction'!O$1,FALSE)=0,"",VLOOKUP($F12,'life satisfaction'!$B$10:$O$468,'life satisfaction'!O$1,FALSE))</f>
        <v>7.77</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Wealden to Rural as a Region</v>
      </c>
      <c r="G15" s="37"/>
      <c r="H15" s="38"/>
      <c r="I15" s="13">
        <f>100*((I12-I13))/I13</f>
        <v>-1.4997219795059267</v>
      </c>
      <c r="J15" s="13">
        <f>100*((J12-J13))/J13</f>
        <v>-3.1143791887684835</v>
      </c>
      <c r="K15" s="13">
        <f t="shared" ref="K15:P15" si="0">100*((K12-K13))/K13</f>
        <v>-0.74543714003233186</v>
      </c>
      <c r="L15" s="13">
        <f t="shared" si="0"/>
        <v>1.5839656318091233</v>
      </c>
      <c r="M15" s="13">
        <f t="shared" si="0"/>
        <v>-1.5805218034910058</v>
      </c>
      <c r="N15" s="13">
        <f t="shared" si="0"/>
        <v>6.7576907127841854E-2</v>
      </c>
      <c r="O15" s="13">
        <f t="shared" si="0"/>
        <v>0.9063349689033251</v>
      </c>
      <c r="P15" s="13">
        <f t="shared" si="0"/>
        <v>-1.0418904403867282</v>
      </c>
      <c r="Q15" s="13">
        <f t="shared" ref="Q15:S15" si="1">100*((Q12-Q13))/Q13</f>
        <v>-0.45534529064929136</v>
      </c>
      <c r="R15" s="13">
        <f t="shared" ref="R15" si="2">100*((R12-R13))/R13</f>
        <v>-0.21235151360325633</v>
      </c>
      <c r="S15" s="13">
        <f t="shared" si="1"/>
        <v>1.213157977337662</v>
      </c>
      <c r="T15" s="24"/>
    </row>
    <row r="16" spans="1:20" ht="51" customHeight="1" x14ac:dyDescent="0.3">
      <c r="B16" s="12"/>
      <c r="C16" s="12"/>
      <c r="D16" s="12"/>
      <c r="F16" s="39" t="str">
        <f>"% Gap - "&amp;F12&amp;" to England"</f>
        <v>% Gap - Wealden to England</v>
      </c>
      <c r="G16" s="40"/>
      <c r="H16" s="41"/>
      <c r="I16" s="13">
        <f>100*(I12-I14)/I14</f>
        <v>0.80971659919027816</v>
      </c>
      <c r="J16" s="13">
        <f>100*(J12-J14)/J14</f>
        <v>-1.2096774193548487</v>
      </c>
      <c r="K16" s="13">
        <f t="shared" ref="K16:P16" si="3">100*(K12-K14)/K14</f>
        <v>1.6000000000000014</v>
      </c>
      <c r="L16" s="13">
        <f t="shared" si="3"/>
        <v>4.2105263157894779</v>
      </c>
      <c r="M16" s="13">
        <f t="shared" si="3"/>
        <v>0.65445026178011401</v>
      </c>
      <c r="N16" s="13">
        <f t="shared" si="3"/>
        <v>2.3468057366362416</v>
      </c>
      <c r="O16" s="13">
        <f t="shared" si="3"/>
        <v>1.3020833333333404</v>
      </c>
      <c r="P16" s="13">
        <f t="shared" si="3"/>
        <v>0.77821011673151241</v>
      </c>
      <c r="Q16" s="13">
        <f t="shared" ref="Q16:S16" si="4">100*(Q12-Q14)/Q14</f>
        <v>1.5686274509803819</v>
      </c>
      <c r="R16" s="13">
        <f t="shared" ref="R16" si="5">100*(R12-R14)/R14</f>
        <v>2.0325203252032571</v>
      </c>
      <c r="S16" s="13">
        <f t="shared" si="4"/>
        <v>2.9139072847682086</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Wealden</v>
      </c>
      <c r="G21" s="10"/>
      <c r="H21" s="11"/>
      <c r="I21" s="30">
        <f>IF(VLOOKUP($F21,worthwhile!$B$10:$L$468,worthwhile!E$1,FALSE)=0,"",VLOOKUP($F21,worthwhile!$B$10:$L$468,worthwhile!E$1,FALSE))</f>
        <v>7.76</v>
      </c>
      <c r="J21" s="31">
        <f>IF(VLOOKUP($F21,worthwhile!$B$10:$L$468,worthwhile!F$1,FALSE)=0,"",VLOOKUP($F21,worthwhile!$B$10:$L$468,worthwhile!F$1,FALSE))</f>
        <v>7.76</v>
      </c>
      <c r="K21" s="31">
        <f>IF(VLOOKUP($F21,worthwhile!$B$10:$L$468,worthwhile!G$1,FALSE)=0,"",VLOOKUP($F21,worthwhile!$B$10:$L$468,worthwhile!G$1,FALSE))</f>
        <v>7.73</v>
      </c>
      <c r="L21" s="31">
        <f>IF(VLOOKUP($F21,worthwhile!$B$10:$L$468,worthwhile!H$1,FALSE)=0,"",VLOOKUP($F21,worthwhile!$B$10:$L$468,worthwhile!H$1,FALSE))</f>
        <v>7.92</v>
      </c>
      <c r="M21" s="31">
        <f>IF(VLOOKUP($F21,worthwhile!$B$10:$L$468,worthwhile!I$1,FALSE)=0,"",VLOOKUP($F21,worthwhile!$B$10:$L$468,worthwhile!I$1,FALSE))</f>
        <v>7.79</v>
      </c>
      <c r="N21" s="31">
        <f>IF(VLOOKUP($F21,worthwhile!$B$10:$L$468,worthwhile!J$1,FALSE)=0,"",VLOOKUP($F21,worthwhile!$B$10:$L$468,worthwhile!J$1,FALSE))</f>
        <v>7.9</v>
      </c>
      <c r="O21" s="31">
        <f>IF(VLOOKUP($F21,worthwhile!$B$10:$L$468,worthwhile!K$1,FALSE)=0,"",VLOOKUP($F21,worthwhile!$B$10:$L$468,worthwhile!K$1,FALSE))</f>
        <v>7.88</v>
      </c>
      <c r="P21" s="31">
        <f>IF(VLOOKUP($F21,worthwhile!$B$10:$L$468,worthwhile!L$1,FALSE)=0,"",VLOOKUP($F21,worthwhile!$B$10:$L$468,worthwhile!L$1,FALSE))</f>
        <v>7.96</v>
      </c>
      <c r="Q21" s="31">
        <f>IF(VLOOKUP($F21,worthwhile!$B$10:$O$468,worthwhile!M$1,FALSE)=0,"",VLOOKUP($F21,worthwhile!$B$10:$O$468,worthwhile!M$1,FALSE))</f>
        <v>8.0299999999999994</v>
      </c>
      <c r="R21" s="31">
        <f>IF(VLOOKUP($F21,worthwhile!$B$10:$O$468,worthwhile!N$1,FALSE)=0,"",VLOOKUP($F21,worthwhile!$B$10:$O$468,worthwhile!N$1,FALSE))</f>
        <v>7.65</v>
      </c>
      <c r="S21" s="31">
        <f>IF(VLOOKUP($F21,worthwhile!$B$10:$O$468,worthwhile!O$1,FALSE)=0,"",VLOOKUP($F21,worthwhile!$B$10:$O$468,worthwhile!O$1,FALSE))</f>
        <v>7.97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Wealden to Rural as a Region</v>
      </c>
      <c r="G24" s="37"/>
      <c r="H24" s="38"/>
      <c r="I24" s="13">
        <f>100*((I21-I22))/I22</f>
        <v>-0.68310434688751176</v>
      </c>
      <c r="J24" s="13">
        <f>100*((J21-J22))/J22</f>
        <v>-0.65553036262396358</v>
      </c>
      <c r="K24" s="13">
        <f t="shared" ref="K24:P24" si="8">100*((K21-K22))/K22</f>
        <v>-1.7879284216327367</v>
      </c>
      <c r="L24" s="13">
        <f t="shared" si="8"/>
        <v>-0.59128646392547013</v>
      </c>
      <c r="M24" s="13">
        <f t="shared" si="8"/>
        <v>-2.3234383261576399</v>
      </c>
      <c r="N24" s="13">
        <f t="shared" si="8"/>
        <v>-1.2782486938977897</v>
      </c>
      <c r="O24" s="13">
        <f t="shared" si="8"/>
        <v>-0.25620691758678388</v>
      </c>
      <c r="P24" s="13">
        <f t="shared" si="8"/>
        <v>-0.45352498907622146</v>
      </c>
      <c r="Q24" s="13">
        <f t="shared" ref="Q24:S24" si="9">100*((Q21-Q22))/Q22</f>
        <v>0.52791143154492126</v>
      </c>
      <c r="R24" s="13">
        <f t="shared" ref="R24" si="10">100*((R21-R22))/R22</f>
        <v>-2.3168874325009652</v>
      </c>
      <c r="S24" s="13">
        <f t="shared" si="9"/>
        <v>1.183902595714051</v>
      </c>
      <c r="T24" s="24"/>
    </row>
    <row r="25" spans="1:20" ht="51" customHeight="1" x14ac:dyDescent="0.3">
      <c r="B25" s="12"/>
      <c r="C25" s="12"/>
      <c r="D25" s="12"/>
      <c r="F25" s="39" t="str">
        <f>"% Gap - "&amp;F21&amp;" to England"</f>
        <v>% Gap - Wealden to England</v>
      </c>
      <c r="G25" s="40"/>
      <c r="H25" s="41"/>
      <c r="I25" s="13">
        <f>100*(I21-I23)/I23</f>
        <v>1.3054830287206221</v>
      </c>
      <c r="J25" s="13">
        <f>100*(J21-J23)/J23</f>
        <v>0.91027308192456946</v>
      </c>
      <c r="K25" s="13">
        <f t="shared" ref="K25:P25" si="11">100*(K21-K23)/K23</f>
        <v>-0.12919896640826598</v>
      </c>
      <c r="L25" s="13">
        <f t="shared" si="11"/>
        <v>1.2787723785166194</v>
      </c>
      <c r="M25" s="13">
        <f t="shared" si="11"/>
        <v>-0.51085568326947683</v>
      </c>
      <c r="N25" s="13">
        <f t="shared" si="11"/>
        <v>0.50890585241730324</v>
      </c>
      <c r="O25" s="13">
        <f t="shared" si="11"/>
        <v>0</v>
      </c>
      <c r="P25" s="13">
        <f t="shared" si="11"/>
        <v>1.0152284263959399</v>
      </c>
      <c r="Q25" s="13">
        <f t="shared" ref="Q25:S25" si="12">100*(Q21-Q23)/Q23</f>
        <v>2.1628498727735246</v>
      </c>
      <c r="R25" s="13">
        <f t="shared" ref="R25" si="13">100*(R21-R23)/R23</f>
        <v>-0.77821011673151241</v>
      </c>
      <c r="S25" s="13">
        <f t="shared" si="12"/>
        <v>2.4421593830334127</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Wealden</v>
      </c>
      <c r="G30" s="10"/>
      <c r="H30" s="11"/>
      <c r="I30" s="30">
        <f>IF(VLOOKUP($F30,happy!$B$10:$L$468,happy!E$1,FALSE)=0,"",VLOOKUP($F30,happy!$B$10:$L$468,happy!E$1,FALSE))</f>
        <v>7.35</v>
      </c>
      <c r="J30" s="31">
        <f>IF(VLOOKUP($F30,happy!$B$10:$L$468,happy!F$1,FALSE)=0,"",VLOOKUP($F30,happy!$B$10:$L$468,happy!F$1,FALSE))</f>
        <v>7.14</v>
      </c>
      <c r="K30" s="31">
        <f>IF(VLOOKUP($F30,happy!$B$10:$L$468,happy!G$1,FALSE)=0,"",VLOOKUP($F30,happy!$B$10:$L$468,happy!G$1,FALSE))</f>
        <v>7.41</v>
      </c>
      <c r="L30" s="31">
        <f>IF(VLOOKUP($F30,happy!$B$10:$L$468,happy!H$1,FALSE)=0,"",VLOOKUP($F30,happy!$B$10:$L$468,happy!H$1,FALSE))</f>
        <v>7.53</v>
      </c>
      <c r="M30" s="31">
        <f>IF(VLOOKUP($F30,happy!$B$10:$L$468,happy!I$1,FALSE)=0,"",VLOOKUP($F30,happy!$B$10:$L$468,happy!I$1,FALSE))</f>
        <v>7.49</v>
      </c>
      <c r="N30" s="31">
        <f>IF(VLOOKUP($F30,happy!$B$10:$L$468,happy!J$1,FALSE)=0,"",VLOOKUP($F30,happy!$B$10:$L$468,happy!J$1,FALSE))</f>
        <v>7.51</v>
      </c>
      <c r="O30" s="31">
        <f>IF(VLOOKUP($F30,happy!$B$10:$L$468,happy!K$1,FALSE)=0,"",VLOOKUP($F30,happy!$B$10:$L$468,happy!K$1,FALSE))</f>
        <v>7.76</v>
      </c>
      <c r="P30" s="31">
        <f>IF(VLOOKUP($F30,happy!$B$10:$L$468,happy!L$1,FALSE)=0,"",VLOOKUP($F30,happy!$B$10:$L$468,happy!L$1,FALSE))</f>
        <v>7.82</v>
      </c>
      <c r="Q30" s="31">
        <f>IF(VLOOKUP($F30,happy!$B$10:$O$468,happy!M$1,FALSE)=0,"",VLOOKUP($F30,happy!$B$10:$O$468,happy!M$1,FALSE))</f>
        <v>7.44</v>
      </c>
      <c r="R30" s="31">
        <f>IF(VLOOKUP($F30,happy!$B$10:$O$468,happy!N$1,FALSE)=0,"",VLOOKUP($F30,happy!$B$10:$O$468,happy!N$1,FALSE))</f>
        <v>7.44</v>
      </c>
      <c r="S30" s="31">
        <f>IF(VLOOKUP($F30,happy!$B$10:$O$468,happy!O$1,FALSE)=0,"",VLOOKUP($F30,happy!$B$10:$O$468,happy!O$1,FALSE))</f>
        <v>7.66</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Wealden to Rural as a Region</v>
      </c>
      <c r="G33" s="37"/>
      <c r="H33" s="38"/>
      <c r="I33" s="13">
        <f>100*((I30-I31))/I31</f>
        <v>-1.3980927751737815</v>
      </c>
      <c r="J33" s="13">
        <f>100*((J30-J31))/J31</f>
        <v>-3.5857221878762044</v>
      </c>
      <c r="K33" s="13">
        <f t="shared" ref="K33:S33" si="16">100*((K30-K31))/K31</f>
        <v>-1.705290075115826</v>
      </c>
      <c r="L33" s="13">
        <f t="shared" si="16"/>
        <v>-1.3059406878690663</v>
      </c>
      <c r="M33" s="13">
        <f t="shared" si="16"/>
        <v>-1.7650590986663439</v>
      </c>
      <c r="N33" s="13">
        <f t="shared" si="16"/>
        <v>-1.9690178501219227</v>
      </c>
      <c r="O33" s="13">
        <f t="shared" si="16"/>
        <v>3.2907819616395901</v>
      </c>
      <c r="P33" s="13">
        <f t="shared" si="16"/>
        <v>1.7750180324270242</v>
      </c>
      <c r="Q33" s="13">
        <f t="shared" si="16"/>
        <v>-1.8781580703594065</v>
      </c>
      <c r="R33" s="13">
        <f t="shared" ref="R33" si="17">100*((R30-R31))/R31</f>
        <v>-0.45458941870581127</v>
      </c>
      <c r="S33" s="13">
        <f t="shared" si="16"/>
        <v>1.0891514158968649</v>
      </c>
      <c r="T33" s="24"/>
    </row>
    <row r="34" spans="1:20" ht="51" customHeight="1" x14ac:dyDescent="0.3">
      <c r="B34" s="12"/>
      <c r="C34" s="12"/>
      <c r="D34" s="12"/>
      <c r="F34" s="39" t="str">
        <f>"% Gap - "&amp;F30&amp;" to England"</f>
        <v>% Gap - Wealden to England</v>
      </c>
      <c r="G34" s="40"/>
      <c r="H34" s="41"/>
      <c r="I34" s="13">
        <f>100*(I30-I32)/I32</f>
        <v>0.82304526748970652</v>
      </c>
      <c r="J34" s="13">
        <f>100*(J30-J32)/J32</f>
        <v>-2.0576131687242847</v>
      </c>
      <c r="K34" s="13">
        <f t="shared" ref="K34:S34" si="18">100*(K30-K32)/K32</f>
        <v>0.40650406504065378</v>
      </c>
      <c r="L34" s="13">
        <f t="shared" si="18"/>
        <v>0.93833780160858293</v>
      </c>
      <c r="M34" s="13">
        <f t="shared" si="18"/>
        <v>0.26773761713521371</v>
      </c>
      <c r="N34" s="13">
        <f t="shared" si="18"/>
        <v>0</v>
      </c>
      <c r="O34" s="13">
        <f t="shared" si="18"/>
        <v>3.1914893617021307</v>
      </c>
      <c r="P34" s="13">
        <f t="shared" si="18"/>
        <v>3.4391534391534484</v>
      </c>
      <c r="Q34" s="13">
        <f t="shared" si="18"/>
        <v>-0.40160642570280269</v>
      </c>
      <c r="R34" s="13">
        <f t="shared" ref="R34" si="19">100*(R30-R32)/R32</f>
        <v>1.7783857729138275</v>
      </c>
      <c r="S34" s="13">
        <f t="shared" si="18"/>
        <v>2.8187919463087243</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Wealden</v>
      </c>
      <c r="G39" s="10"/>
      <c r="H39" s="11"/>
      <c r="I39" s="30">
        <f>IF(VLOOKUP($F39,anxiety!$B$10:$L$468,anxiety!E$1,FALSE)=0,"",VLOOKUP($F39,anxiety!$B$10:$L$468,anxiety!E$1,FALSE))</f>
        <v>2.84</v>
      </c>
      <c r="J39" s="31">
        <f>IF(VLOOKUP($F39,anxiety!$B$10:$L$468,anxiety!F$1,FALSE)=0,"",VLOOKUP($F39,anxiety!$B$10:$L$468,anxiety!F$1,FALSE))</f>
        <v>3.07</v>
      </c>
      <c r="K39" s="31">
        <f>IF(VLOOKUP($F39,anxiety!$B$10:$L$468,anxiety!G$1,FALSE)=0,"",VLOOKUP($F39,anxiety!$B$10:$L$468,anxiety!G$1,FALSE))</f>
        <v>3.01</v>
      </c>
      <c r="L39" s="31">
        <f>IF(VLOOKUP($F39,anxiety!$B$10:$L$468,anxiety!H$1,FALSE)=0,"",VLOOKUP($F39,anxiety!$B$10:$L$468,anxiety!H$1,FALSE))</f>
        <v>2.83</v>
      </c>
      <c r="M39" s="31">
        <f>IF(VLOOKUP($F39,anxiety!$B$10:$L$468,anxiety!I$1,FALSE)=0,"",VLOOKUP($F39,anxiety!$B$10:$L$468,anxiety!I$1,FALSE))</f>
        <v>2.4</v>
      </c>
      <c r="N39" s="31">
        <f>IF(VLOOKUP($F39,anxiety!$B$10:$L$468,anxiety!J$1,FALSE)=0,"",VLOOKUP($F39,anxiety!$B$10:$L$468,anxiety!J$1,FALSE))</f>
        <v>2.97</v>
      </c>
      <c r="O39" s="31">
        <f>IF(VLOOKUP($F39,anxiety!$B$10:$L$468,anxiety!K$1,FALSE)=0,"",VLOOKUP($F39,anxiety!$B$10:$L$468,anxiety!K$1,FALSE))</f>
        <v>2.88</v>
      </c>
      <c r="P39" s="31">
        <f>IF(VLOOKUP($F39,anxiety!$B$10:$L$468,anxiety!L$1,FALSE)=0,"",VLOOKUP($F39,anxiety!$B$10:$L$468,anxiety!L$1,FALSE))</f>
        <v>2.5499999999999998</v>
      </c>
      <c r="Q39" s="31">
        <f>IF(VLOOKUP($F39,anxiety!$B$10:$O$468,anxiety!M$1,FALSE)=0,"",VLOOKUP($F39,anxiety!$B$10:$O$468,anxiety!M$1,FALSE))</f>
        <v>3.14</v>
      </c>
      <c r="R39" s="31">
        <f>IF(VLOOKUP($F39,anxiety!$B$10:$O$468,anxiety!N$1,FALSE)=0,"",VLOOKUP($F39,anxiety!$B$10:$O$468,anxiety!N$1,FALSE))</f>
        <v>3.59</v>
      </c>
      <c r="S39" s="31">
        <f>IF(VLOOKUP($F39,anxiety!$B$10:$O$468,anxiety!O$1,FALSE)=0,"",VLOOKUP($F39,anxiety!$B$10:$O$468,anxiety!O$1,FALSE))</f>
        <v>3</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Wealden to Rural as a Region</v>
      </c>
      <c r="G42" s="37"/>
      <c r="H42" s="38"/>
      <c r="I42" s="13">
        <f>100*((I39-I40))/I40</f>
        <v>-4.2800292373913704</v>
      </c>
      <c r="J42" s="13">
        <f>100*((J39-J40))/J40</f>
        <v>5.7127447726518783</v>
      </c>
      <c r="K42" s="13">
        <f t="shared" ref="K42:S42" si="21">100*((K39-K40))/K40</f>
        <v>10.076665491716568</v>
      </c>
      <c r="L42" s="13">
        <f t="shared" si="21"/>
        <v>5.1620702005730781</v>
      </c>
      <c r="M42" s="13">
        <f t="shared" si="21"/>
        <v>-11.458796337452256</v>
      </c>
      <c r="N42" s="13">
        <f t="shared" si="21"/>
        <v>8.8488541528679434</v>
      </c>
      <c r="O42" s="13">
        <f t="shared" si="21"/>
        <v>5.2715021799445312</v>
      </c>
      <c r="P42" s="13">
        <f t="shared" si="21"/>
        <v>-8.2892798336077824</v>
      </c>
      <c r="Q42" s="13">
        <f t="shared" si="21"/>
        <v>7.9842552309923844</v>
      </c>
      <c r="R42" s="13">
        <f t="shared" ref="R42" si="22">100*((R39-R40))/R40</f>
        <v>18.246755823643813</v>
      </c>
      <c r="S42" s="13">
        <f t="shared" si="21"/>
        <v>1.4752628576086617</v>
      </c>
      <c r="T42" s="24"/>
    </row>
    <row r="43" spans="1:20" ht="51" customHeight="1" x14ac:dyDescent="0.3">
      <c r="B43" s="12"/>
      <c r="C43" s="12"/>
      <c r="D43" s="12"/>
      <c r="F43" s="39" t="str">
        <f>"% Gap - "&amp;F39&amp;" to England"</f>
        <v>% Gap - Wealden to England</v>
      </c>
      <c r="G43" s="40"/>
      <c r="H43" s="41"/>
      <c r="I43" s="13">
        <f>100*(I39-I41)/I41</f>
        <v>-9.5541401273885445</v>
      </c>
      <c r="J43" s="13">
        <f>100*(J39-J41)/J41</f>
        <v>0.98684210526315141</v>
      </c>
      <c r="K43" s="13">
        <f t="shared" ref="K43:S43" si="23">100*(K39-K41)/K41</f>
        <v>2.7303754266211477</v>
      </c>
      <c r="L43" s="13">
        <f t="shared" si="23"/>
        <v>-1.0489510489510421</v>
      </c>
      <c r="M43" s="13">
        <f t="shared" si="23"/>
        <v>-16.376306620209068</v>
      </c>
      <c r="N43" s="13">
        <f t="shared" si="23"/>
        <v>2.0618556701030943</v>
      </c>
      <c r="O43" s="13">
        <f t="shared" si="23"/>
        <v>-0.6896551724137937</v>
      </c>
      <c r="P43" s="13">
        <f t="shared" si="23"/>
        <v>-11.149825783972135</v>
      </c>
      <c r="Q43" s="13">
        <f t="shared" si="23"/>
        <v>3.2894736842105292</v>
      </c>
      <c r="R43" s="13">
        <f t="shared" ref="R43" si="24">100*(R39-R41)/R41</f>
        <v>8.4592145015105675</v>
      </c>
      <c r="S43" s="13">
        <f t="shared" si="23"/>
        <v>-4.1533546325878561</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9QVnGJIzNqjK9BmUuDB9AFwTbXu7IXlMWrPewFsmbNxezhZNaCOReq2Y0azZYlysAXh9EaLwBvlk5xKf91WIvg==" saltValue="Ns9wdOVL9f6/fEHSTAv4y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2022-11-30T16:20:27Z</dcterms:modified>
</cp:coreProperties>
</file>