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8" documentId="8_{0BFFF439-3ADB-4F93-A7E9-46A717453197}" xr6:coauthVersionLast="47" xr6:coauthVersionMax="47" xr10:uidLastSave="{09167A16-5E08-41C7-9677-6B73071C7B3D}"/>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<sst xmlns="http://schemas.openxmlformats.org/spreadsheetml/2006/main" count="12312" uniqueCount="1423">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</sst>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Lindsey</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7.74</c:v>
                </c:pt>
                <c:pt idx="1">
                  <c:v>7.64</c:v>
                </c:pt>
                <c:pt idx="2">
                  <c:v>7.67</c:v>
                </c:pt>
                <c:pt idx="3">
                  <c:v>7.76</c:v>
                </c:pt>
                <c:pt idx="4">
                  <c:v>7.68</c:v>
                </c:pt>
                <c:pt idx="5">
                  <c:v>7.94</c:v>
                </c:pt>
                <c:pt idx="6">
                  <c:v>7.88</c:v>
                </c:pt>
                <c:pt idx="7">
                  <c:v>8.08</c:v>
                </c:pt>
                <c:pt idx="8">
                  <c:v>7.98</c:v>
                </c:pt>
                <c:pt idx="9">
                  <c:v>7.32</c:v>
                </c:pt>
                <c:pt idx="10">
                  <c:v>8.07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West Lindsey</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8.26</c:v>
                </c:pt>
                <c:pt idx="1">
                  <c:v>7.65</c:v>
                </c:pt>
                <c:pt idx="2">
                  <c:v>7.77</c:v>
                </c:pt>
                <c:pt idx="3">
                  <c:v>7.97</c:v>
                </c:pt>
                <c:pt idx="4">
                  <c:v>8</c:v>
                </c:pt>
                <c:pt idx="5">
                  <c:v>7.99</c:v>
                </c:pt>
                <c:pt idx="6">
                  <c:v>8.15</c:v>
                </c:pt>
                <c:pt idx="7">
                  <c:v>8.1199999999999992</c:v>
                </c:pt>
                <c:pt idx="8">
                  <c:v>8.17</c:v>
                </c:pt>
                <c:pt idx="9">
                  <c:v>7.91</c:v>
                </c:pt>
                <c:pt idx="10">
                  <c:v>7.95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West Lindsey</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7.58</c:v>
                </c:pt>
                <c:pt idx="1">
                  <c:v>7.28</c:v>
                </c:pt>
                <c:pt idx="2">
                  <c:v>7.64</c:v>
                </c:pt>
                <c:pt idx="3">
                  <c:v>7.78</c:v>
                </c:pt>
                <c:pt idx="4">
                  <c:v>7.67</c:v>
                </c:pt>
                <c:pt idx="5">
                  <c:v>7.91</c:v>
                </c:pt>
                <c:pt idx="6">
                  <c:v>7.93</c:v>
                </c:pt>
                <c:pt idx="7">
                  <c:v>7.7</c:v>
                </c:pt>
                <c:pt idx="8">
                  <c:v>7.7</c:v>
                </c:pt>
                <c:pt idx="9">
                  <c:v>7.36</c:v>
                </c:pt>
                <c:pt idx="10">
                  <c:v>7.73</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West Lindsey</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2.96</c:v>
                </c:pt>
                <c:pt idx="1">
                  <c:v>3.06</c:v>
                </c:pt>
                <c:pt idx="2">
                  <c:v>2.86</c:v>
                </c:pt>
                <c:pt idx="3">
                  <c:v>2.5099999999999998</c:v>
                </c:pt>
                <c:pt idx="4">
                  <c:v>2.54</c:v>
                </c:pt>
                <c:pt idx="5">
                  <c:v>2.33</c:v>
                </c:pt>
                <c:pt idx="6">
                  <c:v>2.59</c:v>
                </c:pt>
                <c:pt idx="7">
                  <c:v>2.66</c:v>
                </c:pt>
                <c:pt idx="8">
                  <c:v>2.94</c:v>
                </c:pt>
                <c:pt idx="9">
                  <c:v>3.25</c:v>
                </c:pt>
                <c:pt idx="10">
                  <c:v>3.27</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West Lindsey in the period April 2011 to March 2022 had scores for 'life satisfaction' that generally increased over the period taking it above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West Lindsey in the period April 2011 to March 2022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West Lindsey in the period April 2011 to March 2022 were generally greater than both the England and rural situations.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West Lindsey in the period April 2011 to March 2022 moved from being in line with and above the rural situation, dropping below the rural level mid period, before then increasing above 'Rural as a Region' once more.</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301</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West Lindsey</v>
      </c>
      <c r="G12" s="10"/>
      <c r="H12" s="11"/>
      <c r="I12" s="30">
        <f>IF(VLOOKUP($F12,'life satisfaction'!$B$10:$L$468,'life satisfaction'!E$1,FALSE)=0,"",VLOOKUP($F12,'life satisfaction'!$B$10:$L$468,'life satisfaction'!E$1,FALSE))</f>
        <v>7.74</v>
      </c>
      <c r="J12" s="31">
        <f>IF(VLOOKUP($F12,'life satisfaction'!$B$10:$L$468,'life satisfaction'!F$1,FALSE)=0,"",VLOOKUP($F12,'life satisfaction'!$B$10:$L$468,'life satisfaction'!F$1,FALSE))</f>
        <v>7.64</v>
      </c>
      <c r="K12" s="31">
        <f>IF(VLOOKUP($F12,'life satisfaction'!$B$10:$L$468,'life satisfaction'!G$1,FALSE)=0,"",VLOOKUP($F12,'life satisfaction'!$B$10:$L$468,'life satisfaction'!G$1,FALSE))</f>
        <v>7.67</v>
      </c>
      <c r="L12" s="31">
        <f>IF(VLOOKUP($F12,'life satisfaction'!$B$10:$L$468,'life satisfaction'!H$1,FALSE)=0,"",VLOOKUP($F12,'life satisfaction'!$B$10:$L$468,'life satisfaction'!H$1,FALSE))</f>
        <v>7.76</v>
      </c>
      <c r="M12" s="31">
        <f>IF(VLOOKUP($F12,'life satisfaction'!$B$10:$L$468,'life satisfaction'!I$1,FALSE)=0,"",VLOOKUP($F12,'life satisfaction'!$B$10:$L$468,'life satisfaction'!I$1,FALSE))</f>
        <v>7.68</v>
      </c>
      <c r="N12" s="31">
        <f>IF(VLOOKUP($F12,'life satisfaction'!$B$10:$L$468,'life satisfaction'!J$1,FALSE)=0,"",VLOOKUP($F12,'life satisfaction'!$B$10:$L$468,'life satisfaction'!J$1,FALSE))</f>
        <v>7.94</v>
      </c>
      <c r="O12" s="31">
        <f>IF(VLOOKUP($F12,'life satisfaction'!$B$10:$L$468,'life satisfaction'!K$1,FALSE)=0,"",VLOOKUP($F12,'life satisfaction'!$B$10:$L$468,'life satisfaction'!K$1,FALSE))</f>
        <v>7.88</v>
      </c>
      <c r="P12" s="31">
        <f>IF(VLOOKUP($F12,'life satisfaction'!$B$10:$L$468,'life satisfaction'!L$1,FALSE)=0,"",VLOOKUP($F12,'life satisfaction'!$B$10:$L$468,'life satisfaction'!L$1,FALSE))</f>
        <v>8.08</v>
      </c>
      <c r="Q12" s="31">
        <f>IF(VLOOKUP($F12,'life satisfaction'!$B$10:$O$468,'life satisfaction'!M$1,FALSE)=0,"",VLOOKUP($F12,'life satisfaction'!$B$10:$O$468,'life satisfaction'!M$1,FALSE))</f>
        <v>7.98</v>
      </c>
      <c r="R12" s="31">
        <f>IF(VLOOKUP($F12,'life satisfaction'!$B$10:$O$468,'life satisfaction'!N$1,FALSE)=0,"",VLOOKUP($F12,'life satisfaction'!$B$10:$O$468,'life satisfaction'!N$1,FALSE))</f>
        <v>7.32</v>
      </c>
      <c r="S12" s="31">
        <f>IF(VLOOKUP($F12,'life satisfaction'!$B$10:$O$468,'life satisfaction'!O$1,FALSE)=0,"",VLOOKUP($F12,'life satisfaction'!$B$10:$O$468,'life satisfaction'!O$1,FALSE))</f>
        <v>8.07</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West Lindsey to Rural as a Region</v>
      </c>
      <c r="G15" s="37"/>
      <c r="H15" s="38"/>
      <c r="I15" s="13">
        <f>100*((I12-I13))/I13</f>
        <v>2.0605290332830219</v>
      </c>
      <c r="J15" s="13">
        <f>100*((J12-J13))/J13</f>
        <v>0.70831877521208042</v>
      </c>
      <c r="K15" s="13">
        <f t="shared" ref="K15:P15" si="0">100*((K12-K13))/K13</f>
        <v>-9.4160480846194647E-2</v>
      </c>
      <c r="L15" s="13">
        <f t="shared" si="0"/>
        <v>-0.46823569408601246</v>
      </c>
      <c r="M15" s="13">
        <f t="shared" si="0"/>
        <v>-1.7085055202615074</v>
      </c>
      <c r="N15" s="13">
        <f t="shared" si="0"/>
        <v>1.2148484895025655</v>
      </c>
      <c r="O15" s="13">
        <f t="shared" si="0"/>
        <v>2.2033315623339544</v>
      </c>
      <c r="P15" s="13">
        <f t="shared" si="0"/>
        <v>2.9062452048488145</v>
      </c>
      <c r="Q15" s="13">
        <f t="shared" ref="Q15:S15" si="1">100*((Q12-Q13))/Q13</f>
        <v>2.2350507825764145</v>
      </c>
      <c r="R15" s="13">
        <f t="shared" ref="R15" si="2">100*((R12-R13))/R13</f>
        <v>-2.9952739813513722</v>
      </c>
      <c r="S15" s="13">
        <f t="shared" si="1"/>
        <v>5.1210019146866159</v>
      </c>
      <c r="T15" s="24"/>
    </row>
    <row r="16" spans="1:20" ht="51" customHeight="1" x14ac:dyDescent="0.3">
      <c r="B16" s="12"/>
      <c r="C16" s="12"/>
      <c r="D16" s="12"/>
      <c r="F16" s="39" t="str">
        <f>"% Gap - "&amp;F12&amp;" to England"</f>
        <v>% Gap - West Lindsey to England</v>
      </c>
      <c r="G16" s="40"/>
      <c r="H16" s="41"/>
      <c r="I16" s="13">
        <f>100*(I12-I14)/I14</f>
        <v>4.4534412955465594</v>
      </c>
      <c r="J16" s="13">
        <f>100*(J12-J14)/J14</f>
        <v>2.6881720430107432</v>
      </c>
      <c r="K16" s="13">
        <f t="shared" ref="K16:P16" si="3">100*(K12-K14)/K14</f>
        <v>2.2666666666666657</v>
      </c>
      <c r="L16" s="13">
        <f t="shared" si="3"/>
        <v>2.1052631578947389</v>
      </c>
      <c r="M16" s="13">
        <f t="shared" si="3"/>
        <v>0.52356020942408421</v>
      </c>
      <c r="N16" s="13">
        <f t="shared" si="3"/>
        <v>3.5202086049543739</v>
      </c>
      <c r="O16" s="13">
        <f t="shared" si="3"/>
        <v>2.6041666666666692</v>
      </c>
      <c r="P16" s="13">
        <f t="shared" si="3"/>
        <v>4.7989623865110262</v>
      </c>
      <c r="Q16" s="13">
        <f t="shared" ref="Q16:S16" si="4">100*(Q12-Q14)/Q14</f>
        <v>4.3137254901960791</v>
      </c>
      <c r="R16" s="13">
        <f t="shared" ref="R16" si="5">100*(R12-R14)/R14</f>
        <v>-0.81300813008129558</v>
      </c>
      <c r="S16" s="13">
        <f t="shared" si="4"/>
        <v>6.8874172185430522</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West Lindsey</v>
      </c>
      <c r="G21" s="10"/>
      <c r="H21" s="11"/>
      <c r="I21" s="30">
        <f>IF(VLOOKUP($F21,worthwhile!$B$10:$L$468,worthwhile!E$1,FALSE)=0,"",VLOOKUP($F21,worthwhile!$B$10:$L$468,worthwhile!E$1,FALSE))</f>
        <v>8.26</v>
      </c>
      <c r="J21" s="31">
        <f>IF(VLOOKUP($F21,worthwhile!$B$10:$L$468,worthwhile!F$1,FALSE)=0,"",VLOOKUP($F21,worthwhile!$B$10:$L$468,worthwhile!F$1,FALSE))</f>
        <v>7.65</v>
      </c>
      <c r="K21" s="31">
        <f>IF(VLOOKUP($F21,worthwhile!$B$10:$L$468,worthwhile!G$1,FALSE)=0,"",VLOOKUP($F21,worthwhile!$B$10:$L$468,worthwhile!G$1,FALSE))</f>
        <v>7.77</v>
      </c>
      <c r="L21" s="31">
        <f>IF(VLOOKUP($F21,worthwhile!$B$10:$L$468,worthwhile!H$1,FALSE)=0,"",VLOOKUP($F21,worthwhile!$B$10:$L$468,worthwhile!H$1,FALSE))</f>
        <v>7.97</v>
      </c>
      <c r="M21" s="31">
        <f>IF(VLOOKUP($F21,worthwhile!$B$10:$L$468,worthwhile!I$1,FALSE)=0,"",VLOOKUP($F21,worthwhile!$B$10:$L$468,worthwhile!I$1,FALSE))</f>
        <v>8</v>
      </c>
      <c r="N21" s="31">
        <f>IF(VLOOKUP($F21,worthwhile!$B$10:$L$468,worthwhile!J$1,FALSE)=0,"",VLOOKUP($F21,worthwhile!$B$10:$L$468,worthwhile!J$1,FALSE))</f>
        <v>7.99</v>
      </c>
      <c r="O21" s="31">
        <f>IF(VLOOKUP($F21,worthwhile!$B$10:$L$468,worthwhile!K$1,FALSE)=0,"",VLOOKUP($F21,worthwhile!$B$10:$L$468,worthwhile!K$1,FALSE))</f>
        <v>8.15</v>
      </c>
      <c r="P21" s="31">
        <f>IF(VLOOKUP($F21,worthwhile!$B$10:$L$468,worthwhile!L$1,FALSE)=0,"",VLOOKUP($F21,worthwhile!$B$10:$L$468,worthwhile!L$1,FALSE))</f>
        <v>8.1199999999999992</v>
      </c>
      <c r="Q21" s="31">
        <f>IF(VLOOKUP($F21,worthwhile!$B$10:$O$468,worthwhile!M$1,FALSE)=0,"",VLOOKUP($F21,worthwhile!$B$10:$O$468,worthwhile!M$1,FALSE))</f>
        <v>8.17</v>
      </c>
      <c r="R21" s="31">
        <f>IF(VLOOKUP($F21,worthwhile!$B$10:$O$468,worthwhile!N$1,FALSE)=0,"",VLOOKUP($F21,worthwhile!$B$10:$O$468,worthwhile!N$1,FALSE))</f>
        <v>7.91</v>
      </c>
      <c r="S21" s="31">
        <f>IF(VLOOKUP($F21,worthwhile!$B$10:$O$468,worthwhile!O$1,FALSE)=0,"",VLOOKUP($F21,worthwhile!$B$10:$O$468,worthwhile!O$1,FALSE))</f>
        <v>7.95</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West Lindsey to Rural as a Region</v>
      </c>
      <c r="G24" s="37"/>
      <c r="H24" s="38"/>
      <c r="I24" s="13">
        <f>100*((I21-I22))/I22</f>
        <v>5.7161801668439631</v>
      </c>
      <c r="J24" s="13">
        <f>100*((J21-J22))/J22</f>
        <v>-2.0637638239785137</v>
      </c>
      <c r="K24" s="13">
        <f t="shared" ref="K24:P24" si="8">100*((K21-K22))/K22</f>
        <v>-1.2797158908261901</v>
      </c>
      <c r="L24" s="13">
        <f t="shared" si="8"/>
        <v>3.6293798297220431E-2</v>
      </c>
      <c r="M24" s="13">
        <f t="shared" si="8"/>
        <v>0.30969106427970178</v>
      </c>
      <c r="N24" s="13">
        <f t="shared" si="8"/>
        <v>-0.15357051446118411</v>
      </c>
      <c r="O24" s="13">
        <f t="shared" si="8"/>
        <v>3.1614103580796646</v>
      </c>
      <c r="P24" s="13">
        <f t="shared" si="8"/>
        <v>1.5474091819976141</v>
      </c>
      <c r="Q24" s="13">
        <f t="shared" ref="Q24:S24" si="9">100*((Q21-Q22))/Q22</f>
        <v>2.2805773842742298</v>
      </c>
      <c r="R24" s="13">
        <f t="shared" ref="R24" si="10">100*((R21-R22))/R22</f>
        <v>1.0030614913617444</v>
      </c>
      <c r="S24" s="13">
        <f t="shared" si="9"/>
        <v>0.92999066950147413</v>
      </c>
      <c r="T24" s="24"/>
    </row>
    <row r="25" spans="1:20" ht="51" customHeight="1" x14ac:dyDescent="0.3">
      <c r="B25" s="12"/>
      <c r="C25" s="12"/>
      <c r="D25" s="12"/>
      <c r="F25" s="39" t="str">
        <f>"% Gap - "&amp;F21&amp;" to England"</f>
        <v>% Gap - West Lindsey to England</v>
      </c>
      <c r="G25" s="40"/>
      <c r="H25" s="41"/>
      <c r="I25" s="13">
        <f>100*(I21-I23)/I23</f>
        <v>7.8328981723237554</v>
      </c>
      <c r="J25" s="13">
        <f>100*(J21-J23)/J23</f>
        <v>-0.5201560468140447</v>
      </c>
      <c r="K25" s="13">
        <f t="shared" ref="K25:P25" si="11">100*(K21-K23)/K23</f>
        <v>0.38759689922479795</v>
      </c>
      <c r="L25" s="13">
        <f t="shared" si="11"/>
        <v>1.9181585677749291</v>
      </c>
      <c r="M25" s="13">
        <f t="shared" si="11"/>
        <v>2.1711366538952737</v>
      </c>
      <c r="N25" s="13">
        <f t="shared" si="11"/>
        <v>1.6539440203562328</v>
      </c>
      <c r="O25" s="13">
        <f t="shared" si="11"/>
        <v>3.4263959390863001</v>
      </c>
      <c r="P25" s="13">
        <f t="shared" si="11"/>
        <v>3.0456852791878086</v>
      </c>
      <c r="Q25" s="13">
        <f t="shared" ref="Q25:S25" si="12">100*(Q21-Q23)/Q23</f>
        <v>3.9440203562340916</v>
      </c>
      <c r="R25" s="13">
        <f t="shared" ref="R25" si="13">100*(R21-R23)/R23</f>
        <v>2.594033722438394</v>
      </c>
      <c r="S25" s="13">
        <f t="shared" si="12"/>
        <v>2.1850899742930583</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West Lindsey</v>
      </c>
      <c r="G30" s="10"/>
      <c r="H30" s="11"/>
      <c r="I30" s="30">
        <f>IF(VLOOKUP($F30,happy!$B$10:$L$468,happy!E$1,FALSE)=0,"",VLOOKUP($F30,happy!$B$10:$L$468,happy!E$1,FALSE))</f>
        <v>7.58</v>
      </c>
      <c r="J30" s="31">
        <f>IF(VLOOKUP($F30,happy!$B$10:$L$468,happy!F$1,FALSE)=0,"",VLOOKUP($F30,happy!$B$10:$L$468,happy!F$1,FALSE))</f>
        <v>7.28</v>
      </c>
      <c r="K30" s="31">
        <f>IF(VLOOKUP($F30,happy!$B$10:$L$468,happy!G$1,FALSE)=0,"",VLOOKUP($F30,happy!$B$10:$L$468,happy!G$1,FALSE))</f>
        <v>7.64</v>
      </c>
      <c r="L30" s="31">
        <f>IF(VLOOKUP($F30,happy!$B$10:$L$468,happy!H$1,FALSE)=0,"",VLOOKUP($F30,happy!$B$10:$L$468,happy!H$1,FALSE))</f>
        <v>7.78</v>
      </c>
      <c r="M30" s="31">
        <f>IF(VLOOKUP($F30,happy!$B$10:$L$468,happy!I$1,FALSE)=0,"",VLOOKUP($F30,happy!$B$10:$L$468,happy!I$1,FALSE))</f>
        <v>7.67</v>
      </c>
      <c r="N30" s="31">
        <f>IF(VLOOKUP($F30,happy!$B$10:$L$468,happy!J$1,FALSE)=0,"",VLOOKUP($F30,happy!$B$10:$L$468,happy!J$1,FALSE))</f>
        <v>7.91</v>
      </c>
      <c r="O30" s="31">
        <f>IF(VLOOKUP($F30,happy!$B$10:$L$468,happy!K$1,FALSE)=0,"",VLOOKUP($F30,happy!$B$10:$L$468,happy!K$1,FALSE))</f>
        <v>7.93</v>
      </c>
      <c r="P30" s="31">
        <f>IF(VLOOKUP($F30,happy!$B$10:$L$468,happy!L$1,FALSE)=0,"",VLOOKUP($F30,happy!$B$10:$L$468,happy!L$1,FALSE))</f>
        <v>7.7</v>
      </c>
      <c r="Q30" s="31">
        <f>IF(VLOOKUP($F30,happy!$B$10:$O$468,happy!M$1,FALSE)=0,"",VLOOKUP($F30,happy!$B$10:$O$468,happy!M$1,FALSE))</f>
        <v>7.7</v>
      </c>
      <c r="R30" s="31">
        <f>IF(VLOOKUP($F30,happy!$B$10:$O$468,happy!N$1,FALSE)=0,"",VLOOKUP($F30,happy!$B$10:$O$468,happy!N$1,FALSE))</f>
        <v>7.36</v>
      </c>
      <c r="S30" s="31">
        <f>IF(VLOOKUP($F30,happy!$B$10:$O$468,happy!O$1,FALSE)=0,"",VLOOKUP($F30,happy!$B$10:$O$468,happy!O$1,FALSE))</f>
        <v>7.73</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West Lindsey to Rural as a Region</v>
      </c>
      <c r="G33" s="37"/>
      <c r="H33" s="38"/>
      <c r="I33" s="13">
        <f>100*((I30-I31))/I31</f>
        <v>1.6874090835622828</v>
      </c>
      <c r="J33" s="13">
        <f>100*((J30-J31))/J31</f>
        <v>-1.6952461523443576</v>
      </c>
      <c r="K33" s="13">
        <f t="shared" ref="K33:S33" si="16">100*((K30-K31))/K31</f>
        <v>1.345692824037118</v>
      </c>
      <c r="L33" s="13">
        <f t="shared" si="16"/>
        <v>1.9707545084168212</v>
      </c>
      <c r="M33" s="13">
        <f t="shared" si="16"/>
        <v>0.59572719802791896</v>
      </c>
      <c r="N33" s="13">
        <f t="shared" si="16"/>
        <v>3.2523393882204563</v>
      </c>
      <c r="O33" s="13">
        <f t="shared" si="16"/>
        <v>5.5535954839950952</v>
      </c>
      <c r="P33" s="13">
        <f t="shared" si="16"/>
        <v>0.21325304983223473</v>
      </c>
      <c r="Q33" s="13">
        <f t="shared" si="16"/>
        <v>1.5508310293323317</v>
      </c>
      <c r="R33" s="13">
        <f t="shared" ref="R33" si="17">100*((R30-R31))/R31</f>
        <v>-1.5249701776444593</v>
      </c>
      <c r="S33" s="13">
        <f t="shared" si="16"/>
        <v>2.0129426168254301</v>
      </c>
      <c r="T33" s="24"/>
    </row>
    <row r="34" spans="1:20" ht="51" customHeight="1" x14ac:dyDescent="0.3">
      <c r="B34" s="12"/>
      <c r="C34" s="12"/>
      <c r="D34" s="12"/>
      <c r="F34" s="39" t="str">
        <f>"% Gap - "&amp;F30&amp;" to England"</f>
        <v>% Gap - West Lindsey to England</v>
      </c>
      <c r="G34" s="40"/>
      <c r="H34" s="41"/>
      <c r="I34" s="13">
        <f>100*(I30-I32)/I32</f>
        <v>3.9780521262002746</v>
      </c>
      <c r="J34" s="13">
        <f>100*(J30-J32)/J32</f>
        <v>-0.13717421124828238</v>
      </c>
      <c r="K34" s="13">
        <f t="shared" ref="K34:S34" si="18">100*(K30-K32)/K32</f>
        <v>3.5230352303523005</v>
      </c>
      <c r="L34" s="13">
        <f t="shared" si="18"/>
        <v>4.2895442359249367</v>
      </c>
      <c r="M34" s="13">
        <f t="shared" si="18"/>
        <v>2.6773761713520776</v>
      </c>
      <c r="N34" s="13">
        <f t="shared" si="18"/>
        <v>5.3262316910785668</v>
      </c>
      <c r="O34" s="13">
        <f t="shared" si="18"/>
        <v>5.4521276595744705</v>
      </c>
      <c r="P34" s="13">
        <f t="shared" si="18"/>
        <v>1.8518518518518594</v>
      </c>
      <c r="Q34" s="13">
        <f t="shared" si="18"/>
        <v>3.0789825970548921</v>
      </c>
      <c r="R34" s="13">
        <f t="shared" ref="R34" si="19">100*(R30-R32)/R32</f>
        <v>0.68399452804378535</v>
      </c>
      <c r="S34" s="13">
        <f t="shared" si="18"/>
        <v>3.7583892617449699</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West Lindsey</v>
      </c>
      <c r="G39" s="10"/>
      <c r="H39" s="11"/>
      <c r="I39" s="30">
        <f>IF(VLOOKUP($F39,anxiety!$B$10:$L$468,anxiety!E$1,FALSE)=0,"",VLOOKUP($F39,anxiety!$B$10:$L$468,anxiety!E$1,FALSE))</f>
        <v>2.96</v>
      </c>
      <c r="J39" s="31">
        <f>IF(VLOOKUP($F39,anxiety!$B$10:$L$468,anxiety!F$1,FALSE)=0,"",VLOOKUP($F39,anxiety!$B$10:$L$468,anxiety!F$1,FALSE))</f>
        <v>3.06</v>
      </c>
      <c r="K39" s="31">
        <f>IF(VLOOKUP($F39,anxiety!$B$10:$L$468,anxiety!G$1,FALSE)=0,"",VLOOKUP($F39,anxiety!$B$10:$L$468,anxiety!G$1,FALSE))</f>
        <v>2.86</v>
      </c>
      <c r="L39" s="31">
        <f>IF(VLOOKUP($F39,anxiety!$B$10:$L$468,anxiety!H$1,FALSE)=0,"",VLOOKUP($F39,anxiety!$B$10:$L$468,anxiety!H$1,FALSE))</f>
        <v>2.5099999999999998</v>
      </c>
      <c r="M39" s="31">
        <f>IF(VLOOKUP($F39,anxiety!$B$10:$L$468,anxiety!I$1,FALSE)=0,"",VLOOKUP($F39,anxiety!$B$10:$L$468,anxiety!I$1,FALSE))</f>
        <v>2.54</v>
      </c>
      <c r="N39" s="31">
        <f>IF(VLOOKUP($F39,anxiety!$B$10:$L$468,anxiety!J$1,FALSE)=0,"",VLOOKUP($F39,anxiety!$B$10:$L$468,anxiety!J$1,FALSE))</f>
        <v>2.33</v>
      </c>
      <c r="O39" s="31">
        <f>IF(VLOOKUP($F39,anxiety!$B$10:$L$468,anxiety!K$1,FALSE)=0,"",VLOOKUP($F39,anxiety!$B$10:$L$468,anxiety!K$1,FALSE))</f>
        <v>2.59</v>
      </c>
      <c r="P39" s="31">
        <f>IF(VLOOKUP($F39,anxiety!$B$10:$L$468,anxiety!L$1,FALSE)=0,"",VLOOKUP($F39,anxiety!$B$10:$L$468,anxiety!L$1,FALSE))</f>
        <v>2.66</v>
      </c>
      <c r="Q39" s="31">
        <f>IF(VLOOKUP($F39,anxiety!$B$10:$O$468,anxiety!M$1,FALSE)=0,"",VLOOKUP($F39,anxiety!$B$10:$O$468,anxiety!M$1,FALSE))</f>
        <v>2.94</v>
      </c>
      <c r="R39" s="31">
        <f>IF(VLOOKUP($F39,anxiety!$B$10:$O$468,anxiety!N$1,FALSE)=0,"",VLOOKUP($F39,anxiety!$B$10:$O$468,anxiety!N$1,FALSE))</f>
        <v>3.25</v>
      </c>
      <c r="S39" s="31">
        <f>IF(VLOOKUP($F39,anxiety!$B$10:$O$468,anxiety!O$1,FALSE)=0,"",VLOOKUP($F39,anxiety!$B$10:$O$468,anxiety!O$1,FALSE))</f>
        <v>3.27</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West Lindsey to Rural as a Region</v>
      </c>
      <c r="G42" s="37"/>
      <c r="H42" s="38"/>
      <c r="I42" s="13">
        <f>100*((I39-I40))/I40</f>
        <v>-0.23552343052057959</v>
      </c>
      <c r="J42" s="13">
        <f>100*((J39-J40))/J40</f>
        <v>5.3684035844673517</v>
      </c>
      <c r="K42" s="13">
        <f t="shared" ref="K42:S42" si="21">100*((K39-K40))/K40</f>
        <v>4.5911173775114262</v>
      </c>
      <c r="L42" s="13">
        <f t="shared" si="21"/>
        <v>-6.7290472779369619</v>
      </c>
      <c r="M42" s="13">
        <f t="shared" si="21"/>
        <v>-6.2938927904702977</v>
      </c>
      <c r="N42" s="13">
        <f t="shared" si="21"/>
        <v>-14.606791186470607</v>
      </c>
      <c r="O42" s="13">
        <f t="shared" si="21"/>
        <v>-5.3287532478971071</v>
      </c>
      <c r="P42" s="13">
        <f t="shared" si="21"/>
        <v>-4.333131120547713</v>
      </c>
      <c r="Q42" s="13">
        <f t="shared" si="21"/>
        <v>1.1062771908017812</v>
      </c>
      <c r="R42" s="13">
        <f t="shared" ref="R42" si="22">100*((R39-R40))/R40</f>
        <v>7.0478987261399464</v>
      </c>
      <c r="S42" s="13">
        <f t="shared" si="21"/>
        <v>10.608036514793442</v>
      </c>
      <c r="T42" s="24"/>
    </row>
    <row r="43" spans="1:20" ht="51" customHeight="1" x14ac:dyDescent="0.3">
      <c r="B43" s="12"/>
      <c r="C43" s="12"/>
      <c r="D43" s="12"/>
      <c r="F43" s="39" t="str">
        <f>"% Gap - "&amp;F39&amp;" to England"</f>
        <v>% Gap - West Lindsey to England</v>
      </c>
      <c r="G43" s="40"/>
      <c r="H43" s="41"/>
      <c r="I43" s="13">
        <f>100*(I39-I41)/I41</f>
        <v>-5.7324840764331251</v>
      </c>
      <c r="J43" s="13">
        <f>100*(J39-J41)/J41</f>
        <v>0.65789473684210587</v>
      </c>
      <c r="K43" s="13">
        <f t="shared" ref="K43:S43" si="23">100*(K39-K41)/K41</f>
        <v>-2.3890784982935251</v>
      </c>
      <c r="L43" s="13">
        <f t="shared" si="23"/>
        <v>-12.23776223776224</v>
      </c>
      <c r="M43" s="13">
        <f t="shared" si="23"/>
        <v>-11.498257839721257</v>
      </c>
      <c r="N43" s="13">
        <f t="shared" si="23"/>
        <v>-19.93127147766323</v>
      </c>
      <c r="O43" s="13">
        <f t="shared" si="23"/>
        <v>-10.689655172413795</v>
      </c>
      <c r="P43" s="13">
        <f t="shared" si="23"/>
        <v>-7.3170731707317058</v>
      </c>
      <c r="Q43" s="13">
        <f t="shared" si="23"/>
        <v>-3.2894736842105292</v>
      </c>
      <c r="R43" s="13">
        <f t="shared" ref="R43" si="24">100*(R39-R41)/R41</f>
        <v>-1.8126888217522674</v>
      </c>
      <c r="S43" s="13">
        <f t="shared" si="23"/>
        <v>4.4728434504792371</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RxlOkCxNB0D9TOppULCWAjtNGf1zfMQC+KhqwcIvqXZ3/P+pfDNJ+kdLoyiPgqc0OQAXDzDeY+sk64YPwSZWTg==" saltValue="D8CCWzsOIvGR1jy6lLi3u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2022-11-30T15:28:46Z</dcterms:modified>
</cp:coreProperties>
</file>