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21" documentId="8_{1E218AEA-ECDF-432F-9E0C-C82CD6526BC2}" xr6:coauthVersionLast="47" xr6:coauthVersionMax="47" xr10:uidLastSave="{897C5116-AD41-467C-85EA-10DC5361823F}"/>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R33" i="1" l="1"/>
  <c r="R34" i="1"/>
  <c r="R43" i="1"/>
  <c r="R42" i="1"/>
  <c r="S39" i="1"/>
  <c r="Q39" i="1"/>
  <c r="F34" i="1"/>
  <c r="S30" i="1"/>
  <c r="Q30" i="1"/>
  <c r="F43" i="1"/>
  <c r="F42" i="1"/>
  <c r="F33" i="1"/>
  <c r="F25" i="1"/>
  <c r="F24" i="1"/>
  <c r="Q33" i="1" l="1"/>
  <c r="Q34" i="1"/>
  <c r="S33" i="1"/>
  <c r="S34" i="1"/>
  <c r="Q42" i="1"/>
  <c r="Q43" i="1"/>
  <c r="S43" i="1"/>
  <c r="S42" i="1"/>
  <c r="G476" i="15" l="1"/>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M44" i="1"/>
  <c r="P44" i="1"/>
  <c r="O44" i="1"/>
  <c r="L44" i="1"/>
  <c r="K44" i="1"/>
  <c r="J44"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<sst xmlns="http://schemas.openxmlformats.org/spreadsheetml/2006/main" count="12312" uniqueCount="1423">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</sst>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8">
                  <c:v>7.8</c:v>
                </c:pt>
                <c:pt idx="9">
                  <c:v>7.55</c:v>
                </c:pt>
                <c:pt idx="10">
                  <c:v>7.66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8">
                  <c:v>7.99</c:v>
                </c:pt>
                <c:pt idx="9">
                  <c:v>7.89</c:v>
                </c:pt>
                <c:pt idx="10">
                  <c:v>7.76</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8">
                  <c:v>7.65</c:v>
                </c:pt>
                <c:pt idx="9">
                  <c:v>7.56</c:v>
                </c:pt>
                <c:pt idx="10">
                  <c:v>7.51</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West Northamptonshire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8">
                  <c:v>2.63</c:v>
                </c:pt>
                <c:pt idx="9">
                  <c:v>2.95</c:v>
                </c:pt>
                <c:pt idx="10">
                  <c:v>2.92</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Data for West Northamptonshire within the dataset was not available until 2019/20.  In the period April 2019 to March 2022 West Northamptonshire had scores for 'life satisfaction' that were in line with the rural situation.</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Data for West Northamptonshire within the dataset was not available until 2019/20.  The scores for West Northamptonshire in the period April 2019 to March 2022 dropped from being greater than the England level to below the England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Data for West Northamptonshire within the dataset was not available until 2019/20.  'Happiness' scores for West Northamptonshire in the period April 2019 to March 2022 dropped but were consistently above the England situation.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Data for West Northamptonshire within the dataset was not available until 2019/20.  Scores for 'anxiety' in West Northamptonshire in the period April 2019 to March 2022 were consistently below both the rural and England levels.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302</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West Northamptonshire</v>
      </c>
      <c r="G12" s="10"/>
      <c r="H12" s="11"/>
      <c r="I12" s="30"/>
      <c r="J12" s="31"/>
      <c r="K12" s="31"/>
      <c r="L12" s="31"/>
      <c r="M12" s="31"/>
      <c r="N12" s="31"/>
      <c r="O12" s="31"/>
      <c r="P12" s="31"/>
      <c r="Q12" s="31">
        <f>IF(VLOOKUP($F12,'life satisfaction'!$B$10:$O$468,'life satisfaction'!M$1,FALSE)=0,"",VLOOKUP($F12,'life satisfaction'!$B$10:$O$468,'life satisfaction'!M$1,FALSE))</f>
        <v>7.8</v>
      </c>
      <c r="R12" s="31">
        <f>IF(VLOOKUP($F12,'life satisfaction'!$B$10:$O$468,'life satisfaction'!N$1,FALSE)=0,"",VLOOKUP($F12,'life satisfaction'!$B$10:$O$468,'life satisfaction'!N$1,FALSE))</f>
        <v>7.55</v>
      </c>
      <c r="S12" s="31">
        <f>IF(VLOOKUP($F12,'life satisfaction'!$B$10:$O$468,'life satisfaction'!O$1,FALSE)=0,"",VLOOKUP($F12,'life satisfaction'!$B$10:$O$468,'life satisfaction'!O$1,FALSE))</f>
        <v>7.66</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West Northamptonshire to Rural as a Region</v>
      </c>
      <c r="G15" s="37"/>
      <c r="H15" s="38"/>
      <c r="I15" s="13"/>
      <c r="J15" s="13"/>
      <c r="K15" s="13"/>
      <c r="L15" s="13"/>
      <c r="M15" s="13"/>
      <c r="N15" s="13"/>
      <c r="O15" s="13"/>
      <c r="P15" s="13"/>
      <c r="Q15" s="13">
        <f t="shared" ref="Q15:S15" si="0">100*((Q12-Q13))/Q13</f>
        <v>-7.1002994474188882E-2</v>
      </c>
      <c r="R15" s="13">
        <f t="shared" ref="R15" si="1">100*((R12-R13))/R13</f>
        <v>5.2688721420368158E-2</v>
      </c>
      <c r="S15" s="13">
        <f t="shared" si="0"/>
        <v>-0.2197181330236104</v>
      </c>
      <c r="T15" s="24"/>
    </row>
    <row r="16" spans="1:20" ht="51" customHeight="1" x14ac:dyDescent="0.3">
      <c r="B16" s="12"/>
      <c r="C16" s="12"/>
      <c r="D16" s="12"/>
      <c r="F16" s="39" t="str">
        <f>"% Gap - "&amp;F12&amp;" to England"</f>
        <v>% Gap - West Northamptonshire to England</v>
      </c>
      <c r="G16" s="40"/>
      <c r="H16" s="41"/>
      <c r="I16" s="13"/>
      <c r="J16" s="13"/>
      <c r="K16" s="13"/>
      <c r="L16" s="13"/>
      <c r="M16" s="13"/>
      <c r="N16" s="13"/>
      <c r="O16" s="13"/>
      <c r="P16" s="13"/>
      <c r="Q16" s="13">
        <f t="shared" ref="Q16:S16" si="2">100*(Q12-Q14)/Q14</f>
        <v>1.9607843137254832</v>
      </c>
      <c r="R16" s="13">
        <f t="shared" ref="R16" si="3">100*(R12-R14)/R14</f>
        <v>2.3035230352303513</v>
      </c>
      <c r="S16" s="13">
        <f t="shared" si="2"/>
        <v>1.4569536423841103</v>
      </c>
      <c r="T16" s="24"/>
    </row>
    <row r="17" spans="1:20" ht="51" customHeight="1" x14ac:dyDescent="0.3">
      <c r="B17" s="12"/>
      <c r="C17" s="12"/>
      <c r="D17" s="12"/>
      <c r="F17" s="39" t="s">
        <v>4</v>
      </c>
      <c r="G17" s="40"/>
      <c r="H17" s="41"/>
      <c r="I17" s="14">
        <f>100*(I13-I14)/I14</f>
        <v>2.344601076370262</v>
      </c>
      <c r="J17" s="15">
        <f>100*(J13-J14)/J14</f>
        <v>1.9659282290451414</v>
      </c>
      <c r="K17" s="15">
        <f t="shared" ref="K17:P17" si="4">100*(K13-K14)/K14</f>
        <v>2.3630522088353465</v>
      </c>
      <c r="L17" s="15">
        <f t="shared" si="4"/>
        <v>2.5856055802156006</v>
      </c>
      <c r="M17" s="15">
        <f t="shared" si="4"/>
        <v>2.2708635589478221</v>
      </c>
      <c r="N17" s="15">
        <f t="shared" si="4"/>
        <v>2.2776896372975424</v>
      </c>
      <c r="O17" s="15">
        <f t="shared" si="4"/>
        <v>0.39219377510041808</v>
      </c>
      <c r="P17" s="15">
        <f t="shared" si="4"/>
        <v>1.8392636694638911</v>
      </c>
      <c r="Q17" s="15">
        <f t="shared" ref="Q17:S17" si="5">100*(Q13-Q14)/Q14</f>
        <v>2.0332309630680268</v>
      </c>
      <c r="R17" s="15">
        <f t="shared" si="5"/>
        <v>2.2496490025141123</v>
      </c>
      <c r="S17" s="15">
        <f t="shared" si="5"/>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West Northamptonshire</v>
      </c>
      <c r="G21" s="10"/>
      <c r="H21" s="11"/>
      <c r="I21" s="30"/>
      <c r="J21" s="31"/>
      <c r="K21" s="31"/>
      <c r="L21" s="31"/>
      <c r="M21" s="31"/>
      <c r="N21" s="31"/>
      <c r="O21" s="31"/>
      <c r="P21" s="31"/>
      <c r="Q21" s="31">
        <f>IF(VLOOKUP($F21,worthwhile!$B$10:$O$468,worthwhile!M$1,FALSE)=0,"",VLOOKUP($F21,worthwhile!$B$10:$O$468,worthwhile!M$1,FALSE))</f>
        <v>7.99</v>
      </c>
      <c r="R21" s="31">
        <f>IF(VLOOKUP($F21,worthwhile!$B$10:$O$468,worthwhile!N$1,FALSE)=0,"",VLOOKUP($F21,worthwhile!$B$10:$O$468,worthwhile!N$1,FALSE))</f>
        <v>7.89</v>
      </c>
      <c r="S21" s="31">
        <f>IF(VLOOKUP($F21,worthwhile!$B$10:$O$468,worthwhile!O$1,FALSE)=0,"",VLOOKUP($F21,worthwhile!$B$10:$O$468,worthwhile!O$1,FALSE))</f>
        <v>7.76</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West Northamptonshire to Rural as a Region</v>
      </c>
      <c r="G24" s="37"/>
      <c r="H24" s="38"/>
      <c r="I24" s="13"/>
      <c r="J24" s="13"/>
      <c r="K24" s="13"/>
      <c r="L24" s="13"/>
      <c r="M24" s="13"/>
      <c r="N24" s="13"/>
      <c r="O24" s="13"/>
      <c r="P24" s="13"/>
      <c r="Q24" s="13">
        <f t="shared" ref="Q24:S24" si="6">100*((Q21-Q22))/Q22</f>
        <v>2.7149730765131545E-2</v>
      </c>
      <c r="R24" s="13">
        <f t="shared" ref="R24" si="7">100*((R21-R22))/R22</f>
        <v>0.74768080491076061</v>
      </c>
      <c r="S24" s="13">
        <f t="shared" si="6"/>
        <v>-1.4821726295180628</v>
      </c>
      <c r="T24" s="24"/>
    </row>
    <row r="25" spans="1:20" ht="51" customHeight="1" x14ac:dyDescent="0.3">
      <c r="B25" s="12"/>
      <c r="C25" s="12"/>
      <c r="D25" s="12"/>
      <c r="F25" s="39" t="str">
        <f>"% Gap - "&amp;F21&amp;" to England"</f>
        <v>% Gap - West Northamptonshire to England</v>
      </c>
      <c r="G25" s="40"/>
      <c r="H25" s="41"/>
      <c r="I25" s="13"/>
      <c r="J25" s="13"/>
      <c r="K25" s="13"/>
      <c r="L25" s="13"/>
      <c r="M25" s="13"/>
      <c r="N25" s="13"/>
      <c r="O25" s="13"/>
      <c r="P25" s="13"/>
      <c r="Q25" s="13">
        <f t="shared" ref="Q25:S25" si="8">100*(Q21-Q23)/Q23</f>
        <v>1.6539440203562328</v>
      </c>
      <c r="R25" s="13">
        <f t="shared" ref="R25" si="9">100*(R21-R23)/R23</f>
        <v>2.3346303501945487</v>
      </c>
      <c r="S25" s="13">
        <f t="shared" si="8"/>
        <v>-0.25706940874036582</v>
      </c>
      <c r="T25" s="24"/>
    </row>
    <row r="26" spans="1:20" ht="51" customHeight="1" x14ac:dyDescent="0.3">
      <c r="B26" s="12"/>
      <c r="C26" s="12"/>
      <c r="D26" s="12"/>
      <c r="F26" s="39" t="s">
        <v>4</v>
      </c>
      <c r="G26" s="40"/>
      <c r="H26" s="41"/>
      <c r="I26" s="14">
        <f>100*(I22-I23)/I23</f>
        <v>2.0022649344113019</v>
      </c>
      <c r="J26" s="15">
        <f>100*(J22-J23)/J23</f>
        <v>1.5761354912497676</v>
      </c>
      <c r="K26" s="15">
        <f t="shared" ref="K26:P26" si="10">100*(K22-K23)/K23</f>
        <v>1.6889262476261948</v>
      </c>
      <c r="L26" s="15">
        <f t="shared" si="10"/>
        <v>1.8811820170708295</v>
      </c>
      <c r="M26" s="15">
        <f t="shared" si="10"/>
        <v>1.8556986566958265</v>
      </c>
      <c r="N26" s="15">
        <f t="shared" si="10"/>
        <v>1.8102946135687374</v>
      </c>
      <c r="O26" s="15">
        <f t="shared" si="10"/>
        <v>0.25686502354596957</v>
      </c>
      <c r="P26" s="15">
        <f t="shared" si="10"/>
        <v>1.4754449269157819</v>
      </c>
      <c r="Q26" s="15">
        <f t="shared" ref="Q26:S26" si="11">100*(Q22-Q23)/Q23</f>
        <v>1.6263527392011168</v>
      </c>
      <c r="R26" s="15">
        <f t="shared" si="11"/>
        <v>1.5751722844685425</v>
      </c>
      <c r="S26" s="15">
        <f t="shared" si="11"/>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West Northamptonshire</v>
      </c>
      <c r="G30" s="10"/>
      <c r="H30" s="11"/>
      <c r="I30" s="30"/>
      <c r="J30" s="31"/>
      <c r="K30" s="31"/>
      <c r="L30" s="31"/>
      <c r="M30" s="31"/>
      <c r="N30" s="31"/>
      <c r="O30" s="31"/>
      <c r="P30" s="31"/>
      <c r="Q30" s="31">
        <f>IF(VLOOKUP($F30,happy!$B$10:$O$468,happy!M$1,FALSE)=0,"",VLOOKUP($F30,happy!$B$10:$O$468,happy!M$1,FALSE))</f>
        <v>7.65</v>
      </c>
      <c r="R30" s="31">
        <f>IF(VLOOKUP($F30,happy!$B$10:$O$468,happy!N$1,FALSE)=0,"",VLOOKUP($F30,happy!$B$10:$O$468,happy!N$1,FALSE))</f>
        <v>7.56</v>
      </c>
      <c r="S30" s="31">
        <f>IF(VLOOKUP($F30,happy!$B$10:$O$468,happy!O$1,FALSE)=0,"",VLOOKUP($F30,happy!$B$10:$O$468,happy!O$1,FALSE))</f>
        <v>7.51</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West Northamptonshire to Rural as a Region</v>
      </c>
      <c r="G33" s="37"/>
      <c r="H33" s="38"/>
      <c r="I33" s="13"/>
      <c r="J33" s="13"/>
      <c r="K33" s="13"/>
      <c r="L33" s="13"/>
      <c r="M33" s="13"/>
      <c r="N33" s="13"/>
      <c r="O33" s="13"/>
      <c r="P33" s="13"/>
      <c r="Q33" s="13">
        <f t="shared" ref="K33:S33" si="12">100*((Q30-Q31))/Q31</f>
        <v>0.89141004862238382</v>
      </c>
      <c r="R33" s="13">
        <f t="shared" ref="R33" si="13">100*((R30-R31))/R31</f>
        <v>1.150981719702149</v>
      </c>
      <c r="S33" s="13">
        <f t="shared" si="12"/>
        <v>-0.89040115752148552</v>
      </c>
      <c r="T33" s="24"/>
    </row>
    <row r="34" spans="1:20" ht="51" customHeight="1" x14ac:dyDescent="0.3">
      <c r="B34" s="12"/>
      <c r="C34" s="12"/>
      <c r="D34" s="12"/>
      <c r="F34" s="39" t="str">
        <f>"% Gap - "&amp;F30&amp;" to England"</f>
        <v>% Gap - West Northamptonshire to England</v>
      </c>
      <c r="G34" s="40"/>
      <c r="H34" s="41"/>
      <c r="I34" s="13"/>
      <c r="J34" s="13"/>
      <c r="K34" s="13"/>
      <c r="L34" s="13"/>
      <c r="M34" s="13"/>
      <c r="N34" s="13"/>
      <c r="O34" s="13"/>
      <c r="P34" s="13"/>
      <c r="Q34" s="13">
        <f t="shared" ref="K34:S34" si="14">100*(Q30-Q32)/Q32</f>
        <v>2.4096385542168757</v>
      </c>
      <c r="R34" s="13">
        <f t="shared" ref="R34" si="15">100*(R30-R32)/R32</f>
        <v>3.4199726402188784</v>
      </c>
      <c r="S34" s="13">
        <f t="shared" si="14"/>
        <v>0.80536912751677325</v>
      </c>
      <c r="T34" s="24"/>
    </row>
    <row r="35" spans="1:20" ht="51" customHeight="1" x14ac:dyDescent="0.3">
      <c r="B35" s="12"/>
      <c r="C35" s="12"/>
      <c r="D35" s="12"/>
      <c r="F35" s="39" t="s">
        <v>4</v>
      </c>
      <c r="G35" s="40"/>
      <c r="H35" s="41"/>
      <c r="I35" s="14">
        <f>100*(I31-I32)/I32</f>
        <v>2.2526319268845185</v>
      </c>
      <c r="J35" s="15">
        <f>100*(J31-J32)/J32</f>
        <v>1.5849405853867888</v>
      </c>
      <c r="K35" s="15">
        <f t="shared" ref="K35:S35" si="16">100*(K31-K32)/K32</f>
        <v>2.1484311228654032</v>
      </c>
      <c r="L35" s="15">
        <f t="shared" si="16"/>
        <v>2.273975257598706</v>
      </c>
      <c r="M35" s="15">
        <f t="shared" si="16"/>
        <v>2.0693214625570766</v>
      </c>
      <c r="N35" s="15">
        <f t="shared" si="16"/>
        <v>2.0085668907320762</v>
      </c>
      <c r="O35" s="15">
        <f t="shared" si="16"/>
        <v>-9.6129197641600841E-2</v>
      </c>
      <c r="P35" s="15">
        <f t="shared" si="16"/>
        <v>1.6351118760757242</v>
      </c>
      <c r="Q35" s="15">
        <f t="shared" si="16"/>
        <v>1.5048144384767892</v>
      </c>
      <c r="R35" s="15">
        <f t="shared" si="16"/>
        <v>2.2431724160664039</v>
      </c>
      <c r="S35" s="15">
        <f t="shared" si="16"/>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West Northamptonshire</v>
      </c>
      <c r="G39" s="10"/>
      <c r="H39" s="11"/>
      <c r="I39" s="30"/>
      <c r="J39" s="31"/>
      <c r="K39" s="31"/>
      <c r="L39" s="31"/>
      <c r="M39" s="31"/>
      <c r="N39" s="31"/>
      <c r="O39" s="31"/>
      <c r="P39" s="31"/>
      <c r="Q39" s="31">
        <f>IF(VLOOKUP($F39,anxiety!$B$10:$O$468,anxiety!M$1,FALSE)=0,"",VLOOKUP($F39,anxiety!$B$10:$O$468,anxiety!M$1,FALSE))</f>
        <v>2.63</v>
      </c>
      <c r="R39" s="31">
        <f>IF(VLOOKUP($F39,anxiety!$B$10:$O$468,anxiety!N$1,FALSE)=0,"",VLOOKUP($F39,anxiety!$B$10:$O$468,anxiety!N$1,FALSE))</f>
        <v>2.95</v>
      </c>
      <c r="S39" s="31">
        <f>IF(VLOOKUP($F39,anxiety!$B$10:$O$468,anxiety!O$1,FALSE)=0,"",VLOOKUP($F39,anxiety!$B$10:$O$468,anxiety!O$1,FALSE))</f>
        <v>2.92</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West Northamptonshire to Rural as a Region</v>
      </c>
      <c r="G42" s="37"/>
      <c r="H42" s="38"/>
      <c r="I42" s="13"/>
      <c r="J42" s="13"/>
      <c r="K42" s="13"/>
      <c r="L42" s="13"/>
      <c r="M42" s="13"/>
      <c r="N42" s="13"/>
      <c r="O42" s="13"/>
      <c r="P42" s="13"/>
      <c r="Q42" s="13">
        <f t="shared" ref="K42:S42" si="17">100*((Q39-Q40))/Q40</f>
        <v>-9.5545887714936466</v>
      </c>
      <c r="R42" s="13">
        <f t="shared" ref="R42" si="18">100*((R39-R40))/R40</f>
        <v>-2.8334457716575816</v>
      </c>
      <c r="S42" s="13">
        <f t="shared" si="17"/>
        <v>-1.2307441519275717</v>
      </c>
      <c r="T42" s="24"/>
    </row>
    <row r="43" spans="1:20" ht="51" customHeight="1" x14ac:dyDescent="0.3">
      <c r="B43" s="12"/>
      <c r="C43" s="12"/>
      <c r="D43" s="12"/>
      <c r="F43" s="39" t="str">
        <f>"% Gap - "&amp;F39&amp;" to England"</f>
        <v>% Gap - West Northamptonshire to England</v>
      </c>
      <c r="G43" s="40"/>
      <c r="H43" s="41"/>
      <c r="I43" s="13"/>
      <c r="J43" s="13"/>
      <c r="K43" s="13"/>
      <c r="L43" s="13"/>
      <c r="M43" s="13"/>
      <c r="N43" s="13"/>
      <c r="O43" s="13"/>
      <c r="P43" s="13"/>
      <c r="Q43" s="13">
        <f t="shared" ref="K43:S43" si="19">100*(Q39-Q41)/Q41</f>
        <v>-13.486842105263163</v>
      </c>
      <c r="R43" s="13">
        <f t="shared" ref="R43" si="20">100*(R39-R41)/R41</f>
        <v>-10.87613293051359</v>
      </c>
      <c r="S43" s="13">
        <f t="shared" si="19"/>
        <v>-6.7092651757188486</v>
      </c>
      <c r="T43" s="24"/>
    </row>
    <row r="44" spans="1:20" ht="51" customHeight="1" x14ac:dyDescent="0.3">
      <c r="B44" s="12"/>
      <c r="C44" s="12"/>
      <c r="D44" s="12"/>
      <c r="F44" s="39" t="s">
        <v>4</v>
      </c>
      <c r="G44" s="40"/>
      <c r="H44" s="41"/>
      <c r="I44" s="14">
        <f>100*(I40-I41)/I41</f>
        <v>-5.5099378405341239</v>
      </c>
      <c r="J44" s="15">
        <f>100*(J40-J41)/J41</f>
        <v>-4.4705136334813318</v>
      </c>
      <c r="K44" s="15">
        <f t="shared" ref="K44:S44" si="21">100*(K40-K41)/K41</f>
        <v>-6.6737941527200793</v>
      </c>
      <c r="L44" s="15">
        <f t="shared" si="21"/>
        <v>-5.9061420507203692</v>
      </c>
      <c r="M44" s="15">
        <f t="shared" si="21"/>
        <v>-5.5539230091095764</v>
      </c>
      <c r="N44" s="15">
        <f t="shared" si="21"/>
        <v>-6.2352502794684002</v>
      </c>
      <c r="O44" s="15">
        <f t="shared" si="21"/>
        <v>-5.6626506024096583</v>
      </c>
      <c r="P44" s="15">
        <f t="shared" si="21"/>
        <v>-3.1190965954409902</v>
      </c>
      <c r="Q44" s="15">
        <f t="shared" si="21"/>
        <v>-4.3476537729867255</v>
      </c>
      <c r="R44" s="15">
        <f t="shared" si="21"/>
        <v>-8.2772176318567503</v>
      </c>
      <c r="S44" s="15">
        <f t="shared" si="21"/>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KPqQRARQCb/hntU8GCQ8RG/lIxsn31ddJi6VuN2IaS/vFwKOW44TEOE7RUyKzYqlQZuPmWEMG/OQ4ab9GMcNVw==" saltValue="FS9kOe54HwVJLltNgd52X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2022-11-30T15:07:34Z</dcterms:modified>
</cp:coreProperties>
</file>