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224CF81A-EC34-4AA9-8F45-BD71A901D838}" xr6:coauthVersionLast="47" xr6:coauthVersionMax="47" xr10:uidLastSave="{146B557D-C546-4AD1-ADED-A77E859D5BFB}"/>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<sst xmlns="http://schemas.openxmlformats.org/spreadsheetml/2006/main" count="12312" uniqueCount="1423">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</sst>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7.43</c:v>
                </c:pt>
                <c:pt idx="1">
                  <c:v>7.63</c:v>
                </c:pt>
                <c:pt idx="2">
                  <c:v>7.49</c:v>
                </c:pt>
                <c:pt idx="3">
                  <c:v>7.89</c:v>
                </c:pt>
                <c:pt idx="4">
                  <c:v>7.71</c:v>
                </c:pt>
                <c:pt idx="5">
                  <c:v>7.76</c:v>
                </c:pt>
                <c:pt idx="6">
                  <c:v>7.9</c:v>
                </c:pt>
                <c:pt idx="7">
                  <c:v>7.94</c:v>
                </c:pt>
                <c:pt idx="8">
                  <c:v>7.73</c:v>
                </c:pt>
                <c:pt idx="9">
                  <c:v>7.63</c:v>
                </c:pt>
                <c:pt idx="10">
                  <c:v>7.92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7.69</c:v>
                </c:pt>
                <c:pt idx="1">
                  <c:v>7.86</c:v>
                </c:pt>
                <c:pt idx="2">
                  <c:v>7.69</c:v>
                </c:pt>
                <c:pt idx="3">
                  <c:v>7.97</c:v>
                </c:pt>
                <c:pt idx="4">
                  <c:v>7.78</c:v>
                </c:pt>
                <c:pt idx="5">
                  <c:v>7.88</c:v>
                </c:pt>
                <c:pt idx="6">
                  <c:v>8.11</c:v>
                </c:pt>
                <c:pt idx="7">
                  <c:v>8.1199999999999992</c:v>
                </c:pt>
                <c:pt idx="8">
                  <c:v>7.85</c:v>
                </c:pt>
                <c:pt idx="9">
                  <c:v>7.78</c:v>
                </c:pt>
                <c:pt idx="10">
                  <c:v>7.83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7.54</c:v>
                </c:pt>
                <c:pt idx="1">
                  <c:v>7.23</c:v>
                </c:pt>
                <c:pt idx="2">
                  <c:v>7.29</c:v>
                </c:pt>
                <c:pt idx="3">
                  <c:v>7.84</c:v>
                </c:pt>
                <c:pt idx="4">
                  <c:v>7.48</c:v>
                </c:pt>
                <c:pt idx="5">
                  <c:v>7.71</c:v>
                </c:pt>
                <c:pt idx="6">
                  <c:v>7.72</c:v>
                </c:pt>
                <c:pt idx="7">
                  <c:v>7.83</c:v>
                </c:pt>
                <c:pt idx="8">
                  <c:v>7.59</c:v>
                </c:pt>
                <c:pt idx="9">
                  <c:v>7.37</c:v>
                </c:pt>
                <c:pt idx="10">
                  <c:v>7.74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3.03</c:v>
                </c:pt>
                <c:pt idx="1">
                  <c:v>2.97</c:v>
                </c:pt>
                <c:pt idx="2">
                  <c:v>2.78</c:v>
                </c:pt>
                <c:pt idx="3">
                  <c:v>2.84</c:v>
                </c:pt>
                <c:pt idx="4">
                  <c:v>3.01</c:v>
                </c:pt>
                <c:pt idx="5">
                  <c:v>2.66</c:v>
                </c:pt>
                <c:pt idx="6">
                  <c:v>2.68</c:v>
                </c:pt>
                <c:pt idx="7">
                  <c:v>2.31</c:v>
                </c:pt>
                <c:pt idx="8">
                  <c:v>2.83</c:v>
                </c:pt>
                <c:pt idx="9">
                  <c:v>3.28</c:v>
                </c:pt>
                <c:pt idx="10">
                  <c:v>2.98</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West Suffolk in the period April 2011 to March 2022 had scores for 'life satisfaction' that fluctuated both above and below the rural situation, but only once dropping below the England position in 2013/14.</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West Suffolk in the period April 2011 to March 2022 fluctuated between the rural and England levels, moving below the England position in some years and above the rural situation in other years.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West Suffolk in the period April 2011 to March 2022 were generally greater than the England situation, and in many years also greater than the rural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West Suffolk in the period April 2011 to March 2022 fluctuated around the rural level.</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304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West Suffolk</v>
      </c>
      <c r="G12" s="10"/>
      <c r="H12" s="11"/>
      <c r="I12" s="30">
        <f>IF(VLOOKUP($F12,'life satisfaction'!$B$10:$L$468,'life satisfaction'!E$1,FALSE)=0,"",VLOOKUP($F12,'life satisfaction'!$B$10:$L$468,'life satisfaction'!E$1,FALSE))</f>
        <v>7.43</v>
      </c>
      <c r="J12" s="31">
        <f>IF(VLOOKUP($F12,'life satisfaction'!$B$10:$L$468,'life satisfaction'!F$1,FALSE)=0,"",VLOOKUP($F12,'life satisfaction'!$B$10:$L$468,'life satisfaction'!F$1,FALSE))</f>
        <v>7.63</v>
      </c>
      <c r="K12" s="31">
        <f>IF(VLOOKUP($F12,'life satisfaction'!$B$10:$L$468,'life satisfaction'!G$1,FALSE)=0,"",VLOOKUP($F12,'life satisfaction'!$B$10:$L$468,'life satisfaction'!G$1,FALSE))</f>
        <v>7.49</v>
      </c>
      <c r="L12" s="31">
        <f>IF(VLOOKUP($F12,'life satisfaction'!$B$10:$L$468,'life satisfaction'!H$1,FALSE)=0,"",VLOOKUP($F12,'life satisfaction'!$B$10:$L$468,'life satisfaction'!H$1,FALSE))</f>
        <v>7.89</v>
      </c>
      <c r="M12" s="31">
        <f>IF(VLOOKUP($F12,'life satisfaction'!$B$10:$L$468,'life satisfaction'!I$1,FALSE)=0,"",VLOOKUP($F12,'life satisfaction'!$B$10:$L$468,'life satisfaction'!I$1,FALSE))</f>
        <v>7.71</v>
      </c>
      <c r="N12" s="31">
        <f>IF(VLOOKUP($F12,'life satisfaction'!$B$10:$L$468,'life satisfaction'!J$1,FALSE)=0,"",VLOOKUP($F12,'life satisfaction'!$B$10:$L$468,'life satisfaction'!J$1,FALSE))</f>
        <v>7.76</v>
      </c>
      <c r="O12" s="31">
        <f>IF(VLOOKUP($F12,'life satisfaction'!$B$10:$L$468,'life satisfaction'!K$1,FALSE)=0,"",VLOOKUP($F12,'life satisfaction'!$B$10:$L$468,'life satisfaction'!K$1,FALSE))</f>
        <v>7.9</v>
      </c>
      <c r="P12" s="31">
        <f>IF(VLOOKUP($F12,'life satisfaction'!$B$10:$L$468,'life satisfaction'!L$1,FALSE)=0,"",VLOOKUP($F12,'life satisfaction'!$B$10:$L$468,'life satisfaction'!L$1,FALSE))</f>
        <v>7.94</v>
      </c>
      <c r="Q12" s="31">
        <f>IF(VLOOKUP($F12,'life satisfaction'!$B$10:$O$468,'life satisfaction'!M$1,FALSE)=0,"",VLOOKUP($F12,'life satisfaction'!$B$10:$O$468,'life satisfaction'!M$1,FALSE))</f>
        <v>7.73</v>
      </c>
      <c r="R12" s="31">
        <f>IF(VLOOKUP($F12,'life satisfaction'!$B$10:$O$468,'life satisfaction'!N$1,FALSE)=0,"",VLOOKUP($F12,'life satisfaction'!$B$10:$O$468,'life satisfaction'!N$1,FALSE))</f>
        <v>7.63</v>
      </c>
      <c r="S12" s="31">
        <f>IF(VLOOKUP($F12,'life satisfaction'!$B$10:$O$468,'life satisfaction'!O$1,FALSE)=0,"",VLOOKUP($F12,'life satisfaction'!$B$10:$O$468,'life satisfaction'!O$1,FALSE))</f>
        <v>7.92</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West Suffolk to Rural as a Region</v>
      </c>
      <c r="G15" s="37"/>
      <c r="H15" s="38"/>
      <c r="I15" s="13">
        <f>100*((I12-I13))/I13</f>
        <v>-2.0271665739931777</v>
      </c>
      <c r="J15" s="13">
        <f>100*((J12-J13))/J13</f>
        <v>0.57650160404033968</v>
      </c>
      <c r="K15" s="13">
        <f t="shared" ref="K15:P15" si="0">100*((K12-K13))/K13</f>
        <v>-2.4387564539162931</v>
      </c>
      <c r="L15" s="13">
        <f t="shared" si="0"/>
        <v>1.1991778832037825</v>
      </c>
      <c r="M15" s="13">
        <f t="shared" si="0"/>
        <v>-1.3245543699500255</v>
      </c>
      <c r="N15" s="13">
        <f t="shared" si="0"/>
        <v>-1.0796946752468706</v>
      </c>
      <c r="O15" s="13">
        <f t="shared" si="0"/>
        <v>2.4627308810200872</v>
      </c>
      <c r="P15" s="13">
        <f t="shared" si="0"/>
        <v>1.1232162037747053</v>
      </c>
      <c r="Q15" s="13">
        <f t="shared" ref="Q15:S15" si="1">100*((Q12-Q13))/Q13</f>
        <v>-0.96780168554941282</v>
      </c>
      <c r="R15" s="13">
        <f t="shared" ref="R15" si="2">100*((R12-R13))/R13</f>
        <v>1.1128496615148895</v>
      </c>
      <c r="S15" s="13">
        <f t="shared" si="1"/>
        <v>3.167079946012139</v>
      </c>
      <c r="T15" s="24"/>
    </row>
    <row r="16" spans="1:20" ht="51" customHeight="1" x14ac:dyDescent="0.3">
      <c r="B16" s="12"/>
      <c r="C16" s="12"/>
      <c r="D16" s="12"/>
      <c r="F16" s="39" t="str">
        <f>"% Gap - "&amp;F12&amp;" to England"</f>
        <v>% Gap - West Suffolk to England</v>
      </c>
      <c r="G16" s="40"/>
      <c r="H16" s="41"/>
      <c r="I16" s="13">
        <f>100*(I12-I14)/I14</f>
        <v>0.26990553306342202</v>
      </c>
      <c r="J16" s="13">
        <f>100*(J12-J14)/J14</f>
        <v>2.5537634408602083</v>
      </c>
      <c r="K16" s="13">
        <f t="shared" ref="K16:P16" si="3">100*(K12-K14)/K14</f>
        <v>-0.1333333333333305</v>
      </c>
      <c r="L16" s="13">
        <f t="shared" si="3"/>
        <v>3.8157894736842111</v>
      </c>
      <c r="M16" s="13">
        <f t="shared" si="3"/>
        <v>0.91623036649215039</v>
      </c>
      <c r="N16" s="13">
        <f t="shared" si="3"/>
        <v>1.1734028683181208</v>
      </c>
      <c r="O16" s="13">
        <f t="shared" si="3"/>
        <v>2.8645833333333419</v>
      </c>
      <c r="P16" s="13">
        <f t="shared" si="3"/>
        <v>2.9831387808041558</v>
      </c>
      <c r="Q16" s="13">
        <f t="shared" ref="Q16:S16" si="4">100*(Q12-Q14)/Q14</f>
        <v>1.0457516339869291</v>
      </c>
      <c r="R16" s="13">
        <f t="shared" ref="R16" si="5">100*(R12-R14)/R14</f>
        <v>3.3875338753387534</v>
      </c>
      <c r="S16" s="13">
        <f t="shared" si="4"/>
        <v>4.9006622516556311</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West Suffolk</v>
      </c>
      <c r="G21" s="10"/>
      <c r="H21" s="11"/>
      <c r="I21" s="30">
        <f>IF(VLOOKUP($F21,worthwhile!$B$10:$L$468,worthwhile!E$1,FALSE)=0,"",VLOOKUP($F21,worthwhile!$B$10:$L$468,worthwhile!E$1,FALSE))</f>
        <v>7.69</v>
      </c>
      <c r="J21" s="31">
        <f>IF(VLOOKUP($F21,worthwhile!$B$10:$L$468,worthwhile!F$1,FALSE)=0,"",VLOOKUP($F21,worthwhile!$B$10:$L$468,worthwhile!F$1,FALSE))</f>
        <v>7.86</v>
      </c>
      <c r="K21" s="31">
        <f>IF(VLOOKUP($F21,worthwhile!$B$10:$L$468,worthwhile!G$1,FALSE)=0,"",VLOOKUP($F21,worthwhile!$B$10:$L$468,worthwhile!G$1,FALSE))</f>
        <v>7.69</v>
      </c>
      <c r="L21" s="31">
        <f>IF(VLOOKUP($F21,worthwhile!$B$10:$L$468,worthwhile!H$1,FALSE)=0,"",VLOOKUP($F21,worthwhile!$B$10:$L$468,worthwhile!H$1,FALSE))</f>
        <v>7.97</v>
      </c>
      <c r="M21" s="31">
        <f>IF(VLOOKUP($F21,worthwhile!$B$10:$L$468,worthwhile!I$1,FALSE)=0,"",VLOOKUP($F21,worthwhile!$B$10:$L$468,worthwhile!I$1,FALSE))</f>
        <v>7.78</v>
      </c>
      <c r="N21" s="31">
        <f>IF(VLOOKUP($F21,worthwhile!$B$10:$L$468,worthwhile!J$1,FALSE)=0,"",VLOOKUP($F21,worthwhile!$B$10:$L$468,worthwhile!J$1,FALSE))</f>
        <v>7.88</v>
      </c>
      <c r="O21" s="31">
        <f>IF(VLOOKUP($F21,worthwhile!$B$10:$L$468,worthwhile!K$1,FALSE)=0,"",VLOOKUP($F21,worthwhile!$B$10:$L$468,worthwhile!K$1,FALSE))</f>
        <v>8.11</v>
      </c>
      <c r="P21" s="31">
        <f>IF(VLOOKUP($F21,worthwhile!$B$10:$L$468,worthwhile!L$1,FALSE)=0,"",VLOOKUP($F21,worthwhile!$B$10:$L$468,worthwhile!L$1,FALSE))</f>
        <v>8.1199999999999992</v>
      </c>
      <c r="Q21" s="31">
        <f>IF(VLOOKUP($F21,worthwhile!$B$10:$O$468,worthwhile!M$1,FALSE)=0,"",VLOOKUP($F21,worthwhile!$B$10:$O$468,worthwhile!M$1,FALSE))</f>
        <v>7.85</v>
      </c>
      <c r="R21" s="31">
        <f>IF(VLOOKUP($F21,worthwhile!$B$10:$O$468,worthwhile!N$1,FALSE)=0,"",VLOOKUP($F21,worthwhile!$B$10:$O$468,worthwhile!N$1,FALSE))</f>
        <v>7.78</v>
      </c>
      <c r="S21" s="31">
        <f>IF(VLOOKUP($F21,worthwhile!$B$10:$O$468,worthwhile!O$1,FALSE)=0,"",VLOOKUP($F21,worthwhile!$B$10:$O$468,worthwhile!O$1,FALSE))</f>
        <v>7.83</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West Suffolk to Rural as a Region</v>
      </c>
      <c r="G24" s="37"/>
      <c r="H24" s="38"/>
      <c r="I24" s="13">
        <f>100*((I21-I22))/I22</f>
        <v>-1.5790041788099105</v>
      </c>
      <c r="J24" s="13">
        <f>100*((J21-J22))/J22</f>
        <v>0.6246818749710954</v>
      </c>
      <c r="K24" s="13">
        <f t="shared" ref="K24:P24" si="8">100*((K21-K22))/K22</f>
        <v>-2.2961409524392948</v>
      </c>
      <c r="L24" s="13">
        <f t="shared" si="8"/>
        <v>3.6293798297220431E-2</v>
      </c>
      <c r="M24" s="13">
        <f t="shared" si="8"/>
        <v>-2.4488254399879867</v>
      </c>
      <c r="N24" s="13">
        <f t="shared" si="8"/>
        <v>-1.5281771782170417</v>
      </c>
      <c r="O24" s="13">
        <f t="shared" si="8"/>
        <v>2.6550966876105506</v>
      </c>
      <c r="P24" s="13">
        <f t="shared" si="8"/>
        <v>1.5474091819976141</v>
      </c>
      <c r="Q24" s="13">
        <f t="shared" ref="Q24:S24" si="9">100*((Q21-Q22))/Q22</f>
        <v>-1.7255162219641769</v>
      </c>
      <c r="R24" s="13">
        <f t="shared" ref="R24" si="10">100*((R21-R22))/R22</f>
        <v>-0.65691297056961029</v>
      </c>
      <c r="S24" s="13">
        <f t="shared" si="9"/>
        <v>-0.59348088777402108</v>
      </c>
      <c r="T24" s="24"/>
    </row>
    <row r="25" spans="1:20" ht="51" customHeight="1" x14ac:dyDescent="0.3">
      <c r="B25" s="12"/>
      <c r="C25" s="12"/>
      <c r="D25" s="12"/>
      <c r="F25" s="39" t="str">
        <f>"% Gap - "&amp;F21&amp;" to England"</f>
        <v>% Gap - West Suffolk to England</v>
      </c>
      <c r="G25" s="40"/>
      <c r="H25" s="41"/>
      <c r="I25" s="13">
        <f>100*(I21-I23)/I23</f>
        <v>0.39164490861619122</v>
      </c>
      <c r="J25" s="13">
        <f>100*(J21-J23)/J23</f>
        <v>2.2106631989596868</v>
      </c>
      <c r="K25" s="13">
        <f t="shared" ref="K25:P25" si="11">100*(K21-K23)/K23</f>
        <v>-0.64599483204134134</v>
      </c>
      <c r="L25" s="13">
        <f t="shared" si="11"/>
        <v>1.9181585677749291</v>
      </c>
      <c r="M25" s="13">
        <f t="shared" si="11"/>
        <v>-0.63856960408684316</v>
      </c>
      <c r="N25" s="13">
        <f t="shared" si="11"/>
        <v>0.25445292620864596</v>
      </c>
      <c r="O25" s="13">
        <f t="shared" si="11"/>
        <v>2.9187817258883189</v>
      </c>
      <c r="P25" s="13">
        <f t="shared" si="11"/>
        <v>3.0456852791878086</v>
      </c>
      <c r="Q25" s="13">
        <f t="shared" ref="Q25:S25" si="12">100*(Q21-Q23)/Q23</f>
        <v>-0.12722646310433428</v>
      </c>
      <c r="R25" s="13">
        <f t="shared" ref="R25" si="13">100*(R21-R23)/R23</f>
        <v>0.90791180285344075</v>
      </c>
      <c r="S25" s="13">
        <f t="shared" si="12"/>
        <v>0.64267352185089743</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West Suffolk</v>
      </c>
      <c r="G30" s="10"/>
      <c r="H30" s="11"/>
      <c r="I30" s="30">
        <f>IF(VLOOKUP($F30,happy!$B$10:$L$468,happy!E$1,FALSE)=0,"",VLOOKUP($F30,happy!$B$10:$L$468,happy!E$1,FALSE))</f>
        <v>7.54</v>
      </c>
      <c r="J30" s="31">
        <f>IF(VLOOKUP($F30,happy!$B$10:$L$468,happy!F$1,FALSE)=0,"",VLOOKUP($F30,happy!$B$10:$L$468,happy!F$1,FALSE))</f>
        <v>7.23</v>
      </c>
      <c r="K30" s="31">
        <f>IF(VLOOKUP($F30,happy!$B$10:$L$468,happy!G$1,FALSE)=0,"",VLOOKUP($F30,happy!$B$10:$L$468,happy!G$1,FALSE))</f>
        <v>7.29</v>
      </c>
      <c r="L30" s="31">
        <f>IF(VLOOKUP($F30,happy!$B$10:$L$468,happy!H$1,FALSE)=0,"",VLOOKUP($F30,happy!$B$10:$L$468,happy!H$1,FALSE))</f>
        <v>7.84</v>
      </c>
      <c r="M30" s="31">
        <f>IF(VLOOKUP($F30,happy!$B$10:$L$468,happy!I$1,FALSE)=0,"",VLOOKUP($F30,happy!$B$10:$L$468,happy!I$1,FALSE))</f>
        <v>7.48</v>
      </c>
      <c r="N30" s="31">
        <f>IF(VLOOKUP($F30,happy!$B$10:$L$468,happy!J$1,FALSE)=0,"",VLOOKUP($F30,happy!$B$10:$L$468,happy!J$1,FALSE))</f>
        <v>7.71</v>
      </c>
      <c r="O30" s="31">
        <f>IF(VLOOKUP($F30,happy!$B$10:$L$468,happy!K$1,FALSE)=0,"",VLOOKUP($F30,happy!$B$10:$L$468,happy!K$1,FALSE))</f>
        <v>7.72</v>
      </c>
      <c r="P30" s="31">
        <f>IF(VLOOKUP($F30,happy!$B$10:$L$468,happy!L$1,FALSE)=0,"",VLOOKUP($F30,happy!$B$10:$L$468,happy!L$1,FALSE))</f>
        <v>7.83</v>
      </c>
      <c r="Q30" s="31">
        <f>IF(VLOOKUP($F30,happy!$B$10:$O$468,happy!M$1,FALSE)=0,"",VLOOKUP($F30,happy!$B$10:$O$468,happy!M$1,FALSE))</f>
        <v>7.59</v>
      </c>
      <c r="R30" s="31">
        <f>IF(VLOOKUP($F30,happy!$B$10:$O$468,happy!N$1,FALSE)=0,"",VLOOKUP($F30,happy!$B$10:$O$468,happy!N$1,FALSE))</f>
        <v>7.37</v>
      </c>
      <c r="S30" s="31">
        <f>IF(VLOOKUP($F30,happy!$B$10:$O$468,happy!O$1,FALSE)=0,"",VLOOKUP($F30,happy!$B$10:$O$468,happy!O$1,FALSE))</f>
        <v>7.74</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West Suffolk to Rural as a Region</v>
      </c>
      <c r="G33" s="37"/>
      <c r="H33" s="38"/>
      <c r="I33" s="13">
        <f>100*((I30-I31))/I31</f>
        <v>1.1508000646516634</v>
      </c>
      <c r="J33" s="13">
        <f>100*((J30-J31))/J31</f>
        <v>-2.3704161650342979</v>
      </c>
      <c r="K33" s="13">
        <f t="shared" ref="K33:S33" si="16">100*((K30-K31))/K31</f>
        <v>-3.2971072398912797</v>
      </c>
      <c r="L33" s="13">
        <f t="shared" si="16"/>
        <v>2.7571613555254291</v>
      </c>
      <c r="M33" s="13">
        <f t="shared" si="16"/>
        <v>-1.8962138929271337</v>
      </c>
      <c r="N33" s="13">
        <f t="shared" si="16"/>
        <v>0.64166076904926683</v>
      </c>
      <c r="O33" s="13">
        <f t="shared" si="16"/>
        <v>2.7583552504971176</v>
      </c>
      <c r="P33" s="13">
        <f t="shared" si="16"/>
        <v>1.9051651143099204</v>
      </c>
      <c r="Q33" s="13">
        <f t="shared" si="16"/>
        <v>0.10010487177043702</v>
      </c>
      <c r="R33" s="13">
        <f t="shared" ref="R33" si="17">100*((R30-R31))/R31</f>
        <v>-1.3911725827771313</v>
      </c>
      <c r="S33" s="13">
        <f t="shared" si="16"/>
        <v>2.1449127883866503</v>
      </c>
      <c r="T33" s="24"/>
    </row>
    <row r="34" spans="1:20" ht="51" customHeight="1" x14ac:dyDescent="0.3">
      <c r="B34" s="12"/>
      <c r="C34" s="12"/>
      <c r="D34" s="12"/>
      <c r="F34" s="39" t="str">
        <f>"% Gap - "&amp;F30&amp;" to England"</f>
        <v>% Gap - West Suffolk to England</v>
      </c>
      <c r="G34" s="40"/>
      <c r="H34" s="41"/>
      <c r="I34" s="13">
        <f>100*(I30-I32)/I32</f>
        <v>3.4293552812071328</v>
      </c>
      <c r="J34" s="13">
        <f>100*(J30-J32)/J32</f>
        <v>-0.82304526748970652</v>
      </c>
      <c r="K34" s="13">
        <f t="shared" ref="K34:S34" si="18">100*(K30-K32)/K32</f>
        <v>-1.2195121951219494</v>
      </c>
      <c r="L34" s="13">
        <f t="shared" si="18"/>
        <v>5.093833780160856</v>
      </c>
      <c r="M34" s="13">
        <f t="shared" si="18"/>
        <v>0.1338688085676128</v>
      </c>
      <c r="N34" s="13">
        <f t="shared" si="18"/>
        <v>2.6631158455392834</v>
      </c>
      <c r="O34" s="13">
        <f t="shared" si="18"/>
        <v>2.659574468085109</v>
      </c>
      <c r="P34" s="13">
        <f t="shared" si="18"/>
        <v>3.5714285714285778</v>
      </c>
      <c r="Q34" s="13">
        <f t="shared" si="18"/>
        <v>1.6064257028112465</v>
      </c>
      <c r="R34" s="13">
        <f t="shared" ref="R34" si="19">100*(R30-R32)/R32</f>
        <v>0.82079343365253765</v>
      </c>
      <c r="S34" s="13">
        <f t="shared" si="18"/>
        <v>3.8926174496644301</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West Suffolk</v>
      </c>
      <c r="G39" s="10"/>
      <c r="H39" s="11"/>
      <c r="I39" s="30">
        <f>IF(VLOOKUP($F39,anxiety!$B$10:$L$468,anxiety!E$1,FALSE)=0,"",VLOOKUP($F39,anxiety!$B$10:$L$468,anxiety!E$1,FALSE))</f>
        <v>3.03</v>
      </c>
      <c r="J39" s="31">
        <f>IF(VLOOKUP($F39,anxiety!$B$10:$L$468,anxiety!F$1,FALSE)=0,"",VLOOKUP($F39,anxiety!$B$10:$L$468,anxiety!F$1,FALSE))</f>
        <v>2.97</v>
      </c>
      <c r="K39" s="31">
        <f>IF(VLOOKUP($F39,anxiety!$B$10:$L$468,anxiety!G$1,FALSE)=0,"",VLOOKUP($F39,anxiety!$B$10:$L$468,anxiety!G$1,FALSE))</f>
        <v>2.78</v>
      </c>
      <c r="L39" s="31">
        <f>IF(VLOOKUP($F39,anxiety!$B$10:$L$468,anxiety!H$1,FALSE)=0,"",VLOOKUP($F39,anxiety!$B$10:$L$468,anxiety!H$1,FALSE))</f>
        <v>2.84</v>
      </c>
      <c r="M39" s="31">
        <f>IF(VLOOKUP($F39,anxiety!$B$10:$L$468,anxiety!I$1,FALSE)=0,"",VLOOKUP($F39,anxiety!$B$10:$L$468,anxiety!I$1,FALSE))</f>
        <v>3.01</v>
      </c>
      <c r="N39" s="31">
        <f>IF(VLOOKUP($F39,anxiety!$B$10:$L$468,anxiety!J$1,FALSE)=0,"",VLOOKUP($F39,anxiety!$B$10:$L$468,anxiety!J$1,FALSE))</f>
        <v>2.66</v>
      </c>
      <c r="O39" s="31">
        <f>IF(VLOOKUP($F39,anxiety!$B$10:$L$468,anxiety!K$1,FALSE)=0,"",VLOOKUP($F39,anxiety!$B$10:$L$468,anxiety!K$1,FALSE))</f>
        <v>2.68</v>
      </c>
      <c r="P39" s="31">
        <f>IF(VLOOKUP($F39,anxiety!$B$10:$L$468,anxiety!L$1,FALSE)=0,"",VLOOKUP($F39,anxiety!$B$10:$L$468,anxiety!L$1,FALSE))</f>
        <v>2.31</v>
      </c>
      <c r="Q39" s="31">
        <f>IF(VLOOKUP($F39,anxiety!$B$10:$O$468,anxiety!M$1,FALSE)=0,"",VLOOKUP($F39,anxiety!$B$10:$O$468,anxiety!M$1,FALSE))</f>
        <v>2.83</v>
      </c>
      <c r="R39" s="31">
        <f>IF(VLOOKUP($F39,anxiety!$B$10:$O$468,anxiety!N$1,FALSE)=0,"",VLOOKUP($F39,anxiety!$B$10:$O$468,anxiety!N$1,FALSE))</f>
        <v>3.28</v>
      </c>
      <c r="S39" s="31">
        <f>IF(VLOOKUP($F39,anxiety!$B$10:$O$468,anxiety!O$1,FALSE)=0,"",VLOOKUP($F39,anxiety!$B$10:$O$468,anxiety!O$1,FALSE))</f>
        <v>2.98</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West Suffolk to Rural as a Region</v>
      </c>
      <c r="G42" s="37"/>
      <c r="H42" s="38"/>
      <c r="I42" s="13">
        <f>100*((I39-I40))/I40</f>
        <v>2.1237716234873742</v>
      </c>
      <c r="J42" s="13">
        <f>100*((J39-J40))/J40</f>
        <v>2.269332890806552</v>
      </c>
      <c r="K42" s="13">
        <f t="shared" ref="K42:S42" si="21">100*((K39-K40))/K40</f>
        <v>1.6654917166020133</v>
      </c>
      <c r="L42" s="13">
        <f t="shared" si="21"/>
        <v>5.5336676217765088</v>
      </c>
      <c r="M42" s="13">
        <f t="shared" si="21"/>
        <v>11.045426260111959</v>
      </c>
      <c r="N42" s="13">
        <f t="shared" si="21"/>
        <v>-2.5124740583741656</v>
      </c>
      <c r="O42" s="13">
        <f t="shared" si="21"/>
        <v>-2.0390188047738294</v>
      </c>
      <c r="P42" s="13">
        <f t="shared" si="21"/>
        <v>-16.920877025738804</v>
      </c>
      <c r="Q42" s="13">
        <f t="shared" si="21"/>
        <v>-2.6766107313030432</v>
      </c>
      <c r="R42" s="13">
        <f t="shared" ref="R42" si="22">100*((R39-R40))/R40</f>
        <v>8.0360331759196928</v>
      </c>
      <c r="S42" s="13">
        <f t="shared" si="21"/>
        <v>0.79876110522460331</v>
      </c>
      <c r="T42" s="24"/>
    </row>
    <row r="43" spans="1:20" ht="51" customHeight="1" x14ac:dyDescent="0.3">
      <c r="B43" s="12"/>
      <c r="C43" s="12"/>
      <c r="D43" s="12"/>
      <c r="F43" s="39" t="str">
        <f>"% Gap - "&amp;F39&amp;" to England"</f>
        <v>% Gap - West Suffolk to England</v>
      </c>
      <c r="G43" s="40"/>
      <c r="H43" s="41"/>
      <c r="I43" s="13">
        <f>100*(I39-I41)/I41</f>
        <v>-3.5031847133758061</v>
      </c>
      <c r="J43" s="13">
        <f>100*(J39-J41)/J41</f>
        <v>-2.3026315789473633</v>
      </c>
      <c r="K43" s="13">
        <f t="shared" ref="K43:S43" si="23">100*(K39-K41)/K41</f>
        <v>-5.119453924914688</v>
      </c>
      <c r="L43" s="13">
        <f t="shared" si="23"/>
        <v>-0.69930069930069994</v>
      </c>
      <c r="M43" s="13">
        <f t="shared" si="23"/>
        <v>4.8780487804877932</v>
      </c>
      <c r="N43" s="13">
        <f t="shared" si="23"/>
        <v>-8.5910652920962196</v>
      </c>
      <c r="O43" s="13">
        <f t="shared" si="23"/>
        <v>-7.5862068965517162</v>
      </c>
      <c r="P43" s="13">
        <f t="shared" si="23"/>
        <v>-19.512195121951223</v>
      </c>
      <c r="Q43" s="13">
        <f t="shared" si="23"/>
        <v>-6.9078947368421044</v>
      </c>
      <c r="R43" s="13">
        <f t="shared" ref="R43" si="24">100*(R39-R41)/R41</f>
        <v>-0.90634441087614048</v>
      </c>
      <c r="S43" s="13">
        <f t="shared" si="23"/>
        <v>-4.792332268370604</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j3EKnDZowdokOnfi86qWN9xVFMOv0VVDkbt5FD5fssQ6uXu8IqPFA3ba+S/8AuFk0yIdphG3O9F85fK5gf0E9Q==" saltValue="P11wkAukjnbd3ann9IwGt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2022-11-30T14:22:27Z</dcterms:modified>
</cp:coreProperties>
</file>