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uralservicesnetwork-my.sharepoint.com/personal/richard_inman_sparse_gov_uk/Documents/RSN Shared Documents/12. Work areas/Daniel Worth/Cloud Folder/070621/"/>
    </mc:Choice>
  </mc:AlternateContent>
  <xr:revisionPtr revIDLastSave="56" documentId="8_{AA4AEA1B-6FCE-4F0B-A538-CD48B985F14E}" xr6:coauthVersionLast="47" xr6:coauthVersionMax="47" xr10:uidLastSave="{5E56CC31-7ACE-45D1-B05F-0B779247EA13}"/>
  <workbookProtection workbookAlgorithmName="SHA-512" workbookHashValue="gBEj7f3rPjulRG5iDdNFklcMP4yl4hOWszEuZ0dD3uGOdqZ0DdeardqE1Me74GHVoXJ0aQhQTsqBKKKzHgeu4g==" workbookSaltValue="eM9ihN+NenV0vzHumZxQ/w==" workbookSpinCount="100000" lockStructure="1"/>
  <bookViews>
    <workbookView xWindow="34200" yWindow="1950" windowWidth="19230" windowHeight="16800" tabRatio="500" firstSheet="2" activeTab="2" xr2:uid="{00000000-000D-0000-FFFF-FFFF00000000}"/>
  </bookViews>
  <sheets>
    <sheet name="Data" sheetId="9" state="veryHidden" r:id="rId1"/>
    <sheet name="CalculationsforGraph" sheetId="1" state="veryHidden" r:id="rId2"/>
    <sheet name="Graph" sheetId="3" r:id="rId3"/>
  </sheets>
  <externalReferences>
    <externalReference r:id="rId4"/>
  </externalReferences>
  <definedNames>
    <definedName name="_LT1000">'[1]Live Table 1000'!$A$1</definedName>
    <definedName name="ftbi_lwi_data">'[1]LCHO APS FTBI &amp; LWI'!$W$1</definedName>
    <definedName name="HCA_locn10">'[1]Housing Corp Data'!$O$2482:$Y$2840</definedName>
    <definedName name="HCA_locn11">'[1]Housing Corp Data'!$O$2851:$W$3176</definedName>
    <definedName name="HCA_locn9">'[1]Housing Corp Data'!$O$2124:$Y$2475</definedName>
    <definedName name="HCA_spon10">'[1]Housing Corp Data'!$B$2482:$M$2840</definedName>
    <definedName name="HCA_spon9">'[1]Housing Corp Data'!$B$2124:$M$2475</definedName>
    <definedName name="hssa_J">'[1]LCHO APS CIS'!$W$1</definedName>
    <definedName name="hssa_N_lcho">'[1]LCHO S106 only (HSSA)'!$W$1</definedName>
    <definedName name="hssa_N_SR">'[1]SR S106 only (HSSA)'!$W$1</definedName>
    <definedName name="LT1000_unrnd">'[1]Affordable - England (location)'!$S$3</definedName>
    <definedName name="new_build_locn">'[1]All affordable by LA (NB) locat'!$W$3</definedName>
    <definedName name="new_UAs">[1]Notes!#REF!</definedName>
    <definedName name="new_unitaries">[1]Notes!$A$51</definedName>
    <definedName name="other_spon10">'[1]Housing Corp Data'!$AI$2482:$AM$2840</definedName>
    <definedName name="other_spon11">'[1]Housing Corp Data'!$AI$2851:$AK$3176</definedName>
    <definedName name="other_spon9">'[1]Housing Corp Data'!$AI$2124:$AM$2475</definedName>
    <definedName name="p1b_data">'[1]LCHO APS LA SHB'!$W$3</definedName>
    <definedName name="P2_data">'[1]SR LA (All NB)'!$W$1</definedName>
    <definedName name="PCS_10">'[1]PCS data'!$A$6:$E$13</definedName>
    <definedName name="PCS_nb11">'[1]PCS data'!$A$18:$E$37</definedName>
    <definedName name="pfi_data">'[1]SR PFI (All)'!$W$1</definedName>
    <definedName name="s106_nil_spon10">'[1]Housing Corp Data'!$AA$2482:$AG$2840</definedName>
    <definedName name="S106_nil_spon11">'[1]Housing Corp Data'!$AA$2851:$AG$3176</definedName>
    <definedName name="s106_nil_spon9">'[1]Housing Corp Data'!$AA$2124:$AG$2475</definedName>
    <definedName name="t1000_unr">'[1]Affordable - England (location)'!$S$3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83" i="1" l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M383" i="1"/>
  <c r="I383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I381" i="1"/>
  <c r="I380" i="1"/>
  <c r="I379" i="1"/>
  <c r="I378" i="1"/>
  <c r="I37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I348" i="1"/>
  <c r="I349" i="1"/>
  <c r="I347" i="1"/>
  <c r="AK4" i="1"/>
  <c r="AL4" i="1"/>
  <c r="AM4" i="1"/>
  <c r="AK5" i="1"/>
  <c r="AL5" i="1"/>
  <c r="AM5" i="1"/>
  <c r="AK6" i="1"/>
  <c r="AL6" i="1"/>
  <c r="AM6" i="1"/>
  <c r="AK7" i="1"/>
  <c r="AL7" i="1"/>
  <c r="AM7" i="1"/>
  <c r="AK8" i="1"/>
  <c r="AL8" i="1"/>
  <c r="AM8" i="1"/>
  <c r="AK9" i="1"/>
  <c r="AL9" i="1"/>
  <c r="AM9" i="1"/>
  <c r="AK10" i="1"/>
  <c r="AL10" i="1"/>
  <c r="AM10" i="1"/>
  <c r="AK11" i="1"/>
  <c r="AL11" i="1"/>
  <c r="AM11" i="1"/>
  <c r="AK12" i="1"/>
  <c r="AL12" i="1"/>
  <c r="AM12" i="1"/>
  <c r="AK13" i="1"/>
  <c r="AL13" i="1"/>
  <c r="AM13" i="1"/>
  <c r="AK14" i="1"/>
  <c r="AL14" i="1"/>
  <c r="AM14" i="1"/>
  <c r="AK15" i="1"/>
  <c r="AL15" i="1"/>
  <c r="AM15" i="1"/>
  <c r="AK16" i="1"/>
  <c r="AL16" i="1"/>
  <c r="AM16" i="1"/>
  <c r="AK17" i="1"/>
  <c r="AL17" i="1"/>
  <c r="AM17" i="1"/>
  <c r="AK18" i="1"/>
  <c r="AL18" i="1"/>
  <c r="AM18" i="1"/>
  <c r="AK19" i="1"/>
  <c r="AL19" i="1"/>
  <c r="AM19" i="1"/>
  <c r="AK20" i="1"/>
  <c r="AL20" i="1"/>
  <c r="AM20" i="1"/>
  <c r="AK21" i="1"/>
  <c r="AL21" i="1"/>
  <c r="AM21" i="1"/>
  <c r="AK22" i="1"/>
  <c r="AL22" i="1"/>
  <c r="AM22" i="1"/>
  <c r="AK23" i="1"/>
  <c r="AL23" i="1"/>
  <c r="AM23" i="1"/>
  <c r="AK24" i="1"/>
  <c r="AL24" i="1"/>
  <c r="AM24" i="1"/>
  <c r="AK25" i="1"/>
  <c r="AL25" i="1"/>
  <c r="AM25" i="1"/>
  <c r="AK26" i="1"/>
  <c r="AL26" i="1"/>
  <c r="AM26" i="1"/>
  <c r="AK27" i="1"/>
  <c r="AL27" i="1"/>
  <c r="AM27" i="1"/>
  <c r="AK28" i="1"/>
  <c r="AL28" i="1"/>
  <c r="AM28" i="1"/>
  <c r="AK29" i="1"/>
  <c r="AL29" i="1"/>
  <c r="AM29" i="1"/>
  <c r="AK30" i="1"/>
  <c r="AL30" i="1"/>
  <c r="AM30" i="1"/>
  <c r="AK31" i="1"/>
  <c r="AL31" i="1"/>
  <c r="AM31" i="1"/>
  <c r="AK32" i="1"/>
  <c r="AL32" i="1"/>
  <c r="AM32" i="1"/>
  <c r="AK33" i="1"/>
  <c r="AL33" i="1"/>
  <c r="AM33" i="1"/>
  <c r="AK34" i="1"/>
  <c r="AL34" i="1"/>
  <c r="AM34" i="1"/>
  <c r="AK35" i="1"/>
  <c r="AL35" i="1"/>
  <c r="AM35" i="1"/>
  <c r="AK36" i="1"/>
  <c r="AL36" i="1"/>
  <c r="AM36" i="1"/>
  <c r="AK37" i="1"/>
  <c r="AL37" i="1"/>
  <c r="AM37" i="1"/>
  <c r="AK38" i="1"/>
  <c r="AL38" i="1"/>
  <c r="AM38" i="1"/>
  <c r="AK39" i="1"/>
  <c r="AL39" i="1"/>
  <c r="AM39" i="1"/>
  <c r="AK40" i="1"/>
  <c r="AL40" i="1"/>
  <c r="AM40" i="1"/>
  <c r="AK41" i="1"/>
  <c r="AL41" i="1"/>
  <c r="AM41" i="1"/>
  <c r="AK42" i="1"/>
  <c r="AL42" i="1"/>
  <c r="AM42" i="1"/>
  <c r="AK43" i="1"/>
  <c r="AL43" i="1"/>
  <c r="AM43" i="1"/>
  <c r="AK44" i="1"/>
  <c r="AL44" i="1"/>
  <c r="AM44" i="1"/>
  <c r="AK45" i="1"/>
  <c r="AL45" i="1"/>
  <c r="AM45" i="1"/>
  <c r="AK46" i="1"/>
  <c r="AL46" i="1"/>
  <c r="AM46" i="1"/>
  <c r="AK47" i="1"/>
  <c r="AL47" i="1"/>
  <c r="AM47" i="1"/>
  <c r="AK48" i="1"/>
  <c r="AL48" i="1"/>
  <c r="AM48" i="1"/>
  <c r="AK49" i="1"/>
  <c r="AL49" i="1"/>
  <c r="AM49" i="1"/>
  <c r="AK50" i="1"/>
  <c r="AL50" i="1"/>
  <c r="AM50" i="1"/>
  <c r="AK51" i="1"/>
  <c r="AL51" i="1"/>
  <c r="AM51" i="1"/>
  <c r="AK52" i="1"/>
  <c r="AL52" i="1"/>
  <c r="AM52" i="1"/>
  <c r="AK53" i="1"/>
  <c r="AL53" i="1"/>
  <c r="AM53" i="1"/>
  <c r="AK54" i="1"/>
  <c r="AL54" i="1"/>
  <c r="AM54" i="1"/>
  <c r="AK55" i="1"/>
  <c r="AL55" i="1"/>
  <c r="AM55" i="1"/>
  <c r="AK56" i="1"/>
  <c r="AL56" i="1"/>
  <c r="AM56" i="1"/>
  <c r="AK57" i="1"/>
  <c r="AL57" i="1"/>
  <c r="AM57" i="1"/>
  <c r="AK58" i="1"/>
  <c r="AL58" i="1"/>
  <c r="AM58" i="1"/>
  <c r="AK59" i="1"/>
  <c r="AL59" i="1"/>
  <c r="AM59" i="1"/>
  <c r="AK60" i="1"/>
  <c r="AL60" i="1"/>
  <c r="AM60" i="1"/>
  <c r="AK61" i="1"/>
  <c r="AL61" i="1"/>
  <c r="AM61" i="1"/>
  <c r="AK62" i="1"/>
  <c r="AL62" i="1"/>
  <c r="AM62" i="1"/>
  <c r="AK63" i="1"/>
  <c r="AL63" i="1"/>
  <c r="AM63" i="1"/>
  <c r="AL64" i="1"/>
  <c r="AM64" i="1"/>
  <c r="AK65" i="1"/>
  <c r="AL65" i="1"/>
  <c r="AM65" i="1"/>
  <c r="AK66" i="1"/>
  <c r="AL66" i="1"/>
  <c r="AM66" i="1"/>
  <c r="AK67" i="1"/>
  <c r="AL67" i="1"/>
  <c r="AM67" i="1"/>
  <c r="AK68" i="1"/>
  <c r="AL68" i="1"/>
  <c r="AM68" i="1"/>
  <c r="AK69" i="1"/>
  <c r="AL69" i="1"/>
  <c r="AM69" i="1"/>
  <c r="AK70" i="1"/>
  <c r="AL70" i="1"/>
  <c r="AM70" i="1"/>
  <c r="AK71" i="1"/>
  <c r="AL71" i="1"/>
  <c r="AM71" i="1"/>
  <c r="AK72" i="1"/>
  <c r="AL72" i="1"/>
  <c r="AM72" i="1"/>
  <c r="AK73" i="1"/>
  <c r="AL73" i="1"/>
  <c r="AM73" i="1"/>
  <c r="AK74" i="1"/>
  <c r="AL74" i="1"/>
  <c r="AM74" i="1"/>
  <c r="AK75" i="1"/>
  <c r="AL75" i="1"/>
  <c r="AM75" i="1"/>
  <c r="AK76" i="1"/>
  <c r="AL76" i="1"/>
  <c r="AM76" i="1"/>
  <c r="AK77" i="1"/>
  <c r="AL77" i="1"/>
  <c r="AM77" i="1"/>
  <c r="AK78" i="1"/>
  <c r="AL78" i="1"/>
  <c r="AM78" i="1"/>
  <c r="AK79" i="1"/>
  <c r="AL79" i="1"/>
  <c r="AM79" i="1"/>
  <c r="AK80" i="1"/>
  <c r="AL80" i="1"/>
  <c r="AM80" i="1"/>
  <c r="AK81" i="1"/>
  <c r="AL81" i="1"/>
  <c r="AM81" i="1"/>
  <c r="AK82" i="1"/>
  <c r="AL82" i="1"/>
  <c r="AM82" i="1"/>
  <c r="AK83" i="1"/>
  <c r="AL83" i="1"/>
  <c r="AM83" i="1"/>
  <c r="AK84" i="1"/>
  <c r="AL84" i="1"/>
  <c r="AM84" i="1"/>
  <c r="AK85" i="1"/>
  <c r="AL85" i="1"/>
  <c r="AM85" i="1"/>
  <c r="AK86" i="1"/>
  <c r="AL86" i="1"/>
  <c r="AM86" i="1"/>
  <c r="AK87" i="1"/>
  <c r="AL87" i="1"/>
  <c r="AM87" i="1"/>
  <c r="AK88" i="1"/>
  <c r="AL88" i="1"/>
  <c r="AM88" i="1"/>
  <c r="AK89" i="1"/>
  <c r="AL89" i="1"/>
  <c r="AM89" i="1"/>
  <c r="AK90" i="1"/>
  <c r="AL90" i="1"/>
  <c r="AM90" i="1"/>
  <c r="AK91" i="1"/>
  <c r="AL91" i="1"/>
  <c r="AM91" i="1"/>
  <c r="AK92" i="1"/>
  <c r="AL92" i="1"/>
  <c r="AM92" i="1"/>
  <c r="AK93" i="1"/>
  <c r="AL93" i="1"/>
  <c r="AM93" i="1"/>
  <c r="AK94" i="1"/>
  <c r="AL94" i="1"/>
  <c r="AM94" i="1"/>
  <c r="AK95" i="1"/>
  <c r="AL95" i="1"/>
  <c r="AM95" i="1"/>
  <c r="AK96" i="1"/>
  <c r="AL96" i="1"/>
  <c r="AM96" i="1"/>
  <c r="AK97" i="1"/>
  <c r="AL97" i="1"/>
  <c r="AM97" i="1"/>
  <c r="AK98" i="1"/>
  <c r="AL98" i="1"/>
  <c r="AM98" i="1"/>
  <c r="AK99" i="1"/>
  <c r="AL99" i="1"/>
  <c r="AM99" i="1"/>
  <c r="AK100" i="1"/>
  <c r="AL100" i="1"/>
  <c r="AM100" i="1"/>
  <c r="AK101" i="1"/>
  <c r="AL101" i="1"/>
  <c r="AM101" i="1"/>
  <c r="AK102" i="1"/>
  <c r="AL102" i="1"/>
  <c r="AM102" i="1"/>
  <c r="AK103" i="1"/>
  <c r="AL103" i="1"/>
  <c r="AM103" i="1"/>
  <c r="AK104" i="1"/>
  <c r="AL104" i="1"/>
  <c r="AM104" i="1"/>
  <c r="AK105" i="1"/>
  <c r="AL105" i="1"/>
  <c r="AM105" i="1"/>
  <c r="AK106" i="1"/>
  <c r="AL106" i="1"/>
  <c r="AM106" i="1"/>
  <c r="AK107" i="1"/>
  <c r="AL107" i="1"/>
  <c r="AM107" i="1"/>
  <c r="AK108" i="1"/>
  <c r="AL108" i="1"/>
  <c r="AM108" i="1"/>
  <c r="AK109" i="1"/>
  <c r="AL109" i="1"/>
  <c r="AM109" i="1"/>
  <c r="AK110" i="1"/>
  <c r="AL110" i="1"/>
  <c r="AM110" i="1"/>
  <c r="AK111" i="1"/>
  <c r="AL111" i="1"/>
  <c r="AM111" i="1"/>
  <c r="AK112" i="1"/>
  <c r="AL112" i="1"/>
  <c r="AM112" i="1"/>
  <c r="AK113" i="1"/>
  <c r="AL113" i="1"/>
  <c r="AM113" i="1"/>
  <c r="AK114" i="1"/>
  <c r="AL114" i="1"/>
  <c r="AM114" i="1"/>
  <c r="AK115" i="1"/>
  <c r="AL115" i="1"/>
  <c r="AM115" i="1"/>
  <c r="AK116" i="1"/>
  <c r="AL116" i="1"/>
  <c r="AM116" i="1"/>
  <c r="AK117" i="1"/>
  <c r="AL117" i="1"/>
  <c r="AM117" i="1"/>
  <c r="AK118" i="1"/>
  <c r="AL118" i="1"/>
  <c r="AM118" i="1"/>
  <c r="AK119" i="1"/>
  <c r="AL119" i="1"/>
  <c r="AM119" i="1"/>
  <c r="AK120" i="1"/>
  <c r="AL120" i="1"/>
  <c r="AM120" i="1"/>
  <c r="AK121" i="1"/>
  <c r="AL121" i="1"/>
  <c r="AM121" i="1"/>
  <c r="AK122" i="1"/>
  <c r="AL122" i="1"/>
  <c r="AM122" i="1"/>
  <c r="AK123" i="1"/>
  <c r="AL123" i="1"/>
  <c r="AM123" i="1"/>
  <c r="AK124" i="1"/>
  <c r="AL124" i="1"/>
  <c r="AM124" i="1"/>
  <c r="AK125" i="1"/>
  <c r="AL125" i="1"/>
  <c r="AM125" i="1"/>
  <c r="AK126" i="1"/>
  <c r="AL126" i="1"/>
  <c r="AM126" i="1"/>
  <c r="AK127" i="1"/>
  <c r="AL127" i="1"/>
  <c r="AM127" i="1"/>
  <c r="AK128" i="1"/>
  <c r="AL128" i="1"/>
  <c r="AM128" i="1"/>
  <c r="AK129" i="1"/>
  <c r="AL129" i="1"/>
  <c r="AM129" i="1"/>
  <c r="AK130" i="1"/>
  <c r="AL130" i="1"/>
  <c r="AM130" i="1"/>
  <c r="AK131" i="1"/>
  <c r="AL131" i="1"/>
  <c r="AM131" i="1"/>
  <c r="AK132" i="1"/>
  <c r="AL132" i="1"/>
  <c r="AM132" i="1"/>
  <c r="AK133" i="1"/>
  <c r="AL133" i="1"/>
  <c r="AM133" i="1"/>
  <c r="AK134" i="1"/>
  <c r="AL134" i="1"/>
  <c r="AM134" i="1"/>
  <c r="AK135" i="1"/>
  <c r="AL135" i="1"/>
  <c r="AM135" i="1"/>
  <c r="AK136" i="1"/>
  <c r="AL136" i="1"/>
  <c r="AM136" i="1"/>
  <c r="AK137" i="1"/>
  <c r="AL137" i="1"/>
  <c r="AM137" i="1"/>
  <c r="AK138" i="1"/>
  <c r="AL138" i="1"/>
  <c r="AM138" i="1"/>
  <c r="AK139" i="1"/>
  <c r="AL139" i="1"/>
  <c r="AM139" i="1"/>
  <c r="AK140" i="1"/>
  <c r="AL140" i="1"/>
  <c r="AM140" i="1"/>
  <c r="AK141" i="1"/>
  <c r="AL141" i="1"/>
  <c r="AM141" i="1"/>
  <c r="AK142" i="1"/>
  <c r="AL142" i="1"/>
  <c r="AM142" i="1"/>
  <c r="AK143" i="1"/>
  <c r="AL143" i="1"/>
  <c r="AM143" i="1"/>
  <c r="AK144" i="1"/>
  <c r="AL144" i="1"/>
  <c r="AM144" i="1"/>
  <c r="AK145" i="1"/>
  <c r="AL145" i="1"/>
  <c r="AM145" i="1"/>
  <c r="AK146" i="1"/>
  <c r="AL146" i="1"/>
  <c r="AM146" i="1"/>
  <c r="AK147" i="1"/>
  <c r="AL147" i="1"/>
  <c r="AM147" i="1"/>
  <c r="AK148" i="1"/>
  <c r="AL148" i="1"/>
  <c r="AM148" i="1"/>
  <c r="AK150" i="1"/>
  <c r="AL150" i="1"/>
  <c r="AM150" i="1"/>
  <c r="AK151" i="1"/>
  <c r="AL151" i="1"/>
  <c r="AM151" i="1"/>
  <c r="AK152" i="1"/>
  <c r="AL152" i="1"/>
  <c r="AM152" i="1"/>
  <c r="AK153" i="1"/>
  <c r="AL153" i="1"/>
  <c r="AM153" i="1"/>
  <c r="AK154" i="1"/>
  <c r="AL154" i="1"/>
  <c r="AM154" i="1"/>
  <c r="AK155" i="1"/>
  <c r="AL155" i="1"/>
  <c r="AM155" i="1"/>
  <c r="AK156" i="1"/>
  <c r="AL156" i="1"/>
  <c r="AM156" i="1"/>
  <c r="AK157" i="1"/>
  <c r="AL157" i="1"/>
  <c r="AM157" i="1"/>
  <c r="AK158" i="1"/>
  <c r="AL158" i="1"/>
  <c r="AM158" i="1"/>
  <c r="AK159" i="1"/>
  <c r="AL159" i="1"/>
  <c r="AM159" i="1"/>
  <c r="AK160" i="1"/>
  <c r="AL160" i="1"/>
  <c r="AM160" i="1"/>
  <c r="AK161" i="1"/>
  <c r="AL161" i="1"/>
  <c r="AM161" i="1"/>
  <c r="AK162" i="1"/>
  <c r="AL162" i="1"/>
  <c r="AM162" i="1"/>
  <c r="AK163" i="1"/>
  <c r="AL163" i="1"/>
  <c r="AM163" i="1"/>
  <c r="AK164" i="1"/>
  <c r="AL164" i="1"/>
  <c r="AM164" i="1"/>
  <c r="AK165" i="1"/>
  <c r="AL165" i="1"/>
  <c r="AM165" i="1"/>
  <c r="AK166" i="1"/>
  <c r="AL166" i="1"/>
  <c r="AM166" i="1"/>
  <c r="AK167" i="1"/>
  <c r="AL167" i="1"/>
  <c r="AM167" i="1"/>
  <c r="AK168" i="1"/>
  <c r="AL168" i="1"/>
  <c r="AM168" i="1"/>
  <c r="AK169" i="1"/>
  <c r="AL169" i="1"/>
  <c r="AM169" i="1"/>
  <c r="AK170" i="1"/>
  <c r="AL170" i="1"/>
  <c r="AM170" i="1"/>
  <c r="AK171" i="1"/>
  <c r="AL171" i="1"/>
  <c r="AM171" i="1"/>
  <c r="AK172" i="1"/>
  <c r="AL172" i="1"/>
  <c r="AM172" i="1"/>
  <c r="AK173" i="1"/>
  <c r="AL173" i="1"/>
  <c r="AM173" i="1"/>
  <c r="AK174" i="1"/>
  <c r="AL174" i="1"/>
  <c r="AM174" i="1"/>
  <c r="AK175" i="1"/>
  <c r="AL175" i="1"/>
  <c r="AM175" i="1"/>
  <c r="AK176" i="1"/>
  <c r="AL176" i="1"/>
  <c r="AM176" i="1"/>
  <c r="AK177" i="1"/>
  <c r="AL177" i="1"/>
  <c r="AM177" i="1"/>
  <c r="AK178" i="1"/>
  <c r="AL178" i="1"/>
  <c r="AM178" i="1"/>
  <c r="AK179" i="1"/>
  <c r="AL179" i="1"/>
  <c r="AM179" i="1"/>
  <c r="AK180" i="1"/>
  <c r="AL180" i="1"/>
  <c r="AM180" i="1"/>
  <c r="AK181" i="1"/>
  <c r="AL181" i="1"/>
  <c r="AM181" i="1"/>
  <c r="AK182" i="1"/>
  <c r="AL182" i="1"/>
  <c r="AM182" i="1"/>
  <c r="AK183" i="1"/>
  <c r="AL183" i="1"/>
  <c r="AM183" i="1"/>
  <c r="AK184" i="1"/>
  <c r="AL184" i="1"/>
  <c r="AM184" i="1"/>
  <c r="AK185" i="1"/>
  <c r="AL185" i="1"/>
  <c r="AM185" i="1"/>
  <c r="AK186" i="1"/>
  <c r="AL186" i="1"/>
  <c r="AM186" i="1"/>
  <c r="AK187" i="1"/>
  <c r="AL187" i="1"/>
  <c r="AM187" i="1"/>
  <c r="AK188" i="1"/>
  <c r="AL188" i="1"/>
  <c r="AM188" i="1"/>
  <c r="AK189" i="1"/>
  <c r="AL189" i="1"/>
  <c r="AM189" i="1"/>
  <c r="AK190" i="1"/>
  <c r="AL190" i="1"/>
  <c r="AM190" i="1"/>
  <c r="AK191" i="1"/>
  <c r="AL191" i="1"/>
  <c r="AM191" i="1"/>
  <c r="AK192" i="1"/>
  <c r="AL192" i="1"/>
  <c r="AM192" i="1"/>
  <c r="AK193" i="1"/>
  <c r="AL193" i="1"/>
  <c r="AM193" i="1"/>
  <c r="AK194" i="1"/>
  <c r="AL194" i="1"/>
  <c r="AM194" i="1"/>
  <c r="AK195" i="1"/>
  <c r="AL195" i="1"/>
  <c r="AM195" i="1"/>
  <c r="AK196" i="1"/>
  <c r="AL196" i="1"/>
  <c r="AM196" i="1"/>
  <c r="AK197" i="1"/>
  <c r="AL197" i="1"/>
  <c r="AM197" i="1"/>
  <c r="AK198" i="1"/>
  <c r="AL198" i="1"/>
  <c r="AM198" i="1"/>
  <c r="AK199" i="1"/>
  <c r="AL199" i="1"/>
  <c r="AM199" i="1"/>
  <c r="AK200" i="1"/>
  <c r="AL200" i="1"/>
  <c r="AM200" i="1"/>
  <c r="AK201" i="1"/>
  <c r="AL201" i="1"/>
  <c r="AM201" i="1"/>
  <c r="AK202" i="1"/>
  <c r="AL202" i="1"/>
  <c r="AM202" i="1"/>
  <c r="AK203" i="1"/>
  <c r="AL203" i="1"/>
  <c r="AM203" i="1"/>
  <c r="AK204" i="1"/>
  <c r="AL204" i="1"/>
  <c r="AM204" i="1"/>
  <c r="AK205" i="1"/>
  <c r="AL205" i="1"/>
  <c r="AM205" i="1"/>
  <c r="AK206" i="1"/>
  <c r="AL206" i="1"/>
  <c r="AM206" i="1"/>
  <c r="AK207" i="1"/>
  <c r="AL207" i="1"/>
  <c r="AM207" i="1"/>
  <c r="AK208" i="1"/>
  <c r="AL208" i="1"/>
  <c r="AM208" i="1"/>
  <c r="AK209" i="1"/>
  <c r="AL209" i="1"/>
  <c r="AM209" i="1"/>
  <c r="AK210" i="1"/>
  <c r="AL210" i="1"/>
  <c r="AM210" i="1"/>
  <c r="AK211" i="1"/>
  <c r="AL211" i="1"/>
  <c r="AM211" i="1"/>
  <c r="AK212" i="1"/>
  <c r="AL212" i="1"/>
  <c r="AM212" i="1"/>
  <c r="AK213" i="1"/>
  <c r="AL213" i="1"/>
  <c r="AM213" i="1"/>
  <c r="AK214" i="1"/>
  <c r="AL214" i="1"/>
  <c r="AM214" i="1"/>
  <c r="AK215" i="1"/>
  <c r="AL215" i="1"/>
  <c r="AM215" i="1"/>
  <c r="AK216" i="1"/>
  <c r="AL216" i="1"/>
  <c r="AM216" i="1"/>
  <c r="AK217" i="1"/>
  <c r="AL217" i="1"/>
  <c r="AM217" i="1"/>
  <c r="AK218" i="1"/>
  <c r="AL218" i="1"/>
  <c r="AM218" i="1"/>
  <c r="AK219" i="1"/>
  <c r="AL219" i="1"/>
  <c r="AM219" i="1"/>
  <c r="AK220" i="1"/>
  <c r="AL220" i="1"/>
  <c r="AM220" i="1"/>
  <c r="AK221" i="1"/>
  <c r="AL221" i="1"/>
  <c r="AM221" i="1"/>
  <c r="AK222" i="1"/>
  <c r="AL222" i="1"/>
  <c r="AM222" i="1"/>
  <c r="AK223" i="1"/>
  <c r="AL223" i="1"/>
  <c r="AM223" i="1"/>
  <c r="AK224" i="1"/>
  <c r="AL224" i="1"/>
  <c r="AM224" i="1"/>
  <c r="AK225" i="1"/>
  <c r="AL225" i="1"/>
  <c r="AM225" i="1"/>
  <c r="AK226" i="1"/>
  <c r="AL226" i="1"/>
  <c r="AM226" i="1"/>
  <c r="AK227" i="1"/>
  <c r="AL227" i="1"/>
  <c r="AM227" i="1"/>
  <c r="AK228" i="1"/>
  <c r="AL228" i="1"/>
  <c r="AM228" i="1"/>
  <c r="AK229" i="1"/>
  <c r="AL229" i="1"/>
  <c r="AM229" i="1"/>
  <c r="AK230" i="1"/>
  <c r="AL230" i="1"/>
  <c r="AM230" i="1"/>
  <c r="AK231" i="1"/>
  <c r="AL231" i="1"/>
  <c r="AM231" i="1"/>
  <c r="AK232" i="1"/>
  <c r="AL232" i="1"/>
  <c r="AM232" i="1"/>
  <c r="AK233" i="1"/>
  <c r="AL233" i="1"/>
  <c r="AM233" i="1"/>
  <c r="AK234" i="1"/>
  <c r="AL234" i="1"/>
  <c r="AM234" i="1"/>
  <c r="AK235" i="1"/>
  <c r="AL235" i="1"/>
  <c r="AM235" i="1"/>
  <c r="AK236" i="1"/>
  <c r="AL236" i="1"/>
  <c r="AM236" i="1"/>
  <c r="AK237" i="1"/>
  <c r="AL237" i="1"/>
  <c r="AM237" i="1"/>
  <c r="AK238" i="1"/>
  <c r="AL238" i="1"/>
  <c r="AM238" i="1"/>
  <c r="AK239" i="1"/>
  <c r="AL239" i="1"/>
  <c r="AM239" i="1"/>
  <c r="AK240" i="1"/>
  <c r="AL240" i="1"/>
  <c r="AM240" i="1"/>
  <c r="AK241" i="1"/>
  <c r="AL241" i="1"/>
  <c r="AM241" i="1"/>
  <c r="AK242" i="1"/>
  <c r="AL242" i="1"/>
  <c r="AM242" i="1"/>
  <c r="AK243" i="1"/>
  <c r="AL243" i="1"/>
  <c r="AM243" i="1"/>
  <c r="AK244" i="1"/>
  <c r="AL244" i="1"/>
  <c r="AM244" i="1"/>
  <c r="AK245" i="1"/>
  <c r="AL245" i="1"/>
  <c r="AM245" i="1"/>
  <c r="AK246" i="1"/>
  <c r="AL246" i="1"/>
  <c r="AM246" i="1"/>
  <c r="AK247" i="1"/>
  <c r="AL247" i="1"/>
  <c r="AM247" i="1"/>
  <c r="AK248" i="1"/>
  <c r="AL248" i="1"/>
  <c r="AM248" i="1"/>
  <c r="AK249" i="1"/>
  <c r="AL249" i="1"/>
  <c r="AM249" i="1"/>
  <c r="AK250" i="1"/>
  <c r="AL250" i="1"/>
  <c r="AM250" i="1"/>
  <c r="AK251" i="1"/>
  <c r="AL251" i="1"/>
  <c r="AM251" i="1"/>
  <c r="AK252" i="1"/>
  <c r="AL252" i="1"/>
  <c r="AM252" i="1"/>
  <c r="AK253" i="1"/>
  <c r="AL253" i="1"/>
  <c r="AM253" i="1"/>
  <c r="AK254" i="1"/>
  <c r="AL254" i="1"/>
  <c r="AM254" i="1"/>
  <c r="AK255" i="1"/>
  <c r="AL255" i="1"/>
  <c r="AM255" i="1"/>
  <c r="AK256" i="1"/>
  <c r="AL256" i="1"/>
  <c r="AM256" i="1"/>
  <c r="AK257" i="1"/>
  <c r="AL257" i="1"/>
  <c r="AM257" i="1"/>
  <c r="AK258" i="1"/>
  <c r="AL258" i="1"/>
  <c r="AM258" i="1"/>
  <c r="AK259" i="1"/>
  <c r="AL259" i="1"/>
  <c r="AM259" i="1"/>
  <c r="AK260" i="1"/>
  <c r="AL260" i="1"/>
  <c r="AM260" i="1"/>
  <c r="AK261" i="1"/>
  <c r="AL261" i="1"/>
  <c r="AM261" i="1"/>
  <c r="AK262" i="1"/>
  <c r="AL262" i="1"/>
  <c r="AM262" i="1"/>
  <c r="AK263" i="1"/>
  <c r="AL263" i="1"/>
  <c r="AM263" i="1"/>
  <c r="AK264" i="1"/>
  <c r="AL264" i="1"/>
  <c r="AM264" i="1"/>
  <c r="AK265" i="1"/>
  <c r="AL265" i="1"/>
  <c r="AM265" i="1"/>
  <c r="AK266" i="1"/>
  <c r="AL266" i="1"/>
  <c r="AM266" i="1"/>
  <c r="AK267" i="1"/>
  <c r="AL267" i="1"/>
  <c r="AM267" i="1"/>
  <c r="AK268" i="1"/>
  <c r="AL268" i="1"/>
  <c r="AM268" i="1"/>
  <c r="AK269" i="1"/>
  <c r="AL269" i="1"/>
  <c r="AM269" i="1"/>
  <c r="AK270" i="1"/>
  <c r="AL270" i="1"/>
  <c r="AM270" i="1"/>
  <c r="AK271" i="1"/>
  <c r="AL271" i="1"/>
  <c r="AM271" i="1"/>
  <c r="AK272" i="1"/>
  <c r="AL272" i="1"/>
  <c r="AM272" i="1"/>
  <c r="AK273" i="1"/>
  <c r="AL273" i="1"/>
  <c r="AM273" i="1"/>
  <c r="AK274" i="1"/>
  <c r="AL274" i="1"/>
  <c r="AM274" i="1"/>
  <c r="AK275" i="1"/>
  <c r="AL275" i="1"/>
  <c r="AM275" i="1"/>
  <c r="AK276" i="1"/>
  <c r="AL276" i="1"/>
  <c r="AM276" i="1"/>
  <c r="AK277" i="1"/>
  <c r="AL277" i="1"/>
  <c r="AM277" i="1"/>
  <c r="AK278" i="1"/>
  <c r="AL278" i="1"/>
  <c r="AM278" i="1"/>
  <c r="AK279" i="1"/>
  <c r="AL279" i="1"/>
  <c r="AM279" i="1"/>
  <c r="AK280" i="1"/>
  <c r="AL280" i="1"/>
  <c r="AM280" i="1"/>
  <c r="AK281" i="1"/>
  <c r="AL281" i="1"/>
  <c r="AM281" i="1"/>
  <c r="AK282" i="1"/>
  <c r="AL282" i="1"/>
  <c r="AM282" i="1"/>
  <c r="AK283" i="1"/>
  <c r="AL283" i="1"/>
  <c r="AM283" i="1"/>
  <c r="AK284" i="1"/>
  <c r="AL284" i="1"/>
  <c r="AM284" i="1"/>
  <c r="AK285" i="1"/>
  <c r="AL285" i="1"/>
  <c r="AM285" i="1"/>
  <c r="AK286" i="1"/>
  <c r="AL286" i="1"/>
  <c r="AM286" i="1"/>
  <c r="AK287" i="1"/>
  <c r="AL287" i="1"/>
  <c r="AM287" i="1"/>
  <c r="AK288" i="1"/>
  <c r="AL288" i="1"/>
  <c r="AM288" i="1"/>
  <c r="AK289" i="1"/>
  <c r="AL289" i="1"/>
  <c r="AM289" i="1"/>
  <c r="AK290" i="1"/>
  <c r="AL290" i="1"/>
  <c r="AM290" i="1"/>
  <c r="AK291" i="1"/>
  <c r="AL291" i="1"/>
  <c r="AM291" i="1"/>
  <c r="AK292" i="1"/>
  <c r="AL292" i="1"/>
  <c r="AM292" i="1"/>
  <c r="AK293" i="1"/>
  <c r="AL293" i="1"/>
  <c r="AM293" i="1"/>
  <c r="AK294" i="1"/>
  <c r="AL294" i="1"/>
  <c r="AM294" i="1"/>
  <c r="AK295" i="1"/>
  <c r="AL295" i="1"/>
  <c r="AM295" i="1"/>
  <c r="AK296" i="1"/>
  <c r="AL296" i="1"/>
  <c r="AM296" i="1"/>
  <c r="AK297" i="1"/>
  <c r="AL297" i="1"/>
  <c r="AM297" i="1"/>
  <c r="AK298" i="1"/>
  <c r="AL298" i="1"/>
  <c r="AM298" i="1"/>
  <c r="AK299" i="1"/>
  <c r="AL299" i="1"/>
  <c r="AM299" i="1"/>
  <c r="AK300" i="1"/>
  <c r="AL300" i="1"/>
  <c r="AM300" i="1"/>
  <c r="AK301" i="1"/>
  <c r="AL301" i="1"/>
  <c r="AM301" i="1"/>
  <c r="AK302" i="1"/>
  <c r="AL302" i="1"/>
  <c r="AM302" i="1"/>
  <c r="AK303" i="1"/>
  <c r="AL303" i="1"/>
  <c r="AM303" i="1"/>
  <c r="AK304" i="1"/>
  <c r="AL304" i="1"/>
  <c r="AM304" i="1"/>
  <c r="AK305" i="1"/>
  <c r="AL305" i="1"/>
  <c r="AM305" i="1"/>
  <c r="AK306" i="1"/>
  <c r="AL306" i="1"/>
  <c r="AM306" i="1"/>
  <c r="AK307" i="1"/>
  <c r="AL307" i="1"/>
  <c r="AM307" i="1"/>
  <c r="AK308" i="1"/>
  <c r="AL308" i="1"/>
  <c r="AM308" i="1"/>
  <c r="AK309" i="1"/>
  <c r="AL309" i="1"/>
  <c r="AM309" i="1"/>
  <c r="AK310" i="1"/>
  <c r="AL310" i="1"/>
  <c r="AM310" i="1"/>
  <c r="AK311" i="1"/>
  <c r="AL311" i="1"/>
  <c r="AM311" i="1"/>
  <c r="AK312" i="1"/>
  <c r="AL312" i="1"/>
  <c r="AM312" i="1"/>
  <c r="AK313" i="1"/>
  <c r="AL313" i="1"/>
  <c r="AM313" i="1"/>
  <c r="AK314" i="1"/>
  <c r="AL314" i="1"/>
  <c r="AM314" i="1"/>
  <c r="AK315" i="1"/>
  <c r="AL315" i="1"/>
  <c r="AM315" i="1"/>
  <c r="AK316" i="1"/>
  <c r="AL316" i="1"/>
  <c r="AM316" i="1"/>
  <c r="AK317" i="1"/>
  <c r="AL317" i="1"/>
  <c r="AM317" i="1"/>
  <c r="AK318" i="1"/>
  <c r="AL318" i="1"/>
  <c r="AM318" i="1"/>
  <c r="AK319" i="1"/>
  <c r="AL319" i="1"/>
  <c r="AM319" i="1"/>
  <c r="AK320" i="1"/>
  <c r="AL320" i="1"/>
  <c r="AM320" i="1"/>
  <c r="AK321" i="1"/>
  <c r="AL321" i="1"/>
  <c r="AM321" i="1"/>
  <c r="AK322" i="1"/>
  <c r="AL322" i="1"/>
  <c r="AM322" i="1"/>
  <c r="AK323" i="1"/>
  <c r="AL323" i="1"/>
  <c r="AM323" i="1"/>
  <c r="AK324" i="1"/>
  <c r="AL324" i="1"/>
  <c r="AM324" i="1"/>
  <c r="AK325" i="1"/>
  <c r="AL325" i="1"/>
  <c r="AM325" i="1"/>
  <c r="AK326" i="1"/>
  <c r="AL326" i="1"/>
  <c r="AM326" i="1"/>
  <c r="AK327" i="1"/>
  <c r="AL327" i="1"/>
  <c r="AM327" i="1"/>
  <c r="AK328" i="1"/>
  <c r="AL328" i="1"/>
  <c r="AM328" i="1"/>
  <c r="AK329" i="1"/>
  <c r="AL329" i="1"/>
  <c r="AM329" i="1"/>
  <c r="AK330" i="1"/>
  <c r="AL330" i="1"/>
  <c r="AM330" i="1"/>
  <c r="AK331" i="1"/>
  <c r="AL331" i="1"/>
  <c r="AM331" i="1"/>
  <c r="AK332" i="1"/>
  <c r="AL332" i="1"/>
  <c r="AM332" i="1"/>
  <c r="AK333" i="1"/>
  <c r="AL333" i="1"/>
  <c r="AM333" i="1"/>
  <c r="AK334" i="1"/>
  <c r="AL334" i="1"/>
  <c r="AM334" i="1"/>
  <c r="AK335" i="1"/>
  <c r="AL335" i="1"/>
  <c r="AM335" i="1"/>
  <c r="AK336" i="1"/>
  <c r="AL336" i="1"/>
  <c r="AM336" i="1"/>
  <c r="AK337" i="1"/>
  <c r="AL337" i="1"/>
  <c r="AM337" i="1"/>
  <c r="AK338" i="1"/>
  <c r="AL338" i="1"/>
  <c r="AM338" i="1"/>
  <c r="AK339" i="1"/>
  <c r="AL339" i="1"/>
  <c r="AM339" i="1"/>
  <c r="AK340" i="1"/>
  <c r="AL340" i="1"/>
  <c r="AM340" i="1"/>
  <c r="AK341" i="1"/>
  <c r="AL341" i="1"/>
  <c r="AM341" i="1"/>
  <c r="AK342" i="1"/>
  <c r="AL342" i="1"/>
  <c r="AM342" i="1"/>
  <c r="AK343" i="1"/>
  <c r="AL343" i="1"/>
  <c r="AM343" i="1"/>
  <c r="AK344" i="1"/>
  <c r="AL344" i="1"/>
  <c r="AM344" i="1"/>
  <c r="AK345" i="1"/>
  <c r="AL345" i="1"/>
  <c r="AM345" i="1"/>
  <c r="AK3" i="1"/>
  <c r="AL3" i="1"/>
  <c r="AM3" i="1"/>
  <c r="FD9" i="9"/>
  <c r="FE9" i="9"/>
  <c r="FF9" i="9"/>
  <c r="FD10" i="9"/>
  <c r="FE10" i="9"/>
  <c r="FF10" i="9"/>
  <c r="FD11" i="9"/>
  <c r="FE11" i="9"/>
  <c r="FF11" i="9"/>
  <c r="FD12" i="9"/>
  <c r="FE12" i="9"/>
  <c r="FF12" i="9"/>
  <c r="FD13" i="9"/>
  <c r="FE13" i="9"/>
  <c r="FF13" i="9"/>
  <c r="FD14" i="9"/>
  <c r="FE14" i="9"/>
  <c r="FF14" i="9"/>
  <c r="FD15" i="9"/>
  <c r="FE15" i="9"/>
  <c r="FF15" i="9"/>
  <c r="FD16" i="9"/>
  <c r="FE16" i="9"/>
  <c r="FF16" i="9"/>
  <c r="FD17" i="9"/>
  <c r="FE17" i="9"/>
  <c r="FF17" i="9"/>
  <c r="FD18" i="9"/>
  <c r="FE18" i="9"/>
  <c r="FF18" i="9"/>
  <c r="FD19" i="9"/>
  <c r="FE19" i="9"/>
  <c r="FF19" i="9"/>
  <c r="FD20" i="9"/>
  <c r="FE20" i="9"/>
  <c r="FF20" i="9"/>
  <c r="FD21" i="9"/>
  <c r="FE21" i="9"/>
  <c r="FF21" i="9"/>
  <c r="FD22" i="9"/>
  <c r="FE22" i="9"/>
  <c r="FF22" i="9"/>
  <c r="FD23" i="9"/>
  <c r="FE23" i="9"/>
  <c r="FF23" i="9"/>
  <c r="FD24" i="9"/>
  <c r="FE24" i="9"/>
  <c r="FF24" i="9"/>
  <c r="FD25" i="9"/>
  <c r="FE25" i="9"/>
  <c r="FF25" i="9"/>
  <c r="FD26" i="9"/>
  <c r="FE26" i="9"/>
  <c r="FF26" i="9"/>
  <c r="FD27" i="9"/>
  <c r="FE27" i="9"/>
  <c r="FF27" i="9"/>
  <c r="FD28" i="9"/>
  <c r="FE28" i="9"/>
  <c r="FF28" i="9"/>
  <c r="FD29" i="9"/>
  <c r="FE29" i="9"/>
  <c r="FF29" i="9"/>
  <c r="FD30" i="9"/>
  <c r="FE30" i="9"/>
  <c r="FF30" i="9"/>
  <c r="FD31" i="9"/>
  <c r="FE31" i="9"/>
  <c r="FF31" i="9"/>
  <c r="FD32" i="9"/>
  <c r="FE32" i="9"/>
  <c r="FF32" i="9"/>
  <c r="FD33" i="9"/>
  <c r="FE33" i="9"/>
  <c r="FF33" i="9"/>
  <c r="FD34" i="9"/>
  <c r="FE34" i="9"/>
  <c r="FF34" i="9"/>
  <c r="FD35" i="9"/>
  <c r="FE35" i="9"/>
  <c r="FF35" i="9"/>
  <c r="FD36" i="9"/>
  <c r="FE36" i="9"/>
  <c r="FF36" i="9"/>
  <c r="FD37" i="9"/>
  <c r="FE37" i="9"/>
  <c r="FF37" i="9"/>
  <c r="FD38" i="9"/>
  <c r="FE38" i="9"/>
  <c r="FF38" i="9"/>
  <c r="FD39" i="9"/>
  <c r="FE39" i="9"/>
  <c r="FF39" i="9"/>
  <c r="FD40" i="9"/>
  <c r="FE40" i="9"/>
  <c r="FF40" i="9"/>
  <c r="FD41" i="9"/>
  <c r="FE41" i="9"/>
  <c r="FF41" i="9"/>
  <c r="FD42" i="9"/>
  <c r="FE42" i="9"/>
  <c r="FF42" i="9"/>
  <c r="FD43" i="9"/>
  <c r="FE43" i="9"/>
  <c r="FF43" i="9"/>
  <c r="FD44" i="9"/>
  <c r="FE44" i="9"/>
  <c r="FF44" i="9"/>
  <c r="FD45" i="9"/>
  <c r="FE45" i="9"/>
  <c r="FF45" i="9"/>
  <c r="FD46" i="9"/>
  <c r="FE46" i="9"/>
  <c r="FF46" i="9"/>
  <c r="FD47" i="9"/>
  <c r="FE47" i="9"/>
  <c r="FF47" i="9"/>
  <c r="FD48" i="9"/>
  <c r="FE48" i="9"/>
  <c r="FF48" i="9"/>
  <c r="FD49" i="9"/>
  <c r="FE49" i="9"/>
  <c r="FF49" i="9"/>
  <c r="FD50" i="9"/>
  <c r="FE50" i="9"/>
  <c r="FF50" i="9"/>
  <c r="FD51" i="9"/>
  <c r="FE51" i="9"/>
  <c r="FF51" i="9"/>
  <c r="FD52" i="9"/>
  <c r="FE52" i="9"/>
  <c r="FF52" i="9"/>
  <c r="FD53" i="9"/>
  <c r="FE53" i="9"/>
  <c r="FF53" i="9"/>
  <c r="FD54" i="9"/>
  <c r="FE54" i="9"/>
  <c r="FF54" i="9"/>
  <c r="FD55" i="9"/>
  <c r="FE55" i="9"/>
  <c r="FF55" i="9"/>
  <c r="FD56" i="9"/>
  <c r="FE56" i="9"/>
  <c r="FF56" i="9"/>
  <c r="FD57" i="9"/>
  <c r="FE57" i="9"/>
  <c r="FF57" i="9"/>
  <c r="FD58" i="9"/>
  <c r="FE58" i="9"/>
  <c r="FF58" i="9"/>
  <c r="FD59" i="9"/>
  <c r="FE59" i="9"/>
  <c r="FF59" i="9"/>
  <c r="FD60" i="9"/>
  <c r="FE60" i="9"/>
  <c r="FF60" i="9"/>
  <c r="FD61" i="9"/>
  <c r="FE61" i="9"/>
  <c r="FF61" i="9"/>
  <c r="FD62" i="9"/>
  <c r="FE62" i="9"/>
  <c r="FF62" i="9"/>
  <c r="FD63" i="9"/>
  <c r="FE63" i="9"/>
  <c r="FF63" i="9"/>
  <c r="FD64" i="9"/>
  <c r="FE64" i="9"/>
  <c r="FF64" i="9"/>
  <c r="FD65" i="9"/>
  <c r="FE65" i="9"/>
  <c r="FF65" i="9"/>
  <c r="FD66" i="9"/>
  <c r="FE66" i="9"/>
  <c r="FF66" i="9"/>
  <c r="FD67" i="9"/>
  <c r="FE67" i="9"/>
  <c r="FF67" i="9"/>
  <c r="FD68" i="9"/>
  <c r="FE68" i="9"/>
  <c r="FF68" i="9"/>
  <c r="FD69" i="9"/>
  <c r="FE69" i="9"/>
  <c r="FF69" i="9"/>
  <c r="FD70" i="9"/>
  <c r="FE70" i="9"/>
  <c r="FF70" i="9"/>
  <c r="FD71" i="9"/>
  <c r="FE71" i="9"/>
  <c r="FF71" i="9"/>
  <c r="FD72" i="9"/>
  <c r="FE72" i="9"/>
  <c r="FF72" i="9"/>
  <c r="FD73" i="9"/>
  <c r="FE73" i="9"/>
  <c r="FF73" i="9"/>
  <c r="FD74" i="9"/>
  <c r="FE74" i="9"/>
  <c r="FF74" i="9"/>
  <c r="FD75" i="9"/>
  <c r="FE75" i="9"/>
  <c r="FF75" i="9"/>
  <c r="FD76" i="9"/>
  <c r="FE76" i="9"/>
  <c r="FF76" i="9"/>
  <c r="FD77" i="9"/>
  <c r="FE77" i="9"/>
  <c r="FF77" i="9"/>
  <c r="FD78" i="9"/>
  <c r="FE78" i="9"/>
  <c r="FF78" i="9"/>
  <c r="FD79" i="9"/>
  <c r="FE79" i="9"/>
  <c r="FF79" i="9"/>
  <c r="FD80" i="9"/>
  <c r="FE80" i="9"/>
  <c r="FF80" i="9"/>
  <c r="FD81" i="9"/>
  <c r="FE81" i="9"/>
  <c r="FF81" i="9"/>
  <c r="FD82" i="9"/>
  <c r="FE82" i="9"/>
  <c r="FF82" i="9"/>
  <c r="FD83" i="9"/>
  <c r="FE83" i="9"/>
  <c r="FF83" i="9"/>
  <c r="FD84" i="9"/>
  <c r="FE84" i="9"/>
  <c r="FF84" i="9"/>
  <c r="FD85" i="9"/>
  <c r="FE85" i="9"/>
  <c r="FF85" i="9"/>
  <c r="FD86" i="9"/>
  <c r="FE86" i="9"/>
  <c r="FF86" i="9"/>
  <c r="FD87" i="9"/>
  <c r="FE87" i="9"/>
  <c r="FF87" i="9"/>
  <c r="FD88" i="9"/>
  <c r="FE88" i="9"/>
  <c r="FF88" i="9"/>
  <c r="FD89" i="9"/>
  <c r="FE89" i="9"/>
  <c r="FF89" i="9"/>
  <c r="FD90" i="9"/>
  <c r="FE90" i="9"/>
  <c r="FF90" i="9"/>
  <c r="FD91" i="9"/>
  <c r="FE91" i="9"/>
  <c r="FF91" i="9"/>
  <c r="FD92" i="9"/>
  <c r="FE92" i="9"/>
  <c r="FF92" i="9"/>
  <c r="FD93" i="9"/>
  <c r="FE93" i="9"/>
  <c r="FF93" i="9"/>
  <c r="FD94" i="9"/>
  <c r="FE94" i="9"/>
  <c r="FF94" i="9"/>
  <c r="FD95" i="9"/>
  <c r="FE95" i="9"/>
  <c r="FF95" i="9"/>
  <c r="FD96" i="9"/>
  <c r="FE96" i="9"/>
  <c r="FF96" i="9"/>
  <c r="FD97" i="9"/>
  <c r="FE97" i="9"/>
  <c r="FF97" i="9"/>
  <c r="FD98" i="9"/>
  <c r="FE98" i="9"/>
  <c r="FF98" i="9"/>
  <c r="FD99" i="9"/>
  <c r="FE99" i="9"/>
  <c r="FF99" i="9"/>
  <c r="FD100" i="9"/>
  <c r="FE100" i="9"/>
  <c r="FF100" i="9"/>
  <c r="FD101" i="9"/>
  <c r="FE101" i="9"/>
  <c r="FF101" i="9"/>
  <c r="FD102" i="9"/>
  <c r="FE102" i="9"/>
  <c r="FF102" i="9"/>
  <c r="FD103" i="9"/>
  <c r="FE103" i="9"/>
  <c r="FF103" i="9"/>
  <c r="FD104" i="9"/>
  <c r="FE104" i="9"/>
  <c r="FF104" i="9"/>
  <c r="FD105" i="9"/>
  <c r="FE105" i="9"/>
  <c r="FF105" i="9"/>
  <c r="FD106" i="9"/>
  <c r="FE106" i="9"/>
  <c r="FF106" i="9"/>
  <c r="FD107" i="9"/>
  <c r="FE107" i="9"/>
  <c r="FF107" i="9"/>
  <c r="FD108" i="9"/>
  <c r="FE108" i="9"/>
  <c r="FF108" i="9"/>
  <c r="FD109" i="9"/>
  <c r="FE109" i="9"/>
  <c r="FF109" i="9"/>
  <c r="FD110" i="9"/>
  <c r="FE110" i="9"/>
  <c r="FF110" i="9"/>
  <c r="FD111" i="9"/>
  <c r="FE111" i="9"/>
  <c r="FF111" i="9"/>
  <c r="FD112" i="9"/>
  <c r="FE112" i="9"/>
  <c r="FF112" i="9"/>
  <c r="FD113" i="9"/>
  <c r="FE113" i="9"/>
  <c r="FF113" i="9"/>
  <c r="FD114" i="9"/>
  <c r="FE114" i="9"/>
  <c r="FF114" i="9"/>
  <c r="FD115" i="9"/>
  <c r="FE115" i="9"/>
  <c r="FF115" i="9"/>
  <c r="FD116" i="9"/>
  <c r="FE116" i="9"/>
  <c r="FF116" i="9"/>
  <c r="FD117" i="9"/>
  <c r="FE117" i="9"/>
  <c r="FF117" i="9"/>
  <c r="FD118" i="9"/>
  <c r="FE118" i="9"/>
  <c r="FF118" i="9"/>
  <c r="FD119" i="9"/>
  <c r="FE119" i="9"/>
  <c r="FF119" i="9"/>
  <c r="FD120" i="9"/>
  <c r="FE120" i="9"/>
  <c r="FF120" i="9"/>
  <c r="FD121" i="9"/>
  <c r="FE121" i="9"/>
  <c r="FF121" i="9"/>
  <c r="FD122" i="9"/>
  <c r="FE122" i="9"/>
  <c r="FF122" i="9"/>
  <c r="FD123" i="9"/>
  <c r="FE123" i="9"/>
  <c r="FF123" i="9"/>
  <c r="FD124" i="9"/>
  <c r="FE124" i="9"/>
  <c r="FF124" i="9"/>
  <c r="FD125" i="9"/>
  <c r="FE125" i="9"/>
  <c r="FF125" i="9"/>
  <c r="FD126" i="9"/>
  <c r="FE126" i="9"/>
  <c r="FF126" i="9"/>
  <c r="FD127" i="9"/>
  <c r="FE127" i="9"/>
  <c r="FF127" i="9"/>
  <c r="FD128" i="9"/>
  <c r="FE128" i="9"/>
  <c r="FF128" i="9"/>
  <c r="FD129" i="9"/>
  <c r="FE129" i="9"/>
  <c r="FF129" i="9"/>
  <c r="FD130" i="9"/>
  <c r="FE130" i="9"/>
  <c r="FF130" i="9"/>
  <c r="FD131" i="9"/>
  <c r="FE131" i="9"/>
  <c r="FF131" i="9"/>
  <c r="FD132" i="9"/>
  <c r="FE132" i="9"/>
  <c r="FF132" i="9"/>
  <c r="FD133" i="9"/>
  <c r="FE133" i="9"/>
  <c r="FF133" i="9"/>
  <c r="FD134" i="9"/>
  <c r="FE134" i="9"/>
  <c r="FF134" i="9"/>
  <c r="FD135" i="9"/>
  <c r="FE135" i="9"/>
  <c r="FF135" i="9"/>
  <c r="FD136" i="9"/>
  <c r="FE136" i="9"/>
  <c r="FF136" i="9"/>
  <c r="FD137" i="9"/>
  <c r="FE137" i="9"/>
  <c r="FF137" i="9"/>
  <c r="FD138" i="9"/>
  <c r="FE138" i="9"/>
  <c r="FF138" i="9"/>
  <c r="FD139" i="9"/>
  <c r="FE139" i="9"/>
  <c r="FF139" i="9"/>
  <c r="FD140" i="9"/>
  <c r="FE140" i="9"/>
  <c r="FF140" i="9"/>
  <c r="FD141" i="9"/>
  <c r="FE141" i="9"/>
  <c r="FF141" i="9"/>
  <c r="FD142" i="9"/>
  <c r="FE142" i="9"/>
  <c r="FF142" i="9"/>
  <c r="FD143" i="9"/>
  <c r="FE143" i="9"/>
  <c r="FF143" i="9"/>
  <c r="FD144" i="9"/>
  <c r="FE144" i="9"/>
  <c r="FF144" i="9"/>
  <c r="FD145" i="9"/>
  <c r="FE145" i="9"/>
  <c r="FF145" i="9"/>
  <c r="FD146" i="9"/>
  <c r="FE146" i="9"/>
  <c r="FF146" i="9"/>
  <c r="FD147" i="9"/>
  <c r="FE147" i="9"/>
  <c r="FF147" i="9"/>
  <c r="FD148" i="9"/>
  <c r="FE148" i="9"/>
  <c r="FF148" i="9"/>
  <c r="FD149" i="9"/>
  <c r="FE149" i="9"/>
  <c r="FF149" i="9"/>
  <c r="FD150" i="9"/>
  <c r="FE150" i="9"/>
  <c r="FF150" i="9"/>
  <c r="FD151" i="9"/>
  <c r="FE151" i="9"/>
  <c r="FF151" i="9"/>
  <c r="FD152" i="9"/>
  <c r="FE152" i="9"/>
  <c r="FF152" i="9"/>
  <c r="FD153" i="9"/>
  <c r="FE153" i="9"/>
  <c r="FF153" i="9"/>
  <c r="FD154" i="9"/>
  <c r="FE154" i="9"/>
  <c r="FF154" i="9"/>
  <c r="FD155" i="9"/>
  <c r="FE155" i="9"/>
  <c r="FF155" i="9"/>
  <c r="FD156" i="9"/>
  <c r="FE156" i="9"/>
  <c r="FF156" i="9"/>
  <c r="FD157" i="9"/>
  <c r="FE157" i="9"/>
  <c r="FF157" i="9"/>
  <c r="FD158" i="9"/>
  <c r="FE158" i="9"/>
  <c r="FF158" i="9"/>
  <c r="FD159" i="9"/>
  <c r="FE159" i="9"/>
  <c r="FF159" i="9"/>
  <c r="FD160" i="9"/>
  <c r="FE160" i="9"/>
  <c r="FF160" i="9"/>
  <c r="FD161" i="9"/>
  <c r="FE161" i="9"/>
  <c r="FF161" i="9"/>
  <c r="FD162" i="9"/>
  <c r="FE162" i="9"/>
  <c r="FF162" i="9"/>
  <c r="FD163" i="9"/>
  <c r="FE163" i="9"/>
  <c r="FF163" i="9"/>
  <c r="FD164" i="9"/>
  <c r="FE164" i="9"/>
  <c r="FF164" i="9"/>
  <c r="FD165" i="9"/>
  <c r="FE165" i="9"/>
  <c r="FF165" i="9"/>
  <c r="FD166" i="9"/>
  <c r="FE166" i="9"/>
  <c r="FF166" i="9"/>
  <c r="FD167" i="9"/>
  <c r="FE167" i="9"/>
  <c r="FF167" i="9"/>
  <c r="FD168" i="9"/>
  <c r="FE168" i="9"/>
  <c r="FF168" i="9"/>
  <c r="FD169" i="9"/>
  <c r="FE169" i="9"/>
  <c r="FF169" i="9"/>
  <c r="FD170" i="9"/>
  <c r="FE170" i="9"/>
  <c r="FF170" i="9"/>
  <c r="FD171" i="9"/>
  <c r="FE171" i="9"/>
  <c r="FF171" i="9"/>
  <c r="FD172" i="9"/>
  <c r="FE172" i="9"/>
  <c r="FF172" i="9"/>
  <c r="FD173" i="9"/>
  <c r="FE173" i="9"/>
  <c r="FF173" i="9"/>
  <c r="FD174" i="9"/>
  <c r="FE174" i="9"/>
  <c r="FF174" i="9"/>
  <c r="FD175" i="9"/>
  <c r="FE175" i="9"/>
  <c r="FF175" i="9"/>
  <c r="FD176" i="9"/>
  <c r="FE176" i="9"/>
  <c r="FF176" i="9"/>
  <c r="FD177" i="9"/>
  <c r="FE177" i="9"/>
  <c r="FF177" i="9"/>
  <c r="FD178" i="9"/>
  <c r="FE178" i="9"/>
  <c r="FF178" i="9"/>
  <c r="FD179" i="9"/>
  <c r="FE179" i="9"/>
  <c r="FF179" i="9"/>
  <c r="FD180" i="9"/>
  <c r="FE180" i="9"/>
  <c r="FF180" i="9"/>
  <c r="FD181" i="9"/>
  <c r="FE181" i="9"/>
  <c r="FF181" i="9"/>
  <c r="FD182" i="9"/>
  <c r="FE182" i="9"/>
  <c r="FF182" i="9"/>
  <c r="FD183" i="9"/>
  <c r="FE183" i="9"/>
  <c r="FF183" i="9"/>
  <c r="FD184" i="9"/>
  <c r="FE184" i="9"/>
  <c r="FF184" i="9"/>
  <c r="FD185" i="9"/>
  <c r="FE185" i="9"/>
  <c r="FF185" i="9"/>
  <c r="FD186" i="9"/>
  <c r="FE186" i="9"/>
  <c r="FF186" i="9"/>
  <c r="FD187" i="9"/>
  <c r="FE187" i="9"/>
  <c r="FF187" i="9"/>
  <c r="FD188" i="9"/>
  <c r="FE188" i="9"/>
  <c r="FF188" i="9"/>
  <c r="FD189" i="9"/>
  <c r="FE189" i="9"/>
  <c r="FF189" i="9"/>
  <c r="FD190" i="9"/>
  <c r="FE190" i="9"/>
  <c r="FF190" i="9"/>
  <c r="FD191" i="9"/>
  <c r="FE191" i="9"/>
  <c r="FF191" i="9"/>
  <c r="FD192" i="9"/>
  <c r="FE192" i="9"/>
  <c r="FF192" i="9"/>
  <c r="FD193" i="9"/>
  <c r="FE193" i="9"/>
  <c r="FF193" i="9"/>
  <c r="FD194" i="9"/>
  <c r="FE194" i="9"/>
  <c r="FF194" i="9"/>
  <c r="FD195" i="9"/>
  <c r="FE195" i="9"/>
  <c r="FF195" i="9"/>
  <c r="FD196" i="9"/>
  <c r="FE196" i="9"/>
  <c r="FF196" i="9"/>
  <c r="FD197" i="9"/>
  <c r="FE197" i="9"/>
  <c r="FF197" i="9"/>
  <c r="FD198" i="9"/>
  <c r="FE198" i="9"/>
  <c r="FF198" i="9"/>
  <c r="FD199" i="9"/>
  <c r="FE199" i="9"/>
  <c r="FF199" i="9"/>
  <c r="FD200" i="9"/>
  <c r="FE200" i="9"/>
  <c r="FF200" i="9"/>
  <c r="FD201" i="9"/>
  <c r="FE201" i="9"/>
  <c r="FF201" i="9"/>
  <c r="FD202" i="9"/>
  <c r="FE202" i="9"/>
  <c r="FF202" i="9"/>
  <c r="FD203" i="9"/>
  <c r="FE203" i="9"/>
  <c r="FF203" i="9"/>
  <c r="FD204" i="9"/>
  <c r="FE204" i="9"/>
  <c r="FF204" i="9"/>
  <c r="FD205" i="9"/>
  <c r="FE205" i="9"/>
  <c r="FF205" i="9"/>
  <c r="FD206" i="9"/>
  <c r="FE206" i="9"/>
  <c r="FF206" i="9"/>
  <c r="FD207" i="9"/>
  <c r="FE207" i="9"/>
  <c r="FF207" i="9"/>
  <c r="FD208" i="9"/>
  <c r="FE208" i="9"/>
  <c r="FF208" i="9"/>
  <c r="FD209" i="9"/>
  <c r="FE209" i="9"/>
  <c r="FF209" i="9"/>
  <c r="FD210" i="9"/>
  <c r="FE210" i="9"/>
  <c r="FF210" i="9"/>
  <c r="FD211" i="9"/>
  <c r="FE211" i="9"/>
  <c r="FF211" i="9"/>
  <c r="FD212" i="9"/>
  <c r="FE212" i="9"/>
  <c r="FF212" i="9"/>
  <c r="FD213" i="9"/>
  <c r="FE213" i="9"/>
  <c r="FF213" i="9"/>
  <c r="FD214" i="9"/>
  <c r="FE214" i="9"/>
  <c r="FF214" i="9"/>
  <c r="FD215" i="9"/>
  <c r="FE215" i="9"/>
  <c r="FF215" i="9"/>
  <c r="FD216" i="9"/>
  <c r="FE216" i="9"/>
  <c r="FF216" i="9"/>
  <c r="FD217" i="9"/>
  <c r="FE217" i="9"/>
  <c r="FF217" i="9"/>
  <c r="FD218" i="9"/>
  <c r="FE218" i="9"/>
  <c r="FF218" i="9"/>
  <c r="FD219" i="9"/>
  <c r="FE219" i="9"/>
  <c r="FF219" i="9"/>
  <c r="FD220" i="9"/>
  <c r="FE220" i="9"/>
  <c r="FF220" i="9"/>
  <c r="FD221" i="9"/>
  <c r="FE221" i="9"/>
  <c r="FF221" i="9"/>
  <c r="FD222" i="9"/>
  <c r="FE222" i="9"/>
  <c r="FF222" i="9"/>
  <c r="FD223" i="9"/>
  <c r="FE223" i="9"/>
  <c r="FF223" i="9"/>
  <c r="FD224" i="9"/>
  <c r="FE224" i="9"/>
  <c r="FF224" i="9"/>
  <c r="FD225" i="9"/>
  <c r="FE225" i="9"/>
  <c r="FF225" i="9"/>
  <c r="FD226" i="9"/>
  <c r="FE226" i="9"/>
  <c r="FF226" i="9"/>
  <c r="FD227" i="9"/>
  <c r="FE227" i="9"/>
  <c r="FF227" i="9"/>
  <c r="FD228" i="9"/>
  <c r="FE228" i="9"/>
  <c r="FF228" i="9"/>
  <c r="FD229" i="9"/>
  <c r="FE229" i="9"/>
  <c r="FF229" i="9"/>
  <c r="FD230" i="9"/>
  <c r="FE230" i="9"/>
  <c r="FF230" i="9"/>
  <c r="FD231" i="9"/>
  <c r="FE231" i="9"/>
  <c r="FF231" i="9"/>
  <c r="FD232" i="9"/>
  <c r="FE232" i="9"/>
  <c r="FF232" i="9"/>
  <c r="FD233" i="9"/>
  <c r="FE233" i="9"/>
  <c r="FF233" i="9"/>
  <c r="FD234" i="9"/>
  <c r="FE234" i="9"/>
  <c r="FF234" i="9"/>
  <c r="FD235" i="9"/>
  <c r="FE235" i="9"/>
  <c r="FF235" i="9"/>
  <c r="FD236" i="9"/>
  <c r="FE236" i="9"/>
  <c r="FF236" i="9"/>
  <c r="FD237" i="9"/>
  <c r="FE237" i="9"/>
  <c r="FF237" i="9"/>
  <c r="FD238" i="9"/>
  <c r="FE238" i="9"/>
  <c r="FF238" i="9"/>
  <c r="FD239" i="9"/>
  <c r="FE239" i="9"/>
  <c r="FF239" i="9"/>
  <c r="FD240" i="9"/>
  <c r="FE240" i="9"/>
  <c r="FF240" i="9"/>
  <c r="FD241" i="9"/>
  <c r="FE241" i="9"/>
  <c r="FF241" i="9"/>
  <c r="FD242" i="9"/>
  <c r="FE242" i="9"/>
  <c r="FF242" i="9"/>
  <c r="FD243" i="9"/>
  <c r="FE243" i="9"/>
  <c r="FF243" i="9"/>
  <c r="FD244" i="9"/>
  <c r="FE244" i="9"/>
  <c r="FF244" i="9"/>
  <c r="FD245" i="9"/>
  <c r="FE245" i="9"/>
  <c r="FF245" i="9"/>
  <c r="FD246" i="9"/>
  <c r="FE246" i="9"/>
  <c r="FF246" i="9"/>
  <c r="FD247" i="9"/>
  <c r="FE247" i="9"/>
  <c r="FF247" i="9"/>
  <c r="FD248" i="9"/>
  <c r="FE248" i="9"/>
  <c r="FF248" i="9"/>
  <c r="FD249" i="9"/>
  <c r="FE249" i="9"/>
  <c r="FF249" i="9"/>
  <c r="FD250" i="9"/>
  <c r="FE250" i="9"/>
  <c r="FF250" i="9"/>
  <c r="FD251" i="9"/>
  <c r="FE251" i="9"/>
  <c r="FF251" i="9"/>
  <c r="FD252" i="9"/>
  <c r="FE252" i="9"/>
  <c r="FF252" i="9"/>
  <c r="FD253" i="9"/>
  <c r="FE253" i="9"/>
  <c r="FF253" i="9"/>
  <c r="FD254" i="9"/>
  <c r="FE254" i="9"/>
  <c r="FF254" i="9"/>
  <c r="FD255" i="9"/>
  <c r="FE255" i="9"/>
  <c r="FF255" i="9"/>
  <c r="FD256" i="9"/>
  <c r="FE256" i="9"/>
  <c r="FF256" i="9"/>
  <c r="FD257" i="9"/>
  <c r="FE257" i="9"/>
  <c r="FF257" i="9"/>
  <c r="FD258" i="9"/>
  <c r="FE258" i="9"/>
  <c r="FF258" i="9"/>
  <c r="FD259" i="9"/>
  <c r="FE259" i="9"/>
  <c r="FF259" i="9"/>
  <c r="FD260" i="9"/>
  <c r="FE260" i="9"/>
  <c r="FF260" i="9"/>
  <c r="FD261" i="9"/>
  <c r="FE261" i="9"/>
  <c r="FF261" i="9"/>
  <c r="FD262" i="9"/>
  <c r="FE262" i="9"/>
  <c r="FF262" i="9"/>
  <c r="FD263" i="9"/>
  <c r="FE263" i="9"/>
  <c r="FF263" i="9"/>
  <c r="FD264" i="9"/>
  <c r="FE264" i="9"/>
  <c r="FF264" i="9"/>
  <c r="FD265" i="9"/>
  <c r="FE265" i="9"/>
  <c r="FF265" i="9"/>
  <c r="FD266" i="9"/>
  <c r="FE266" i="9"/>
  <c r="FF266" i="9"/>
  <c r="FD267" i="9"/>
  <c r="FE267" i="9"/>
  <c r="FF267" i="9"/>
  <c r="FD268" i="9"/>
  <c r="FE268" i="9"/>
  <c r="FF268" i="9"/>
  <c r="FD269" i="9"/>
  <c r="FE269" i="9"/>
  <c r="FF269" i="9"/>
  <c r="FD270" i="9"/>
  <c r="FE270" i="9"/>
  <c r="FF270" i="9"/>
  <c r="FD271" i="9"/>
  <c r="FE271" i="9"/>
  <c r="FF271" i="9"/>
  <c r="FD272" i="9"/>
  <c r="FE272" i="9"/>
  <c r="FF272" i="9"/>
  <c r="FD273" i="9"/>
  <c r="FE273" i="9"/>
  <c r="FF273" i="9"/>
  <c r="FD274" i="9"/>
  <c r="FE274" i="9"/>
  <c r="FF274" i="9"/>
  <c r="FD275" i="9"/>
  <c r="FE275" i="9"/>
  <c r="FF275" i="9"/>
  <c r="FD276" i="9"/>
  <c r="FE276" i="9"/>
  <c r="FF276" i="9"/>
  <c r="FD277" i="9"/>
  <c r="FE277" i="9"/>
  <c r="FF277" i="9"/>
  <c r="FD278" i="9"/>
  <c r="FE278" i="9"/>
  <c r="FF278" i="9"/>
  <c r="FD279" i="9"/>
  <c r="FE279" i="9"/>
  <c r="FF279" i="9"/>
  <c r="FD280" i="9"/>
  <c r="FE280" i="9"/>
  <c r="FF280" i="9"/>
  <c r="FD281" i="9"/>
  <c r="FE281" i="9"/>
  <c r="FF281" i="9"/>
  <c r="FD282" i="9"/>
  <c r="FE282" i="9"/>
  <c r="FF282" i="9"/>
  <c r="FD283" i="9"/>
  <c r="FE283" i="9"/>
  <c r="FF283" i="9"/>
  <c r="FD284" i="9"/>
  <c r="FE284" i="9"/>
  <c r="FF284" i="9"/>
  <c r="FD285" i="9"/>
  <c r="FE285" i="9"/>
  <c r="FF285" i="9"/>
  <c r="FD286" i="9"/>
  <c r="FE286" i="9"/>
  <c r="FF286" i="9"/>
  <c r="FD287" i="9"/>
  <c r="FE287" i="9"/>
  <c r="FF287" i="9"/>
  <c r="FD288" i="9"/>
  <c r="FE288" i="9"/>
  <c r="FF288" i="9"/>
  <c r="FD289" i="9"/>
  <c r="FE289" i="9"/>
  <c r="FF289" i="9"/>
  <c r="FD290" i="9"/>
  <c r="FE290" i="9"/>
  <c r="FF290" i="9"/>
  <c r="FD291" i="9"/>
  <c r="FE291" i="9"/>
  <c r="FF291" i="9"/>
  <c r="FD292" i="9"/>
  <c r="FE292" i="9"/>
  <c r="FF292" i="9"/>
  <c r="FD293" i="9"/>
  <c r="FE293" i="9"/>
  <c r="FF293" i="9"/>
  <c r="FD294" i="9"/>
  <c r="FE294" i="9"/>
  <c r="FF294" i="9"/>
  <c r="FD295" i="9"/>
  <c r="FE295" i="9"/>
  <c r="FF295" i="9"/>
  <c r="FD296" i="9"/>
  <c r="FE296" i="9"/>
  <c r="FF296" i="9"/>
  <c r="FD297" i="9"/>
  <c r="FE297" i="9"/>
  <c r="FF297" i="9"/>
  <c r="FD298" i="9"/>
  <c r="FE298" i="9"/>
  <c r="FF298" i="9"/>
  <c r="FD299" i="9"/>
  <c r="FE299" i="9"/>
  <c r="FF299" i="9"/>
  <c r="FD300" i="9"/>
  <c r="FE300" i="9"/>
  <c r="FF300" i="9"/>
  <c r="FD301" i="9"/>
  <c r="FE301" i="9"/>
  <c r="FF301" i="9"/>
  <c r="FD302" i="9"/>
  <c r="FE302" i="9"/>
  <c r="FF302" i="9"/>
  <c r="FD303" i="9"/>
  <c r="FE303" i="9"/>
  <c r="FF303" i="9"/>
  <c r="FD304" i="9"/>
  <c r="FE304" i="9"/>
  <c r="FF304" i="9"/>
  <c r="FD305" i="9"/>
  <c r="FE305" i="9"/>
  <c r="FF305" i="9"/>
  <c r="FD306" i="9"/>
  <c r="FE306" i="9"/>
  <c r="FF306" i="9"/>
  <c r="FD307" i="9"/>
  <c r="FE307" i="9"/>
  <c r="FF307" i="9"/>
  <c r="FD308" i="9"/>
  <c r="FE308" i="9"/>
  <c r="FF308" i="9"/>
  <c r="FD309" i="9"/>
  <c r="FE309" i="9"/>
  <c r="FF309" i="9"/>
  <c r="FD310" i="9"/>
  <c r="FE310" i="9"/>
  <c r="FF310" i="9"/>
  <c r="FD311" i="9"/>
  <c r="FE311" i="9"/>
  <c r="FF311" i="9"/>
  <c r="FD312" i="9"/>
  <c r="FE312" i="9"/>
  <c r="FF312" i="9"/>
  <c r="FD313" i="9"/>
  <c r="FE313" i="9"/>
  <c r="FF313" i="9"/>
  <c r="FD314" i="9"/>
  <c r="FE314" i="9"/>
  <c r="FF314" i="9"/>
  <c r="FD315" i="9"/>
  <c r="FE315" i="9"/>
  <c r="FF315" i="9"/>
  <c r="FD316" i="9"/>
  <c r="FE316" i="9"/>
  <c r="FF316" i="9"/>
  <c r="FD317" i="9"/>
  <c r="FE317" i="9"/>
  <c r="FF317" i="9"/>
  <c r="FD318" i="9"/>
  <c r="FE318" i="9"/>
  <c r="FF318" i="9"/>
  <c r="FD319" i="9"/>
  <c r="FE319" i="9"/>
  <c r="FF319" i="9"/>
  <c r="FD320" i="9"/>
  <c r="FE320" i="9"/>
  <c r="FF320" i="9"/>
  <c r="FD321" i="9"/>
  <c r="FE321" i="9"/>
  <c r="FF321" i="9"/>
  <c r="FD322" i="9"/>
  <c r="FE322" i="9"/>
  <c r="FF322" i="9"/>
  <c r="FD323" i="9"/>
  <c r="FE323" i="9"/>
  <c r="FF323" i="9"/>
  <c r="FD324" i="9"/>
  <c r="FE324" i="9"/>
  <c r="FF324" i="9"/>
  <c r="FD325" i="9"/>
  <c r="FE325" i="9"/>
  <c r="FF325" i="9"/>
  <c r="FD326" i="9"/>
  <c r="FE326" i="9"/>
  <c r="FF326" i="9"/>
  <c r="FD327" i="9"/>
  <c r="FE327" i="9"/>
  <c r="FF327" i="9"/>
  <c r="FD328" i="9"/>
  <c r="FE328" i="9"/>
  <c r="FF328" i="9"/>
  <c r="FD329" i="9"/>
  <c r="FE329" i="9"/>
  <c r="FF329" i="9"/>
  <c r="FD330" i="9"/>
  <c r="FE330" i="9"/>
  <c r="FF330" i="9"/>
  <c r="FD331" i="9"/>
  <c r="FE331" i="9"/>
  <c r="FF331" i="9"/>
  <c r="FD332" i="9"/>
  <c r="FE332" i="9"/>
  <c r="FF332" i="9"/>
  <c r="FD333" i="9"/>
  <c r="FE333" i="9"/>
  <c r="FF333" i="9"/>
  <c r="FD334" i="9"/>
  <c r="FE334" i="9"/>
  <c r="FF334" i="9"/>
  <c r="FD335" i="9"/>
  <c r="FE335" i="9"/>
  <c r="FF335" i="9"/>
  <c r="FD336" i="9"/>
  <c r="FE336" i="9"/>
  <c r="FF336" i="9"/>
  <c r="FD337" i="9"/>
  <c r="FE337" i="9"/>
  <c r="FF337" i="9"/>
  <c r="FD338" i="9"/>
  <c r="FE338" i="9"/>
  <c r="FF338" i="9"/>
  <c r="FD339" i="9"/>
  <c r="FE339" i="9"/>
  <c r="FF339" i="9"/>
  <c r="FD340" i="9"/>
  <c r="FE340" i="9"/>
  <c r="FF340" i="9"/>
  <c r="FD341" i="9"/>
  <c r="FE341" i="9"/>
  <c r="FF341" i="9"/>
  <c r="FD342" i="9"/>
  <c r="FE342" i="9"/>
  <c r="FF342" i="9"/>
  <c r="FD343" i="9"/>
  <c r="FE343" i="9"/>
  <c r="FF343" i="9"/>
  <c r="FD344" i="9"/>
  <c r="FE344" i="9"/>
  <c r="FF344" i="9"/>
  <c r="FD345" i="9"/>
  <c r="FE345" i="9"/>
  <c r="FF345" i="9"/>
  <c r="FD346" i="9"/>
  <c r="FE346" i="9"/>
  <c r="FF346" i="9"/>
  <c r="FD347" i="9"/>
  <c r="FE347" i="9"/>
  <c r="FF347" i="9"/>
  <c r="FD348" i="9"/>
  <c r="FE348" i="9"/>
  <c r="FF348" i="9"/>
  <c r="FD349" i="9"/>
  <c r="FE349" i="9"/>
  <c r="FF349" i="9"/>
  <c r="FD350" i="9"/>
  <c r="FE350" i="9"/>
  <c r="FF350" i="9"/>
  <c r="FD8" i="9"/>
  <c r="FE8" i="9"/>
  <c r="FF8" i="9"/>
  <c r="AJ10" i="1" l="1"/>
  <c r="AJ3" i="1"/>
  <c r="EC8" i="9"/>
  <c r="ED8" i="9"/>
  <c r="EE8" i="9"/>
  <c r="EF8" i="9"/>
  <c r="EG8" i="9"/>
  <c r="EH8" i="9"/>
  <c r="EI8" i="9"/>
  <c r="EJ8" i="9"/>
  <c r="EK8" i="9"/>
  <c r="EL8" i="9"/>
  <c r="EM8" i="9"/>
  <c r="EN8" i="9"/>
  <c r="EO8" i="9"/>
  <c r="EP8" i="9"/>
  <c r="EQ8" i="9"/>
  <c r="ER8" i="9"/>
  <c r="ES8" i="9"/>
  <c r="ET8" i="9"/>
  <c r="EU8" i="9"/>
  <c r="EV8" i="9"/>
  <c r="EW8" i="9"/>
  <c r="EX8" i="9"/>
  <c r="EY8" i="9"/>
  <c r="EZ8" i="9"/>
  <c r="FA8" i="9"/>
  <c r="FB8" i="9"/>
  <c r="FC8" i="9"/>
  <c r="EC9" i="9"/>
  <c r="ED9" i="9"/>
  <c r="EE9" i="9"/>
  <c r="EF9" i="9"/>
  <c r="EG9" i="9"/>
  <c r="EH9" i="9"/>
  <c r="EI9" i="9"/>
  <c r="EJ9" i="9"/>
  <c r="EK9" i="9"/>
  <c r="EL9" i="9"/>
  <c r="EM9" i="9"/>
  <c r="EN9" i="9"/>
  <c r="EO9" i="9"/>
  <c r="EP9" i="9"/>
  <c r="EQ9" i="9"/>
  <c r="ER9" i="9"/>
  <c r="ES9" i="9"/>
  <c r="ET9" i="9"/>
  <c r="EU9" i="9"/>
  <c r="EV9" i="9"/>
  <c r="EW9" i="9"/>
  <c r="EX9" i="9"/>
  <c r="EY9" i="9"/>
  <c r="EZ9" i="9"/>
  <c r="FA9" i="9"/>
  <c r="FB9" i="9"/>
  <c r="FC9" i="9"/>
  <c r="AJ4" i="1" s="1"/>
  <c r="EC10" i="9"/>
  <c r="ED10" i="9"/>
  <c r="EE10" i="9"/>
  <c r="EF10" i="9"/>
  <c r="EG10" i="9"/>
  <c r="EH10" i="9"/>
  <c r="EI10" i="9"/>
  <c r="EJ10" i="9"/>
  <c r="EK10" i="9"/>
  <c r="EL10" i="9"/>
  <c r="EM10" i="9"/>
  <c r="EN10" i="9"/>
  <c r="EO10" i="9"/>
  <c r="EP10" i="9"/>
  <c r="EQ10" i="9"/>
  <c r="ER10" i="9"/>
  <c r="ES10" i="9"/>
  <c r="ET10" i="9"/>
  <c r="EU10" i="9"/>
  <c r="EV10" i="9"/>
  <c r="EW10" i="9"/>
  <c r="EX10" i="9"/>
  <c r="EY10" i="9"/>
  <c r="EZ10" i="9"/>
  <c r="FA10" i="9"/>
  <c r="FB10" i="9"/>
  <c r="FC10" i="9"/>
  <c r="AJ5" i="1" s="1"/>
  <c r="EC11" i="9"/>
  <c r="ED11" i="9"/>
  <c r="EE11" i="9"/>
  <c r="EF11" i="9"/>
  <c r="EG11" i="9"/>
  <c r="EH11" i="9"/>
  <c r="EI11" i="9"/>
  <c r="EJ11" i="9"/>
  <c r="EK11" i="9"/>
  <c r="EL11" i="9"/>
  <c r="EM11" i="9"/>
  <c r="EN11" i="9"/>
  <c r="EO11" i="9"/>
  <c r="EP11" i="9"/>
  <c r="EQ11" i="9"/>
  <c r="ER11" i="9"/>
  <c r="ES11" i="9"/>
  <c r="ET11" i="9"/>
  <c r="EU11" i="9"/>
  <c r="EV11" i="9"/>
  <c r="EW11" i="9"/>
  <c r="EX11" i="9"/>
  <c r="EY11" i="9"/>
  <c r="EZ11" i="9"/>
  <c r="FA11" i="9"/>
  <c r="FB11" i="9"/>
  <c r="FC11" i="9"/>
  <c r="AJ6" i="1" s="1"/>
  <c r="EC12" i="9"/>
  <c r="ED12" i="9"/>
  <c r="EE12" i="9"/>
  <c r="EF12" i="9"/>
  <c r="EG12" i="9"/>
  <c r="EH12" i="9"/>
  <c r="EI12" i="9"/>
  <c r="EJ12" i="9"/>
  <c r="EK12" i="9"/>
  <c r="EL12" i="9"/>
  <c r="EM12" i="9"/>
  <c r="EN12" i="9"/>
  <c r="EO12" i="9"/>
  <c r="EP12" i="9"/>
  <c r="EQ12" i="9"/>
  <c r="ER12" i="9"/>
  <c r="ES12" i="9"/>
  <c r="ET12" i="9"/>
  <c r="EU12" i="9"/>
  <c r="EV12" i="9"/>
  <c r="EW12" i="9"/>
  <c r="EX12" i="9"/>
  <c r="EY12" i="9"/>
  <c r="EZ12" i="9"/>
  <c r="FA12" i="9"/>
  <c r="FB12" i="9"/>
  <c r="FC12" i="9"/>
  <c r="AJ7" i="1" s="1"/>
  <c r="EC13" i="9"/>
  <c r="ED13" i="9"/>
  <c r="EE13" i="9"/>
  <c r="EF13" i="9"/>
  <c r="EG13" i="9"/>
  <c r="EH13" i="9"/>
  <c r="EI13" i="9"/>
  <c r="EJ13" i="9"/>
  <c r="EK13" i="9"/>
  <c r="EL13" i="9"/>
  <c r="EM13" i="9"/>
  <c r="EN13" i="9"/>
  <c r="EO13" i="9"/>
  <c r="EP13" i="9"/>
  <c r="EQ13" i="9"/>
  <c r="ER13" i="9"/>
  <c r="ES13" i="9"/>
  <c r="ET13" i="9"/>
  <c r="EU13" i="9"/>
  <c r="EV13" i="9"/>
  <c r="EW13" i="9"/>
  <c r="EX13" i="9"/>
  <c r="EY13" i="9"/>
  <c r="EZ13" i="9"/>
  <c r="FA13" i="9"/>
  <c r="FB13" i="9"/>
  <c r="FC13" i="9"/>
  <c r="AJ8" i="1" s="1"/>
  <c r="EC14" i="9"/>
  <c r="ED14" i="9"/>
  <c r="EE14" i="9"/>
  <c r="EF14" i="9"/>
  <c r="EG14" i="9"/>
  <c r="EH14" i="9"/>
  <c r="EI14" i="9"/>
  <c r="EJ14" i="9"/>
  <c r="EK14" i="9"/>
  <c r="EL14" i="9"/>
  <c r="EM14" i="9"/>
  <c r="EN14" i="9"/>
  <c r="EO14" i="9"/>
  <c r="EP14" i="9"/>
  <c r="EQ14" i="9"/>
  <c r="ER14" i="9"/>
  <c r="ES14" i="9"/>
  <c r="ET14" i="9"/>
  <c r="EU14" i="9"/>
  <c r="EV14" i="9"/>
  <c r="EW14" i="9"/>
  <c r="EX14" i="9"/>
  <c r="EY14" i="9"/>
  <c r="EZ14" i="9"/>
  <c r="FA14" i="9"/>
  <c r="FB14" i="9"/>
  <c r="FC14" i="9"/>
  <c r="AJ9" i="1" s="1"/>
  <c r="EC15" i="9"/>
  <c r="ED15" i="9"/>
  <c r="EE15" i="9"/>
  <c r="EF15" i="9"/>
  <c r="EG15" i="9"/>
  <c r="EH15" i="9"/>
  <c r="EI15" i="9"/>
  <c r="EJ15" i="9"/>
  <c r="EK15" i="9"/>
  <c r="EL15" i="9"/>
  <c r="EM15" i="9"/>
  <c r="EN15" i="9"/>
  <c r="EO15" i="9"/>
  <c r="EP15" i="9"/>
  <c r="EQ15" i="9"/>
  <c r="ER15" i="9"/>
  <c r="ES15" i="9"/>
  <c r="ET15" i="9"/>
  <c r="EU15" i="9"/>
  <c r="EV15" i="9"/>
  <c r="EW15" i="9"/>
  <c r="EX15" i="9"/>
  <c r="EY15" i="9"/>
  <c r="EZ15" i="9"/>
  <c r="FA15" i="9"/>
  <c r="FB15" i="9"/>
  <c r="FC15" i="9"/>
  <c r="EC16" i="9"/>
  <c r="ED16" i="9"/>
  <c r="EE16" i="9"/>
  <c r="EF16" i="9"/>
  <c r="EG16" i="9"/>
  <c r="EH16" i="9"/>
  <c r="EI16" i="9"/>
  <c r="EJ16" i="9"/>
  <c r="EK16" i="9"/>
  <c r="EL16" i="9"/>
  <c r="EM16" i="9"/>
  <c r="EN16" i="9"/>
  <c r="EO16" i="9"/>
  <c r="EP16" i="9"/>
  <c r="EQ16" i="9"/>
  <c r="ER16" i="9"/>
  <c r="ES16" i="9"/>
  <c r="ET16" i="9"/>
  <c r="EU16" i="9"/>
  <c r="EV16" i="9"/>
  <c r="EW16" i="9"/>
  <c r="EX16" i="9"/>
  <c r="EY16" i="9"/>
  <c r="EZ16" i="9"/>
  <c r="FA16" i="9"/>
  <c r="FB16" i="9"/>
  <c r="FC16" i="9"/>
  <c r="AJ11" i="1" s="1"/>
  <c r="EC17" i="9"/>
  <c r="ED17" i="9"/>
  <c r="EE17" i="9"/>
  <c r="EF17" i="9"/>
  <c r="EG17" i="9"/>
  <c r="EH17" i="9"/>
  <c r="EI17" i="9"/>
  <c r="EJ17" i="9"/>
  <c r="EK17" i="9"/>
  <c r="EL17" i="9"/>
  <c r="EM17" i="9"/>
  <c r="EN17" i="9"/>
  <c r="EO17" i="9"/>
  <c r="EP17" i="9"/>
  <c r="EQ17" i="9"/>
  <c r="ER17" i="9"/>
  <c r="ES17" i="9"/>
  <c r="ET17" i="9"/>
  <c r="EU17" i="9"/>
  <c r="EV17" i="9"/>
  <c r="EW17" i="9"/>
  <c r="EX17" i="9"/>
  <c r="EY17" i="9"/>
  <c r="EZ17" i="9"/>
  <c r="FA17" i="9"/>
  <c r="FB17" i="9"/>
  <c r="FC17" i="9"/>
  <c r="AJ12" i="1" s="1"/>
  <c r="EC18" i="9"/>
  <c r="ED18" i="9"/>
  <c r="EE18" i="9"/>
  <c r="EF18" i="9"/>
  <c r="EG18" i="9"/>
  <c r="EH18" i="9"/>
  <c r="EI18" i="9"/>
  <c r="EJ18" i="9"/>
  <c r="EK18" i="9"/>
  <c r="EL18" i="9"/>
  <c r="EM18" i="9"/>
  <c r="EN18" i="9"/>
  <c r="EO18" i="9"/>
  <c r="EP18" i="9"/>
  <c r="EQ18" i="9"/>
  <c r="ER18" i="9"/>
  <c r="ES18" i="9"/>
  <c r="ET18" i="9"/>
  <c r="EU18" i="9"/>
  <c r="EV18" i="9"/>
  <c r="EW18" i="9"/>
  <c r="EX18" i="9"/>
  <c r="EY18" i="9"/>
  <c r="EZ18" i="9"/>
  <c r="FA18" i="9"/>
  <c r="FB18" i="9"/>
  <c r="FC18" i="9"/>
  <c r="AJ13" i="1" s="1"/>
  <c r="EC19" i="9"/>
  <c r="ED19" i="9"/>
  <c r="EE19" i="9"/>
  <c r="EF19" i="9"/>
  <c r="EG19" i="9"/>
  <c r="EH19" i="9"/>
  <c r="EI19" i="9"/>
  <c r="EJ19" i="9"/>
  <c r="EK19" i="9"/>
  <c r="EL19" i="9"/>
  <c r="EM19" i="9"/>
  <c r="EN19" i="9"/>
  <c r="EO19" i="9"/>
  <c r="EP19" i="9"/>
  <c r="EQ19" i="9"/>
  <c r="ER19" i="9"/>
  <c r="ES19" i="9"/>
  <c r="ET19" i="9"/>
  <c r="EU19" i="9"/>
  <c r="EV19" i="9"/>
  <c r="EW19" i="9"/>
  <c r="EX19" i="9"/>
  <c r="EY19" i="9"/>
  <c r="EZ19" i="9"/>
  <c r="FA19" i="9"/>
  <c r="FB19" i="9"/>
  <c r="FC19" i="9"/>
  <c r="AJ14" i="1" s="1"/>
  <c r="EC20" i="9"/>
  <c r="ED20" i="9"/>
  <c r="EE20" i="9"/>
  <c r="EF20" i="9"/>
  <c r="EG20" i="9"/>
  <c r="EH20" i="9"/>
  <c r="EI20" i="9"/>
  <c r="EJ20" i="9"/>
  <c r="EK20" i="9"/>
  <c r="EL20" i="9"/>
  <c r="EM20" i="9"/>
  <c r="EN20" i="9"/>
  <c r="EO20" i="9"/>
  <c r="EP20" i="9"/>
  <c r="EQ20" i="9"/>
  <c r="ER20" i="9"/>
  <c r="ES20" i="9"/>
  <c r="ET20" i="9"/>
  <c r="EU20" i="9"/>
  <c r="EV20" i="9"/>
  <c r="EW20" i="9"/>
  <c r="EX20" i="9"/>
  <c r="EY20" i="9"/>
  <c r="EZ20" i="9"/>
  <c r="FA20" i="9"/>
  <c r="FB20" i="9"/>
  <c r="FC20" i="9"/>
  <c r="AJ15" i="1" s="1"/>
  <c r="EC21" i="9"/>
  <c r="ED21" i="9"/>
  <c r="EE21" i="9"/>
  <c r="EF21" i="9"/>
  <c r="EG21" i="9"/>
  <c r="EH21" i="9"/>
  <c r="EI21" i="9"/>
  <c r="EJ21" i="9"/>
  <c r="EK21" i="9"/>
  <c r="EL21" i="9"/>
  <c r="EM21" i="9"/>
  <c r="EN21" i="9"/>
  <c r="EO21" i="9"/>
  <c r="EP21" i="9"/>
  <c r="EQ21" i="9"/>
  <c r="ER21" i="9"/>
  <c r="ES21" i="9"/>
  <c r="ET21" i="9"/>
  <c r="EU21" i="9"/>
  <c r="EV21" i="9"/>
  <c r="EW21" i="9"/>
  <c r="EX21" i="9"/>
  <c r="EY21" i="9"/>
  <c r="EZ21" i="9"/>
  <c r="FA21" i="9"/>
  <c r="FB21" i="9"/>
  <c r="FC21" i="9"/>
  <c r="AJ16" i="1" s="1"/>
  <c r="EC22" i="9"/>
  <c r="ED22" i="9"/>
  <c r="EE22" i="9"/>
  <c r="EF22" i="9"/>
  <c r="EG22" i="9"/>
  <c r="EH22" i="9"/>
  <c r="EI22" i="9"/>
  <c r="EJ22" i="9"/>
  <c r="EK22" i="9"/>
  <c r="EL22" i="9"/>
  <c r="EM22" i="9"/>
  <c r="EN22" i="9"/>
  <c r="EO22" i="9"/>
  <c r="EP22" i="9"/>
  <c r="EQ22" i="9"/>
  <c r="ER22" i="9"/>
  <c r="ES22" i="9"/>
  <c r="ET22" i="9"/>
  <c r="EU22" i="9"/>
  <c r="EV22" i="9"/>
  <c r="EW22" i="9"/>
  <c r="EX22" i="9"/>
  <c r="EY22" i="9"/>
  <c r="EZ22" i="9"/>
  <c r="FA22" i="9"/>
  <c r="FB22" i="9"/>
  <c r="FC22" i="9"/>
  <c r="AJ17" i="1" s="1"/>
  <c r="EC23" i="9"/>
  <c r="ED23" i="9"/>
  <c r="EE23" i="9"/>
  <c r="EF23" i="9"/>
  <c r="EG23" i="9"/>
  <c r="EH23" i="9"/>
  <c r="EI23" i="9"/>
  <c r="EJ23" i="9"/>
  <c r="EK23" i="9"/>
  <c r="EL23" i="9"/>
  <c r="EM23" i="9"/>
  <c r="EN23" i="9"/>
  <c r="EO23" i="9"/>
  <c r="EP23" i="9"/>
  <c r="EQ23" i="9"/>
  <c r="ER23" i="9"/>
  <c r="ES23" i="9"/>
  <c r="ET23" i="9"/>
  <c r="EU23" i="9"/>
  <c r="EV23" i="9"/>
  <c r="EW23" i="9"/>
  <c r="EX23" i="9"/>
  <c r="EY23" i="9"/>
  <c r="EZ23" i="9"/>
  <c r="FA23" i="9"/>
  <c r="FB23" i="9"/>
  <c r="FC23" i="9"/>
  <c r="AJ18" i="1" s="1"/>
  <c r="EC24" i="9"/>
  <c r="ED24" i="9"/>
  <c r="EE24" i="9"/>
  <c r="EF24" i="9"/>
  <c r="EG24" i="9"/>
  <c r="EH24" i="9"/>
  <c r="EI24" i="9"/>
  <c r="EJ24" i="9"/>
  <c r="EK24" i="9"/>
  <c r="EL24" i="9"/>
  <c r="EM24" i="9"/>
  <c r="EN24" i="9"/>
  <c r="EO24" i="9"/>
  <c r="EP24" i="9"/>
  <c r="EQ24" i="9"/>
  <c r="ER24" i="9"/>
  <c r="ES24" i="9"/>
  <c r="ET24" i="9"/>
  <c r="EU24" i="9"/>
  <c r="EV24" i="9"/>
  <c r="EW24" i="9"/>
  <c r="EX24" i="9"/>
  <c r="EY24" i="9"/>
  <c r="EZ24" i="9"/>
  <c r="FA24" i="9"/>
  <c r="FB24" i="9"/>
  <c r="FC24" i="9"/>
  <c r="AJ19" i="1" s="1"/>
  <c r="EC25" i="9"/>
  <c r="ED25" i="9"/>
  <c r="EE25" i="9"/>
  <c r="EF25" i="9"/>
  <c r="EG25" i="9"/>
  <c r="EH25" i="9"/>
  <c r="EI25" i="9"/>
  <c r="EJ25" i="9"/>
  <c r="EK25" i="9"/>
  <c r="EL25" i="9"/>
  <c r="EM25" i="9"/>
  <c r="EN25" i="9"/>
  <c r="EO25" i="9"/>
  <c r="EP25" i="9"/>
  <c r="EQ25" i="9"/>
  <c r="ER25" i="9"/>
  <c r="ES25" i="9"/>
  <c r="ET25" i="9"/>
  <c r="EU25" i="9"/>
  <c r="EV25" i="9"/>
  <c r="EW25" i="9"/>
  <c r="EX25" i="9"/>
  <c r="EY25" i="9"/>
  <c r="EZ25" i="9"/>
  <c r="FA25" i="9"/>
  <c r="FB25" i="9"/>
  <c r="FC25" i="9"/>
  <c r="AJ20" i="1" s="1"/>
  <c r="EC26" i="9"/>
  <c r="ED26" i="9"/>
  <c r="EE26" i="9"/>
  <c r="EF26" i="9"/>
  <c r="EG26" i="9"/>
  <c r="EH26" i="9"/>
  <c r="EI26" i="9"/>
  <c r="EJ26" i="9"/>
  <c r="EK26" i="9"/>
  <c r="EL26" i="9"/>
  <c r="EM26" i="9"/>
  <c r="EN26" i="9"/>
  <c r="EO26" i="9"/>
  <c r="EP26" i="9"/>
  <c r="EQ26" i="9"/>
  <c r="ER26" i="9"/>
  <c r="ES26" i="9"/>
  <c r="ET26" i="9"/>
  <c r="EU26" i="9"/>
  <c r="EV26" i="9"/>
  <c r="EW26" i="9"/>
  <c r="EX26" i="9"/>
  <c r="EY26" i="9"/>
  <c r="EZ26" i="9"/>
  <c r="FA26" i="9"/>
  <c r="FB26" i="9"/>
  <c r="FC26" i="9"/>
  <c r="AJ21" i="1" s="1"/>
  <c r="EC27" i="9"/>
  <c r="ED27" i="9"/>
  <c r="EE27" i="9"/>
  <c r="EF27" i="9"/>
  <c r="EG27" i="9"/>
  <c r="EH27" i="9"/>
  <c r="EI27" i="9"/>
  <c r="EJ27" i="9"/>
  <c r="EK27" i="9"/>
  <c r="EL27" i="9"/>
  <c r="EM27" i="9"/>
  <c r="EN27" i="9"/>
  <c r="EO27" i="9"/>
  <c r="EP27" i="9"/>
  <c r="EQ27" i="9"/>
  <c r="ER27" i="9"/>
  <c r="ES27" i="9"/>
  <c r="ET27" i="9"/>
  <c r="EU27" i="9"/>
  <c r="EV27" i="9"/>
  <c r="EW27" i="9"/>
  <c r="EX27" i="9"/>
  <c r="EY27" i="9"/>
  <c r="EZ27" i="9"/>
  <c r="FA27" i="9"/>
  <c r="FB27" i="9"/>
  <c r="FC27" i="9"/>
  <c r="AJ22" i="1" s="1"/>
  <c r="EC28" i="9"/>
  <c r="ED28" i="9"/>
  <c r="EE28" i="9"/>
  <c r="EF28" i="9"/>
  <c r="EG28" i="9"/>
  <c r="EH28" i="9"/>
  <c r="EI28" i="9"/>
  <c r="EJ28" i="9"/>
  <c r="EK28" i="9"/>
  <c r="EL28" i="9"/>
  <c r="EM28" i="9"/>
  <c r="EN28" i="9"/>
  <c r="EO28" i="9"/>
  <c r="EP28" i="9"/>
  <c r="EQ28" i="9"/>
  <c r="ER28" i="9"/>
  <c r="ES28" i="9"/>
  <c r="ET28" i="9"/>
  <c r="EU28" i="9"/>
  <c r="EV28" i="9"/>
  <c r="EW28" i="9"/>
  <c r="EX28" i="9"/>
  <c r="EY28" i="9"/>
  <c r="EZ28" i="9"/>
  <c r="FA28" i="9"/>
  <c r="FB28" i="9"/>
  <c r="FC28" i="9"/>
  <c r="AJ23" i="1" s="1"/>
  <c r="EC29" i="9"/>
  <c r="ED29" i="9"/>
  <c r="EE29" i="9"/>
  <c r="EF29" i="9"/>
  <c r="EG29" i="9"/>
  <c r="EH29" i="9"/>
  <c r="EI29" i="9"/>
  <c r="EJ29" i="9"/>
  <c r="EK29" i="9"/>
  <c r="EL29" i="9"/>
  <c r="EM29" i="9"/>
  <c r="EN29" i="9"/>
  <c r="EO29" i="9"/>
  <c r="EP29" i="9"/>
  <c r="EQ29" i="9"/>
  <c r="ER29" i="9"/>
  <c r="ES29" i="9"/>
  <c r="ET29" i="9"/>
  <c r="EU29" i="9"/>
  <c r="EV29" i="9"/>
  <c r="EW29" i="9"/>
  <c r="EX29" i="9"/>
  <c r="EY29" i="9"/>
  <c r="EZ29" i="9"/>
  <c r="FA29" i="9"/>
  <c r="FB29" i="9"/>
  <c r="FC29" i="9"/>
  <c r="AJ24" i="1" s="1"/>
  <c r="EC30" i="9"/>
  <c r="ED30" i="9"/>
  <c r="EE30" i="9"/>
  <c r="EF30" i="9"/>
  <c r="EG30" i="9"/>
  <c r="EH30" i="9"/>
  <c r="EI30" i="9"/>
  <c r="EJ30" i="9"/>
  <c r="EK30" i="9"/>
  <c r="EL30" i="9"/>
  <c r="EM30" i="9"/>
  <c r="EN30" i="9"/>
  <c r="EO30" i="9"/>
  <c r="EP30" i="9"/>
  <c r="EQ30" i="9"/>
  <c r="ER30" i="9"/>
  <c r="ES30" i="9"/>
  <c r="ET30" i="9"/>
  <c r="EU30" i="9"/>
  <c r="EV30" i="9"/>
  <c r="EW30" i="9"/>
  <c r="EX30" i="9"/>
  <c r="EY30" i="9"/>
  <c r="EZ30" i="9"/>
  <c r="FA30" i="9"/>
  <c r="FB30" i="9"/>
  <c r="FC30" i="9"/>
  <c r="AJ25" i="1" s="1"/>
  <c r="EC31" i="9"/>
  <c r="ED31" i="9"/>
  <c r="EE31" i="9"/>
  <c r="EF31" i="9"/>
  <c r="EG31" i="9"/>
  <c r="EH31" i="9"/>
  <c r="EI31" i="9"/>
  <c r="EJ31" i="9"/>
  <c r="EK31" i="9"/>
  <c r="EL31" i="9"/>
  <c r="EM31" i="9"/>
  <c r="EN31" i="9"/>
  <c r="EO31" i="9"/>
  <c r="EP31" i="9"/>
  <c r="EQ31" i="9"/>
  <c r="ER31" i="9"/>
  <c r="ES31" i="9"/>
  <c r="ET31" i="9"/>
  <c r="EU31" i="9"/>
  <c r="EV31" i="9"/>
  <c r="EW31" i="9"/>
  <c r="EX31" i="9"/>
  <c r="EY31" i="9"/>
  <c r="EZ31" i="9"/>
  <c r="FA31" i="9"/>
  <c r="FB31" i="9"/>
  <c r="FC31" i="9"/>
  <c r="AJ26" i="1" s="1"/>
  <c r="EC32" i="9"/>
  <c r="ED32" i="9"/>
  <c r="EE32" i="9"/>
  <c r="EF32" i="9"/>
  <c r="EG32" i="9"/>
  <c r="EH32" i="9"/>
  <c r="EI32" i="9"/>
  <c r="EJ32" i="9"/>
  <c r="EK32" i="9"/>
  <c r="EL32" i="9"/>
  <c r="EM32" i="9"/>
  <c r="EN32" i="9"/>
  <c r="EO32" i="9"/>
  <c r="EP32" i="9"/>
  <c r="EQ32" i="9"/>
  <c r="ER32" i="9"/>
  <c r="ES32" i="9"/>
  <c r="ET32" i="9"/>
  <c r="EU32" i="9"/>
  <c r="EV32" i="9"/>
  <c r="EW32" i="9"/>
  <c r="EX32" i="9"/>
  <c r="EY32" i="9"/>
  <c r="EZ32" i="9"/>
  <c r="FA32" i="9"/>
  <c r="FB32" i="9"/>
  <c r="FC32" i="9"/>
  <c r="AJ27" i="1" s="1"/>
  <c r="EC33" i="9"/>
  <c r="ED33" i="9"/>
  <c r="EE33" i="9"/>
  <c r="EF33" i="9"/>
  <c r="EG33" i="9"/>
  <c r="EH33" i="9"/>
  <c r="EI33" i="9"/>
  <c r="EJ33" i="9"/>
  <c r="EK33" i="9"/>
  <c r="EL33" i="9"/>
  <c r="EM33" i="9"/>
  <c r="EN33" i="9"/>
  <c r="EO33" i="9"/>
  <c r="EP33" i="9"/>
  <c r="EQ33" i="9"/>
  <c r="ER33" i="9"/>
  <c r="ES33" i="9"/>
  <c r="ET33" i="9"/>
  <c r="EU33" i="9"/>
  <c r="EV33" i="9"/>
  <c r="EW33" i="9"/>
  <c r="EX33" i="9"/>
  <c r="EY33" i="9"/>
  <c r="EZ33" i="9"/>
  <c r="FA33" i="9"/>
  <c r="FB33" i="9"/>
  <c r="FC33" i="9"/>
  <c r="AJ28" i="1" s="1"/>
  <c r="EC34" i="9"/>
  <c r="ED34" i="9"/>
  <c r="EE34" i="9"/>
  <c r="EF34" i="9"/>
  <c r="EG34" i="9"/>
  <c r="EH34" i="9"/>
  <c r="EI34" i="9"/>
  <c r="EJ34" i="9"/>
  <c r="EK34" i="9"/>
  <c r="EL34" i="9"/>
  <c r="EM34" i="9"/>
  <c r="EN34" i="9"/>
  <c r="EO34" i="9"/>
  <c r="EP34" i="9"/>
  <c r="EQ34" i="9"/>
  <c r="ER34" i="9"/>
  <c r="ES34" i="9"/>
  <c r="ET34" i="9"/>
  <c r="EU34" i="9"/>
  <c r="EV34" i="9"/>
  <c r="EW34" i="9"/>
  <c r="EX34" i="9"/>
  <c r="EY34" i="9"/>
  <c r="EZ34" i="9"/>
  <c r="FA34" i="9"/>
  <c r="FB34" i="9"/>
  <c r="FC34" i="9"/>
  <c r="AJ29" i="1" s="1"/>
  <c r="EC35" i="9"/>
  <c r="ED35" i="9"/>
  <c r="EE35" i="9"/>
  <c r="EF35" i="9"/>
  <c r="EG35" i="9"/>
  <c r="EH35" i="9"/>
  <c r="EI35" i="9"/>
  <c r="EJ35" i="9"/>
  <c r="EK35" i="9"/>
  <c r="EL35" i="9"/>
  <c r="EM35" i="9"/>
  <c r="EN35" i="9"/>
  <c r="EO35" i="9"/>
  <c r="EP35" i="9"/>
  <c r="EQ35" i="9"/>
  <c r="ER35" i="9"/>
  <c r="ES35" i="9"/>
  <c r="ET35" i="9"/>
  <c r="EU35" i="9"/>
  <c r="EV35" i="9"/>
  <c r="EW35" i="9"/>
  <c r="EX35" i="9"/>
  <c r="EY35" i="9"/>
  <c r="EZ35" i="9"/>
  <c r="FA35" i="9"/>
  <c r="FB35" i="9"/>
  <c r="FC35" i="9"/>
  <c r="AJ30" i="1" s="1"/>
  <c r="EC36" i="9"/>
  <c r="ED36" i="9"/>
  <c r="EE36" i="9"/>
  <c r="EF36" i="9"/>
  <c r="EG36" i="9"/>
  <c r="EH36" i="9"/>
  <c r="EI36" i="9"/>
  <c r="EJ36" i="9"/>
  <c r="EK36" i="9"/>
  <c r="EL36" i="9"/>
  <c r="EM36" i="9"/>
  <c r="EN36" i="9"/>
  <c r="EO36" i="9"/>
  <c r="EP36" i="9"/>
  <c r="EQ36" i="9"/>
  <c r="ER36" i="9"/>
  <c r="ES36" i="9"/>
  <c r="ET36" i="9"/>
  <c r="EU36" i="9"/>
  <c r="EV36" i="9"/>
  <c r="EW36" i="9"/>
  <c r="EX36" i="9"/>
  <c r="EY36" i="9"/>
  <c r="EZ36" i="9"/>
  <c r="FA36" i="9"/>
  <c r="FB36" i="9"/>
  <c r="FC36" i="9"/>
  <c r="AJ31" i="1" s="1"/>
  <c r="EC37" i="9"/>
  <c r="ED37" i="9"/>
  <c r="EE37" i="9"/>
  <c r="EF37" i="9"/>
  <c r="EG37" i="9"/>
  <c r="EH37" i="9"/>
  <c r="EI37" i="9"/>
  <c r="EJ37" i="9"/>
  <c r="EK37" i="9"/>
  <c r="EL37" i="9"/>
  <c r="EM37" i="9"/>
  <c r="EN37" i="9"/>
  <c r="EO37" i="9"/>
  <c r="EP37" i="9"/>
  <c r="EQ37" i="9"/>
  <c r="ER37" i="9"/>
  <c r="ES37" i="9"/>
  <c r="ET37" i="9"/>
  <c r="EU37" i="9"/>
  <c r="EV37" i="9"/>
  <c r="EW37" i="9"/>
  <c r="EX37" i="9"/>
  <c r="EY37" i="9"/>
  <c r="EZ37" i="9"/>
  <c r="FA37" i="9"/>
  <c r="FB37" i="9"/>
  <c r="FC37" i="9"/>
  <c r="AJ32" i="1" s="1"/>
  <c r="EC38" i="9"/>
  <c r="ED38" i="9"/>
  <c r="EE38" i="9"/>
  <c r="EF38" i="9"/>
  <c r="EG38" i="9"/>
  <c r="EH38" i="9"/>
  <c r="EI38" i="9"/>
  <c r="EJ38" i="9"/>
  <c r="EK38" i="9"/>
  <c r="EL38" i="9"/>
  <c r="EM38" i="9"/>
  <c r="EN38" i="9"/>
  <c r="EO38" i="9"/>
  <c r="EP38" i="9"/>
  <c r="EQ38" i="9"/>
  <c r="ER38" i="9"/>
  <c r="ES38" i="9"/>
  <c r="ET38" i="9"/>
  <c r="EU38" i="9"/>
  <c r="EV38" i="9"/>
  <c r="EW38" i="9"/>
  <c r="EX38" i="9"/>
  <c r="EY38" i="9"/>
  <c r="EZ38" i="9"/>
  <c r="FA38" i="9"/>
  <c r="FB38" i="9"/>
  <c r="FC38" i="9"/>
  <c r="AJ33" i="1" s="1"/>
  <c r="EC39" i="9"/>
  <c r="ED39" i="9"/>
  <c r="EE39" i="9"/>
  <c r="EF39" i="9"/>
  <c r="EG39" i="9"/>
  <c r="EH39" i="9"/>
  <c r="EI39" i="9"/>
  <c r="EJ39" i="9"/>
  <c r="EK39" i="9"/>
  <c r="EL39" i="9"/>
  <c r="EM39" i="9"/>
  <c r="EN39" i="9"/>
  <c r="EO39" i="9"/>
  <c r="EP39" i="9"/>
  <c r="EQ39" i="9"/>
  <c r="ER39" i="9"/>
  <c r="ES39" i="9"/>
  <c r="ET39" i="9"/>
  <c r="EU39" i="9"/>
  <c r="EV39" i="9"/>
  <c r="EW39" i="9"/>
  <c r="EX39" i="9"/>
  <c r="EY39" i="9"/>
  <c r="EZ39" i="9"/>
  <c r="FA39" i="9"/>
  <c r="FB39" i="9"/>
  <c r="FC39" i="9"/>
  <c r="AJ34" i="1" s="1"/>
  <c r="EC40" i="9"/>
  <c r="ED40" i="9"/>
  <c r="EE40" i="9"/>
  <c r="EF40" i="9"/>
  <c r="EG40" i="9"/>
  <c r="EH40" i="9"/>
  <c r="EI40" i="9"/>
  <c r="EJ40" i="9"/>
  <c r="EK40" i="9"/>
  <c r="EL40" i="9"/>
  <c r="EM40" i="9"/>
  <c r="EN40" i="9"/>
  <c r="EO40" i="9"/>
  <c r="EP40" i="9"/>
  <c r="EQ40" i="9"/>
  <c r="ER40" i="9"/>
  <c r="ES40" i="9"/>
  <c r="ET40" i="9"/>
  <c r="EU40" i="9"/>
  <c r="EV40" i="9"/>
  <c r="EW40" i="9"/>
  <c r="EX40" i="9"/>
  <c r="EY40" i="9"/>
  <c r="EZ40" i="9"/>
  <c r="FA40" i="9"/>
  <c r="FB40" i="9"/>
  <c r="FC40" i="9"/>
  <c r="AJ35" i="1" s="1"/>
  <c r="EC41" i="9"/>
  <c r="ED41" i="9"/>
  <c r="EE41" i="9"/>
  <c r="EF41" i="9"/>
  <c r="EG41" i="9"/>
  <c r="EH41" i="9"/>
  <c r="EI41" i="9"/>
  <c r="EJ41" i="9"/>
  <c r="EK41" i="9"/>
  <c r="EL41" i="9"/>
  <c r="EM41" i="9"/>
  <c r="EN41" i="9"/>
  <c r="EO41" i="9"/>
  <c r="EP41" i="9"/>
  <c r="EQ41" i="9"/>
  <c r="ER41" i="9"/>
  <c r="ES41" i="9"/>
  <c r="ET41" i="9"/>
  <c r="EU41" i="9"/>
  <c r="EV41" i="9"/>
  <c r="EW41" i="9"/>
  <c r="EX41" i="9"/>
  <c r="EY41" i="9"/>
  <c r="EZ41" i="9"/>
  <c r="FA41" i="9"/>
  <c r="FB41" i="9"/>
  <c r="FC41" i="9"/>
  <c r="AJ36" i="1" s="1"/>
  <c r="EC42" i="9"/>
  <c r="ED42" i="9"/>
  <c r="EE42" i="9"/>
  <c r="EF42" i="9"/>
  <c r="EG42" i="9"/>
  <c r="EH42" i="9"/>
  <c r="EI42" i="9"/>
  <c r="EJ42" i="9"/>
  <c r="EK42" i="9"/>
  <c r="EL42" i="9"/>
  <c r="EM42" i="9"/>
  <c r="EN42" i="9"/>
  <c r="EO42" i="9"/>
  <c r="EP42" i="9"/>
  <c r="EQ42" i="9"/>
  <c r="ER42" i="9"/>
  <c r="ES42" i="9"/>
  <c r="ET42" i="9"/>
  <c r="EU42" i="9"/>
  <c r="EV42" i="9"/>
  <c r="EW42" i="9"/>
  <c r="EX42" i="9"/>
  <c r="EY42" i="9"/>
  <c r="EZ42" i="9"/>
  <c r="FA42" i="9"/>
  <c r="FB42" i="9"/>
  <c r="FC42" i="9"/>
  <c r="AJ37" i="1" s="1"/>
  <c r="EC43" i="9"/>
  <c r="ED43" i="9"/>
  <c r="EE43" i="9"/>
  <c r="EF43" i="9"/>
  <c r="EG43" i="9"/>
  <c r="EH43" i="9"/>
  <c r="EI43" i="9"/>
  <c r="EJ43" i="9"/>
  <c r="EK43" i="9"/>
  <c r="EL43" i="9"/>
  <c r="EM43" i="9"/>
  <c r="EN43" i="9"/>
  <c r="EO43" i="9"/>
  <c r="EP43" i="9"/>
  <c r="EQ43" i="9"/>
  <c r="ER43" i="9"/>
  <c r="ES43" i="9"/>
  <c r="ET43" i="9"/>
  <c r="EU43" i="9"/>
  <c r="EV43" i="9"/>
  <c r="EW43" i="9"/>
  <c r="EX43" i="9"/>
  <c r="EY43" i="9"/>
  <c r="EZ43" i="9"/>
  <c r="FA43" i="9"/>
  <c r="FB43" i="9"/>
  <c r="FC43" i="9"/>
  <c r="AJ38" i="1" s="1"/>
  <c r="EC44" i="9"/>
  <c r="ED44" i="9"/>
  <c r="EE44" i="9"/>
  <c r="EF44" i="9"/>
  <c r="EG44" i="9"/>
  <c r="EH44" i="9"/>
  <c r="EI44" i="9"/>
  <c r="EJ44" i="9"/>
  <c r="EK44" i="9"/>
  <c r="EL44" i="9"/>
  <c r="EM44" i="9"/>
  <c r="EN44" i="9"/>
  <c r="EO44" i="9"/>
  <c r="EP44" i="9"/>
  <c r="EQ44" i="9"/>
  <c r="ER44" i="9"/>
  <c r="ES44" i="9"/>
  <c r="ET44" i="9"/>
  <c r="EU44" i="9"/>
  <c r="EV44" i="9"/>
  <c r="EW44" i="9"/>
  <c r="EX44" i="9"/>
  <c r="EY44" i="9"/>
  <c r="EZ44" i="9"/>
  <c r="FA44" i="9"/>
  <c r="FB44" i="9"/>
  <c r="FC44" i="9"/>
  <c r="AJ39" i="1" s="1"/>
  <c r="EC45" i="9"/>
  <c r="ED45" i="9"/>
  <c r="EE45" i="9"/>
  <c r="EF45" i="9"/>
  <c r="EG45" i="9"/>
  <c r="EH45" i="9"/>
  <c r="EI45" i="9"/>
  <c r="EJ45" i="9"/>
  <c r="EK45" i="9"/>
  <c r="EL45" i="9"/>
  <c r="EM45" i="9"/>
  <c r="EN45" i="9"/>
  <c r="EO45" i="9"/>
  <c r="EP45" i="9"/>
  <c r="EQ45" i="9"/>
  <c r="ER45" i="9"/>
  <c r="ES45" i="9"/>
  <c r="ET45" i="9"/>
  <c r="EU45" i="9"/>
  <c r="EV45" i="9"/>
  <c r="EW45" i="9"/>
  <c r="EX45" i="9"/>
  <c r="EY45" i="9"/>
  <c r="EZ45" i="9"/>
  <c r="FA45" i="9"/>
  <c r="FB45" i="9"/>
  <c r="FC45" i="9"/>
  <c r="AJ40" i="1" s="1"/>
  <c r="EC46" i="9"/>
  <c r="ED46" i="9"/>
  <c r="EE46" i="9"/>
  <c r="EF46" i="9"/>
  <c r="EG46" i="9"/>
  <c r="EH46" i="9"/>
  <c r="EI46" i="9"/>
  <c r="EJ46" i="9"/>
  <c r="EK46" i="9"/>
  <c r="EL46" i="9"/>
  <c r="EM46" i="9"/>
  <c r="EN46" i="9"/>
  <c r="EO46" i="9"/>
  <c r="EP46" i="9"/>
  <c r="EQ46" i="9"/>
  <c r="ER46" i="9"/>
  <c r="ES46" i="9"/>
  <c r="ET46" i="9"/>
  <c r="EU46" i="9"/>
  <c r="EV46" i="9"/>
  <c r="EW46" i="9"/>
  <c r="EX46" i="9"/>
  <c r="EY46" i="9"/>
  <c r="EZ46" i="9"/>
  <c r="FA46" i="9"/>
  <c r="FB46" i="9"/>
  <c r="FC46" i="9"/>
  <c r="AJ41" i="1" s="1"/>
  <c r="EC47" i="9"/>
  <c r="ED47" i="9"/>
  <c r="EE47" i="9"/>
  <c r="EF47" i="9"/>
  <c r="EG47" i="9"/>
  <c r="EH47" i="9"/>
  <c r="EI47" i="9"/>
  <c r="EJ47" i="9"/>
  <c r="EK47" i="9"/>
  <c r="EL47" i="9"/>
  <c r="EM47" i="9"/>
  <c r="EN47" i="9"/>
  <c r="EO47" i="9"/>
  <c r="EP47" i="9"/>
  <c r="EQ47" i="9"/>
  <c r="ER47" i="9"/>
  <c r="ES47" i="9"/>
  <c r="ET47" i="9"/>
  <c r="EU47" i="9"/>
  <c r="EV47" i="9"/>
  <c r="EW47" i="9"/>
  <c r="EX47" i="9"/>
  <c r="EY47" i="9"/>
  <c r="EZ47" i="9"/>
  <c r="FA47" i="9"/>
  <c r="FB47" i="9"/>
  <c r="FC47" i="9"/>
  <c r="AJ42" i="1" s="1"/>
  <c r="EC48" i="9"/>
  <c r="ED48" i="9"/>
  <c r="EE48" i="9"/>
  <c r="EF48" i="9"/>
  <c r="EG48" i="9"/>
  <c r="EH48" i="9"/>
  <c r="EI48" i="9"/>
  <c r="EJ48" i="9"/>
  <c r="EK48" i="9"/>
  <c r="EL48" i="9"/>
  <c r="EM48" i="9"/>
  <c r="EN48" i="9"/>
  <c r="EO48" i="9"/>
  <c r="EP48" i="9"/>
  <c r="EQ48" i="9"/>
  <c r="ER48" i="9"/>
  <c r="ES48" i="9"/>
  <c r="ET48" i="9"/>
  <c r="EU48" i="9"/>
  <c r="EV48" i="9"/>
  <c r="EW48" i="9"/>
  <c r="EX48" i="9"/>
  <c r="EY48" i="9"/>
  <c r="EZ48" i="9"/>
  <c r="FA48" i="9"/>
  <c r="FB48" i="9"/>
  <c r="FC48" i="9"/>
  <c r="AJ43" i="1" s="1"/>
  <c r="EC49" i="9"/>
  <c r="ED49" i="9"/>
  <c r="EE49" i="9"/>
  <c r="EF49" i="9"/>
  <c r="EG49" i="9"/>
  <c r="EH49" i="9"/>
  <c r="EI49" i="9"/>
  <c r="EJ49" i="9"/>
  <c r="EK49" i="9"/>
  <c r="EL49" i="9"/>
  <c r="EM49" i="9"/>
  <c r="EN49" i="9"/>
  <c r="EO49" i="9"/>
  <c r="EP49" i="9"/>
  <c r="EQ49" i="9"/>
  <c r="ER49" i="9"/>
  <c r="ES49" i="9"/>
  <c r="ET49" i="9"/>
  <c r="EU49" i="9"/>
  <c r="EV49" i="9"/>
  <c r="EW49" i="9"/>
  <c r="EX49" i="9"/>
  <c r="EY49" i="9"/>
  <c r="EZ49" i="9"/>
  <c r="FA49" i="9"/>
  <c r="FB49" i="9"/>
  <c r="FC49" i="9"/>
  <c r="AJ44" i="1" s="1"/>
  <c r="EC50" i="9"/>
  <c r="ED50" i="9"/>
  <c r="EE50" i="9"/>
  <c r="EF50" i="9"/>
  <c r="EG50" i="9"/>
  <c r="EH50" i="9"/>
  <c r="EI50" i="9"/>
  <c r="EJ50" i="9"/>
  <c r="EK50" i="9"/>
  <c r="EL50" i="9"/>
  <c r="EM50" i="9"/>
  <c r="EN50" i="9"/>
  <c r="EO50" i="9"/>
  <c r="EP50" i="9"/>
  <c r="EQ50" i="9"/>
  <c r="ER50" i="9"/>
  <c r="ES50" i="9"/>
  <c r="ET50" i="9"/>
  <c r="EU50" i="9"/>
  <c r="EV50" i="9"/>
  <c r="EW50" i="9"/>
  <c r="EX50" i="9"/>
  <c r="EY50" i="9"/>
  <c r="EZ50" i="9"/>
  <c r="FA50" i="9"/>
  <c r="FB50" i="9"/>
  <c r="FC50" i="9"/>
  <c r="AJ45" i="1" s="1"/>
  <c r="EC51" i="9"/>
  <c r="ED51" i="9"/>
  <c r="EE51" i="9"/>
  <c r="EF51" i="9"/>
  <c r="EG51" i="9"/>
  <c r="EH51" i="9"/>
  <c r="EI51" i="9"/>
  <c r="EJ51" i="9"/>
  <c r="EK51" i="9"/>
  <c r="EL51" i="9"/>
  <c r="EM51" i="9"/>
  <c r="EN51" i="9"/>
  <c r="EO51" i="9"/>
  <c r="EP51" i="9"/>
  <c r="EQ51" i="9"/>
  <c r="ER51" i="9"/>
  <c r="ES51" i="9"/>
  <c r="ET51" i="9"/>
  <c r="EU51" i="9"/>
  <c r="EV51" i="9"/>
  <c r="EW51" i="9"/>
  <c r="EX51" i="9"/>
  <c r="EY51" i="9"/>
  <c r="EZ51" i="9"/>
  <c r="FA51" i="9"/>
  <c r="FB51" i="9"/>
  <c r="FC51" i="9"/>
  <c r="AJ46" i="1" s="1"/>
  <c r="EC52" i="9"/>
  <c r="ED52" i="9"/>
  <c r="EE52" i="9"/>
  <c r="EF52" i="9"/>
  <c r="EG52" i="9"/>
  <c r="EH52" i="9"/>
  <c r="EI52" i="9"/>
  <c r="EJ52" i="9"/>
  <c r="EK52" i="9"/>
  <c r="EL52" i="9"/>
  <c r="EM52" i="9"/>
  <c r="EN52" i="9"/>
  <c r="EO52" i="9"/>
  <c r="EP52" i="9"/>
  <c r="EQ52" i="9"/>
  <c r="ER52" i="9"/>
  <c r="ES52" i="9"/>
  <c r="ET52" i="9"/>
  <c r="EU52" i="9"/>
  <c r="EV52" i="9"/>
  <c r="EW52" i="9"/>
  <c r="EX52" i="9"/>
  <c r="EY52" i="9"/>
  <c r="EZ52" i="9"/>
  <c r="FA52" i="9"/>
  <c r="FB52" i="9"/>
  <c r="FC52" i="9"/>
  <c r="AJ47" i="1" s="1"/>
  <c r="EC53" i="9"/>
  <c r="ED53" i="9"/>
  <c r="EE53" i="9"/>
  <c r="EF53" i="9"/>
  <c r="EG53" i="9"/>
  <c r="EH53" i="9"/>
  <c r="EI53" i="9"/>
  <c r="EJ53" i="9"/>
  <c r="EK53" i="9"/>
  <c r="EL53" i="9"/>
  <c r="EM53" i="9"/>
  <c r="EN53" i="9"/>
  <c r="EO53" i="9"/>
  <c r="EP53" i="9"/>
  <c r="EQ53" i="9"/>
  <c r="ER53" i="9"/>
  <c r="ES53" i="9"/>
  <c r="ET53" i="9"/>
  <c r="EU53" i="9"/>
  <c r="EV53" i="9"/>
  <c r="EW53" i="9"/>
  <c r="EX53" i="9"/>
  <c r="EY53" i="9"/>
  <c r="EZ53" i="9"/>
  <c r="FA53" i="9"/>
  <c r="FB53" i="9"/>
  <c r="FC53" i="9"/>
  <c r="AJ48" i="1" s="1"/>
  <c r="EC54" i="9"/>
  <c r="ED54" i="9"/>
  <c r="EE54" i="9"/>
  <c r="EF54" i="9"/>
  <c r="EG54" i="9"/>
  <c r="EH54" i="9"/>
  <c r="EI54" i="9"/>
  <c r="EJ54" i="9"/>
  <c r="EK54" i="9"/>
  <c r="EL54" i="9"/>
  <c r="EM54" i="9"/>
  <c r="EN54" i="9"/>
  <c r="EO54" i="9"/>
  <c r="EP54" i="9"/>
  <c r="EQ54" i="9"/>
  <c r="ER54" i="9"/>
  <c r="ES54" i="9"/>
  <c r="ET54" i="9"/>
  <c r="EU54" i="9"/>
  <c r="EV54" i="9"/>
  <c r="EW54" i="9"/>
  <c r="EX54" i="9"/>
  <c r="EY54" i="9"/>
  <c r="EZ54" i="9"/>
  <c r="FA54" i="9"/>
  <c r="FB54" i="9"/>
  <c r="FC54" i="9"/>
  <c r="AJ49" i="1" s="1"/>
  <c r="EC55" i="9"/>
  <c r="ED55" i="9"/>
  <c r="EE55" i="9"/>
  <c r="EF55" i="9"/>
  <c r="EG55" i="9"/>
  <c r="EH55" i="9"/>
  <c r="EI55" i="9"/>
  <c r="EJ55" i="9"/>
  <c r="EK55" i="9"/>
  <c r="EL55" i="9"/>
  <c r="EM55" i="9"/>
  <c r="EN55" i="9"/>
  <c r="EO55" i="9"/>
  <c r="EP55" i="9"/>
  <c r="EQ55" i="9"/>
  <c r="ER55" i="9"/>
  <c r="ES55" i="9"/>
  <c r="ET55" i="9"/>
  <c r="EU55" i="9"/>
  <c r="EV55" i="9"/>
  <c r="EW55" i="9"/>
  <c r="EX55" i="9"/>
  <c r="EY55" i="9"/>
  <c r="EZ55" i="9"/>
  <c r="FA55" i="9"/>
  <c r="FB55" i="9"/>
  <c r="FC55" i="9"/>
  <c r="AJ50" i="1" s="1"/>
  <c r="EC56" i="9"/>
  <c r="ED56" i="9"/>
  <c r="EE56" i="9"/>
  <c r="EF56" i="9"/>
  <c r="EG56" i="9"/>
  <c r="EH56" i="9"/>
  <c r="EI56" i="9"/>
  <c r="EJ56" i="9"/>
  <c r="EK56" i="9"/>
  <c r="EL56" i="9"/>
  <c r="EM56" i="9"/>
  <c r="EN56" i="9"/>
  <c r="EO56" i="9"/>
  <c r="EP56" i="9"/>
  <c r="EQ56" i="9"/>
  <c r="ER56" i="9"/>
  <c r="ES56" i="9"/>
  <c r="ET56" i="9"/>
  <c r="EU56" i="9"/>
  <c r="EV56" i="9"/>
  <c r="EW56" i="9"/>
  <c r="EX56" i="9"/>
  <c r="EY56" i="9"/>
  <c r="EZ56" i="9"/>
  <c r="FA56" i="9"/>
  <c r="FB56" i="9"/>
  <c r="FC56" i="9"/>
  <c r="AJ51" i="1" s="1"/>
  <c r="EC57" i="9"/>
  <c r="ED57" i="9"/>
  <c r="EE57" i="9"/>
  <c r="EF57" i="9"/>
  <c r="EG57" i="9"/>
  <c r="EH57" i="9"/>
  <c r="EI57" i="9"/>
  <c r="EJ57" i="9"/>
  <c r="EK57" i="9"/>
  <c r="EL57" i="9"/>
  <c r="EM57" i="9"/>
  <c r="EN57" i="9"/>
  <c r="EO57" i="9"/>
  <c r="EP57" i="9"/>
  <c r="EQ57" i="9"/>
  <c r="ER57" i="9"/>
  <c r="ES57" i="9"/>
  <c r="ET57" i="9"/>
  <c r="EU57" i="9"/>
  <c r="EV57" i="9"/>
  <c r="EW57" i="9"/>
  <c r="EX57" i="9"/>
  <c r="EY57" i="9"/>
  <c r="EZ57" i="9"/>
  <c r="FA57" i="9"/>
  <c r="FB57" i="9"/>
  <c r="FC57" i="9"/>
  <c r="AJ52" i="1" s="1"/>
  <c r="EC58" i="9"/>
  <c r="ED58" i="9"/>
  <c r="EE58" i="9"/>
  <c r="EF58" i="9"/>
  <c r="EG58" i="9"/>
  <c r="EH58" i="9"/>
  <c r="EI58" i="9"/>
  <c r="EJ58" i="9"/>
  <c r="EK58" i="9"/>
  <c r="EL58" i="9"/>
  <c r="EM58" i="9"/>
  <c r="EN58" i="9"/>
  <c r="EO58" i="9"/>
  <c r="EP58" i="9"/>
  <c r="EQ58" i="9"/>
  <c r="ER58" i="9"/>
  <c r="ES58" i="9"/>
  <c r="ET58" i="9"/>
  <c r="EU58" i="9"/>
  <c r="EV58" i="9"/>
  <c r="EW58" i="9"/>
  <c r="EX58" i="9"/>
  <c r="EY58" i="9"/>
  <c r="EZ58" i="9"/>
  <c r="FA58" i="9"/>
  <c r="FB58" i="9"/>
  <c r="FC58" i="9"/>
  <c r="AJ53" i="1" s="1"/>
  <c r="EC59" i="9"/>
  <c r="ED59" i="9"/>
  <c r="EE59" i="9"/>
  <c r="EF59" i="9"/>
  <c r="EG59" i="9"/>
  <c r="EH59" i="9"/>
  <c r="EI59" i="9"/>
  <c r="EJ59" i="9"/>
  <c r="EK59" i="9"/>
  <c r="EL59" i="9"/>
  <c r="EM59" i="9"/>
  <c r="EN59" i="9"/>
  <c r="EO59" i="9"/>
  <c r="EP59" i="9"/>
  <c r="EQ59" i="9"/>
  <c r="ER59" i="9"/>
  <c r="ES59" i="9"/>
  <c r="ET59" i="9"/>
  <c r="EU59" i="9"/>
  <c r="EV59" i="9"/>
  <c r="EW59" i="9"/>
  <c r="EX59" i="9"/>
  <c r="EY59" i="9"/>
  <c r="EZ59" i="9"/>
  <c r="FA59" i="9"/>
  <c r="FB59" i="9"/>
  <c r="FC59" i="9"/>
  <c r="AJ54" i="1" s="1"/>
  <c r="EC60" i="9"/>
  <c r="ED60" i="9"/>
  <c r="EE60" i="9"/>
  <c r="EF60" i="9"/>
  <c r="EG60" i="9"/>
  <c r="EH60" i="9"/>
  <c r="EI60" i="9"/>
  <c r="EJ60" i="9"/>
  <c r="EK60" i="9"/>
  <c r="EL60" i="9"/>
  <c r="EM60" i="9"/>
  <c r="EN60" i="9"/>
  <c r="EO60" i="9"/>
  <c r="EP60" i="9"/>
  <c r="EQ60" i="9"/>
  <c r="ER60" i="9"/>
  <c r="ES60" i="9"/>
  <c r="ET60" i="9"/>
  <c r="EU60" i="9"/>
  <c r="EV60" i="9"/>
  <c r="EW60" i="9"/>
  <c r="EX60" i="9"/>
  <c r="EY60" i="9"/>
  <c r="EZ60" i="9"/>
  <c r="FA60" i="9"/>
  <c r="FB60" i="9"/>
  <c r="FC60" i="9"/>
  <c r="AJ55" i="1" s="1"/>
  <c r="EC61" i="9"/>
  <c r="ED61" i="9"/>
  <c r="EE61" i="9"/>
  <c r="EF61" i="9"/>
  <c r="EG61" i="9"/>
  <c r="EH61" i="9"/>
  <c r="EI61" i="9"/>
  <c r="EJ61" i="9"/>
  <c r="EK61" i="9"/>
  <c r="EL61" i="9"/>
  <c r="EM61" i="9"/>
  <c r="EN61" i="9"/>
  <c r="EO61" i="9"/>
  <c r="EP61" i="9"/>
  <c r="EQ61" i="9"/>
  <c r="ER61" i="9"/>
  <c r="ES61" i="9"/>
  <c r="ET61" i="9"/>
  <c r="EU61" i="9"/>
  <c r="EV61" i="9"/>
  <c r="EW61" i="9"/>
  <c r="EX61" i="9"/>
  <c r="EY61" i="9"/>
  <c r="EZ61" i="9"/>
  <c r="FA61" i="9"/>
  <c r="FB61" i="9"/>
  <c r="FC61" i="9"/>
  <c r="AJ56" i="1" s="1"/>
  <c r="EC62" i="9"/>
  <c r="ED62" i="9"/>
  <c r="EE62" i="9"/>
  <c r="EF62" i="9"/>
  <c r="EG62" i="9"/>
  <c r="EH62" i="9"/>
  <c r="EI62" i="9"/>
  <c r="EJ62" i="9"/>
  <c r="EK62" i="9"/>
  <c r="EL62" i="9"/>
  <c r="EM62" i="9"/>
  <c r="EN62" i="9"/>
  <c r="EO62" i="9"/>
  <c r="EP62" i="9"/>
  <c r="EQ62" i="9"/>
  <c r="ER62" i="9"/>
  <c r="ES62" i="9"/>
  <c r="ET62" i="9"/>
  <c r="EU62" i="9"/>
  <c r="EV62" i="9"/>
  <c r="EW62" i="9"/>
  <c r="EX62" i="9"/>
  <c r="EY62" i="9"/>
  <c r="EZ62" i="9"/>
  <c r="FA62" i="9"/>
  <c r="FB62" i="9"/>
  <c r="FC62" i="9"/>
  <c r="AJ57" i="1" s="1"/>
  <c r="EC63" i="9"/>
  <c r="ED63" i="9"/>
  <c r="EE63" i="9"/>
  <c r="EF63" i="9"/>
  <c r="EG63" i="9"/>
  <c r="EH63" i="9"/>
  <c r="EI63" i="9"/>
  <c r="EJ63" i="9"/>
  <c r="EK63" i="9"/>
  <c r="EL63" i="9"/>
  <c r="EM63" i="9"/>
  <c r="EN63" i="9"/>
  <c r="EO63" i="9"/>
  <c r="EP63" i="9"/>
  <c r="EQ63" i="9"/>
  <c r="ER63" i="9"/>
  <c r="ES63" i="9"/>
  <c r="ET63" i="9"/>
  <c r="EU63" i="9"/>
  <c r="EV63" i="9"/>
  <c r="EW63" i="9"/>
  <c r="EX63" i="9"/>
  <c r="EY63" i="9"/>
  <c r="EZ63" i="9"/>
  <c r="FA63" i="9"/>
  <c r="FB63" i="9"/>
  <c r="FC63" i="9"/>
  <c r="AJ58" i="1" s="1"/>
  <c r="EC64" i="9"/>
  <c r="ED64" i="9"/>
  <c r="EE64" i="9"/>
  <c r="EF64" i="9"/>
  <c r="EG64" i="9"/>
  <c r="EH64" i="9"/>
  <c r="EI64" i="9"/>
  <c r="EJ64" i="9"/>
  <c r="EK64" i="9"/>
  <c r="EL64" i="9"/>
  <c r="EM64" i="9"/>
  <c r="EN64" i="9"/>
  <c r="EO64" i="9"/>
  <c r="EP64" i="9"/>
  <c r="EQ64" i="9"/>
  <c r="ER64" i="9"/>
  <c r="ES64" i="9"/>
  <c r="ET64" i="9"/>
  <c r="EU64" i="9"/>
  <c r="EV64" i="9"/>
  <c r="EW64" i="9"/>
  <c r="EX64" i="9"/>
  <c r="EY64" i="9"/>
  <c r="EZ64" i="9"/>
  <c r="FA64" i="9"/>
  <c r="FB64" i="9"/>
  <c r="FC64" i="9"/>
  <c r="AJ59" i="1" s="1"/>
  <c r="EC65" i="9"/>
  <c r="ED65" i="9"/>
  <c r="EE65" i="9"/>
  <c r="EF65" i="9"/>
  <c r="EG65" i="9"/>
  <c r="EH65" i="9"/>
  <c r="EI65" i="9"/>
  <c r="EJ65" i="9"/>
  <c r="EK65" i="9"/>
  <c r="EL65" i="9"/>
  <c r="EM65" i="9"/>
  <c r="EN65" i="9"/>
  <c r="EO65" i="9"/>
  <c r="EP65" i="9"/>
  <c r="EQ65" i="9"/>
  <c r="ER65" i="9"/>
  <c r="ES65" i="9"/>
  <c r="ET65" i="9"/>
  <c r="EU65" i="9"/>
  <c r="EV65" i="9"/>
  <c r="EW65" i="9"/>
  <c r="EX65" i="9"/>
  <c r="EY65" i="9"/>
  <c r="EZ65" i="9"/>
  <c r="FA65" i="9"/>
  <c r="FB65" i="9"/>
  <c r="FC65" i="9"/>
  <c r="AJ60" i="1" s="1"/>
  <c r="EC66" i="9"/>
  <c r="ED66" i="9"/>
  <c r="EE66" i="9"/>
  <c r="EF66" i="9"/>
  <c r="EG66" i="9"/>
  <c r="EH66" i="9"/>
  <c r="EI66" i="9"/>
  <c r="EJ66" i="9"/>
  <c r="EK66" i="9"/>
  <c r="EL66" i="9"/>
  <c r="EM66" i="9"/>
  <c r="EN66" i="9"/>
  <c r="EO66" i="9"/>
  <c r="EP66" i="9"/>
  <c r="EQ66" i="9"/>
  <c r="ER66" i="9"/>
  <c r="ES66" i="9"/>
  <c r="ET66" i="9"/>
  <c r="EU66" i="9"/>
  <c r="EV66" i="9"/>
  <c r="EW66" i="9"/>
  <c r="EX66" i="9"/>
  <c r="EY66" i="9"/>
  <c r="EZ66" i="9"/>
  <c r="FA66" i="9"/>
  <c r="FB66" i="9"/>
  <c r="FC66" i="9"/>
  <c r="AJ61" i="1" s="1"/>
  <c r="EC67" i="9"/>
  <c r="ED67" i="9"/>
  <c r="EE67" i="9"/>
  <c r="EF67" i="9"/>
  <c r="EG67" i="9"/>
  <c r="EH67" i="9"/>
  <c r="EI67" i="9"/>
  <c r="EJ67" i="9"/>
  <c r="EK67" i="9"/>
  <c r="EL67" i="9"/>
  <c r="EM67" i="9"/>
  <c r="EN67" i="9"/>
  <c r="EO67" i="9"/>
  <c r="EP67" i="9"/>
  <c r="EQ67" i="9"/>
  <c r="ER67" i="9"/>
  <c r="ES67" i="9"/>
  <c r="ET67" i="9"/>
  <c r="EU67" i="9"/>
  <c r="EV67" i="9"/>
  <c r="EW67" i="9"/>
  <c r="EX67" i="9"/>
  <c r="EY67" i="9"/>
  <c r="EZ67" i="9"/>
  <c r="FA67" i="9"/>
  <c r="FB67" i="9"/>
  <c r="FC67" i="9"/>
  <c r="AJ62" i="1" s="1"/>
  <c r="EC68" i="9"/>
  <c r="ED68" i="9"/>
  <c r="EE68" i="9"/>
  <c r="EF68" i="9"/>
  <c r="EG68" i="9"/>
  <c r="EH68" i="9"/>
  <c r="EI68" i="9"/>
  <c r="EJ68" i="9"/>
  <c r="EK68" i="9"/>
  <c r="EL68" i="9"/>
  <c r="EM68" i="9"/>
  <c r="EN68" i="9"/>
  <c r="EO68" i="9"/>
  <c r="EP68" i="9"/>
  <c r="EQ68" i="9"/>
  <c r="ER68" i="9"/>
  <c r="ES68" i="9"/>
  <c r="ET68" i="9"/>
  <c r="EU68" i="9"/>
  <c r="EV68" i="9"/>
  <c r="EW68" i="9"/>
  <c r="EX68" i="9"/>
  <c r="EY68" i="9"/>
  <c r="EZ68" i="9"/>
  <c r="FA68" i="9"/>
  <c r="FB68" i="9"/>
  <c r="FC68" i="9"/>
  <c r="AJ63" i="1" s="1"/>
  <c r="EC69" i="9"/>
  <c r="ED69" i="9"/>
  <c r="EE69" i="9"/>
  <c r="EF69" i="9"/>
  <c r="EG69" i="9"/>
  <c r="EH69" i="9"/>
  <c r="EI69" i="9"/>
  <c r="EJ69" i="9"/>
  <c r="EK69" i="9"/>
  <c r="EL69" i="9"/>
  <c r="EM69" i="9"/>
  <c r="EN69" i="9"/>
  <c r="U64" i="1" s="1"/>
  <c r="EO69" i="9"/>
  <c r="EP69" i="9"/>
  <c r="EQ69" i="9"/>
  <c r="ER69" i="9"/>
  <c r="ES69" i="9"/>
  <c r="ET69" i="9"/>
  <c r="EU69" i="9"/>
  <c r="EV69" i="9"/>
  <c r="EW69" i="9"/>
  <c r="EX69" i="9"/>
  <c r="EY69" i="9"/>
  <c r="EZ69" i="9"/>
  <c r="FA69" i="9"/>
  <c r="FB69" i="9"/>
  <c r="FC69" i="9"/>
  <c r="AJ64" i="1" s="1"/>
  <c r="EC70" i="9"/>
  <c r="ED70" i="9"/>
  <c r="EE70" i="9"/>
  <c r="EF70" i="9"/>
  <c r="EG70" i="9"/>
  <c r="EH70" i="9"/>
  <c r="EI70" i="9"/>
  <c r="EJ70" i="9"/>
  <c r="EK70" i="9"/>
  <c r="EL70" i="9"/>
  <c r="EM70" i="9"/>
  <c r="EN70" i="9"/>
  <c r="EO70" i="9"/>
  <c r="EP70" i="9"/>
  <c r="EQ70" i="9"/>
  <c r="ER70" i="9"/>
  <c r="ES70" i="9"/>
  <c r="ET70" i="9"/>
  <c r="EU70" i="9"/>
  <c r="EV70" i="9"/>
  <c r="EW70" i="9"/>
  <c r="EX70" i="9"/>
  <c r="EY70" i="9"/>
  <c r="EZ70" i="9"/>
  <c r="FA70" i="9"/>
  <c r="FB70" i="9"/>
  <c r="FC70" i="9"/>
  <c r="AJ65" i="1" s="1"/>
  <c r="EC71" i="9"/>
  <c r="ED71" i="9"/>
  <c r="EE71" i="9"/>
  <c r="EF71" i="9"/>
  <c r="EG71" i="9"/>
  <c r="EH71" i="9"/>
  <c r="EI71" i="9"/>
  <c r="EJ71" i="9"/>
  <c r="EK71" i="9"/>
  <c r="EL71" i="9"/>
  <c r="EM71" i="9"/>
  <c r="EN71" i="9"/>
  <c r="EO71" i="9"/>
  <c r="EP71" i="9"/>
  <c r="EQ71" i="9"/>
  <c r="ER71" i="9"/>
  <c r="ES71" i="9"/>
  <c r="ET71" i="9"/>
  <c r="EU71" i="9"/>
  <c r="EV71" i="9"/>
  <c r="EW71" i="9"/>
  <c r="EX71" i="9"/>
  <c r="EY71" i="9"/>
  <c r="EZ71" i="9"/>
  <c r="FA71" i="9"/>
  <c r="FB71" i="9"/>
  <c r="FC71" i="9"/>
  <c r="AJ66" i="1" s="1"/>
  <c r="EC72" i="9"/>
  <c r="ED72" i="9"/>
  <c r="EE72" i="9"/>
  <c r="EF72" i="9"/>
  <c r="EG72" i="9"/>
  <c r="EH72" i="9"/>
  <c r="EI72" i="9"/>
  <c r="EJ72" i="9"/>
  <c r="EK72" i="9"/>
  <c r="EL72" i="9"/>
  <c r="EM72" i="9"/>
  <c r="EN72" i="9"/>
  <c r="EO72" i="9"/>
  <c r="EP72" i="9"/>
  <c r="EQ72" i="9"/>
  <c r="ER72" i="9"/>
  <c r="ES72" i="9"/>
  <c r="ET72" i="9"/>
  <c r="EU72" i="9"/>
  <c r="EV72" i="9"/>
  <c r="EW72" i="9"/>
  <c r="EX72" i="9"/>
  <c r="EY72" i="9"/>
  <c r="EZ72" i="9"/>
  <c r="FA72" i="9"/>
  <c r="FB72" i="9"/>
  <c r="FC72" i="9"/>
  <c r="AJ67" i="1" s="1"/>
  <c r="EC73" i="9"/>
  <c r="ED73" i="9"/>
  <c r="EE73" i="9"/>
  <c r="EF73" i="9"/>
  <c r="EG73" i="9"/>
  <c r="EH73" i="9"/>
  <c r="EI73" i="9"/>
  <c r="EJ73" i="9"/>
  <c r="EK73" i="9"/>
  <c r="EL73" i="9"/>
  <c r="EM73" i="9"/>
  <c r="EN73" i="9"/>
  <c r="EO73" i="9"/>
  <c r="EP73" i="9"/>
  <c r="EQ73" i="9"/>
  <c r="ER73" i="9"/>
  <c r="ES73" i="9"/>
  <c r="ET73" i="9"/>
  <c r="EU73" i="9"/>
  <c r="EV73" i="9"/>
  <c r="EW73" i="9"/>
  <c r="EX73" i="9"/>
  <c r="EY73" i="9"/>
  <c r="EZ73" i="9"/>
  <c r="FA73" i="9"/>
  <c r="FB73" i="9"/>
  <c r="FC73" i="9"/>
  <c r="AJ68" i="1" s="1"/>
  <c r="EC74" i="9"/>
  <c r="ED74" i="9"/>
  <c r="EE74" i="9"/>
  <c r="EF74" i="9"/>
  <c r="EG74" i="9"/>
  <c r="EH74" i="9"/>
  <c r="EI74" i="9"/>
  <c r="EJ74" i="9"/>
  <c r="EK74" i="9"/>
  <c r="EL74" i="9"/>
  <c r="EM74" i="9"/>
  <c r="EN74" i="9"/>
  <c r="EO74" i="9"/>
  <c r="EP74" i="9"/>
  <c r="EQ74" i="9"/>
  <c r="ER74" i="9"/>
  <c r="ES74" i="9"/>
  <c r="ET74" i="9"/>
  <c r="EU74" i="9"/>
  <c r="EV74" i="9"/>
  <c r="EW74" i="9"/>
  <c r="EX74" i="9"/>
  <c r="EY74" i="9"/>
  <c r="EZ74" i="9"/>
  <c r="FA74" i="9"/>
  <c r="FB74" i="9"/>
  <c r="FC74" i="9"/>
  <c r="AJ69" i="1" s="1"/>
  <c r="EC75" i="9"/>
  <c r="ED75" i="9"/>
  <c r="EE75" i="9"/>
  <c r="EF75" i="9"/>
  <c r="EG75" i="9"/>
  <c r="EH75" i="9"/>
  <c r="EI75" i="9"/>
  <c r="EJ75" i="9"/>
  <c r="EK75" i="9"/>
  <c r="EL75" i="9"/>
  <c r="EM75" i="9"/>
  <c r="EN75" i="9"/>
  <c r="EO75" i="9"/>
  <c r="EP75" i="9"/>
  <c r="EQ75" i="9"/>
  <c r="ER75" i="9"/>
  <c r="ES75" i="9"/>
  <c r="ET75" i="9"/>
  <c r="EU75" i="9"/>
  <c r="EV75" i="9"/>
  <c r="EW75" i="9"/>
  <c r="EX75" i="9"/>
  <c r="EY75" i="9"/>
  <c r="EZ75" i="9"/>
  <c r="FA75" i="9"/>
  <c r="FB75" i="9"/>
  <c r="FC75" i="9"/>
  <c r="AJ70" i="1" s="1"/>
  <c r="EC76" i="9"/>
  <c r="ED76" i="9"/>
  <c r="EE76" i="9"/>
  <c r="EF76" i="9"/>
  <c r="EG76" i="9"/>
  <c r="EH76" i="9"/>
  <c r="EI76" i="9"/>
  <c r="EJ76" i="9"/>
  <c r="EK76" i="9"/>
  <c r="EL76" i="9"/>
  <c r="EM76" i="9"/>
  <c r="EN76" i="9"/>
  <c r="EO76" i="9"/>
  <c r="EP76" i="9"/>
  <c r="EQ76" i="9"/>
  <c r="ER76" i="9"/>
  <c r="ES76" i="9"/>
  <c r="ET76" i="9"/>
  <c r="EU76" i="9"/>
  <c r="EV76" i="9"/>
  <c r="EW76" i="9"/>
  <c r="EX76" i="9"/>
  <c r="EY76" i="9"/>
  <c r="EZ76" i="9"/>
  <c r="FA76" i="9"/>
  <c r="FB76" i="9"/>
  <c r="FC76" i="9"/>
  <c r="AJ71" i="1" s="1"/>
  <c r="EC77" i="9"/>
  <c r="ED77" i="9"/>
  <c r="EE77" i="9"/>
  <c r="EF77" i="9"/>
  <c r="EG77" i="9"/>
  <c r="EH77" i="9"/>
  <c r="EI77" i="9"/>
  <c r="EJ77" i="9"/>
  <c r="EK77" i="9"/>
  <c r="EL77" i="9"/>
  <c r="EM77" i="9"/>
  <c r="EN77" i="9"/>
  <c r="EO77" i="9"/>
  <c r="EP77" i="9"/>
  <c r="EQ77" i="9"/>
  <c r="ER77" i="9"/>
  <c r="ES77" i="9"/>
  <c r="ET77" i="9"/>
  <c r="EU77" i="9"/>
  <c r="EV77" i="9"/>
  <c r="EW77" i="9"/>
  <c r="EX77" i="9"/>
  <c r="EY77" i="9"/>
  <c r="EZ77" i="9"/>
  <c r="FA77" i="9"/>
  <c r="FB77" i="9"/>
  <c r="FC77" i="9"/>
  <c r="AJ72" i="1" s="1"/>
  <c r="EC78" i="9"/>
  <c r="ED78" i="9"/>
  <c r="EE78" i="9"/>
  <c r="EF78" i="9"/>
  <c r="EG78" i="9"/>
  <c r="EH78" i="9"/>
  <c r="EI78" i="9"/>
  <c r="EJ78" i="9"/>
  <c r="EK78" i="9"/>
  <c r="EL78" i="9"/>
  <c r="EM78" i="9"/>
  <c r="EN78" i="9"/>
  <c r="EO78" i="9"/>
  <c r="EP78" i="9"/>
  <c r="EQ78" i="9"/>
  <c r="ER78" i="9"/>
  <c r="ES78" i="9"/>
  <c r="ET78" i="9"/>
  <c r="EU78" i="9"/>
  <c r="EV78" i="9"/>
  <c r="EW78" i="9"/>
  <c r="EX78" i="9"/>
  <c r="EY78" i="9"/>
  <c r="EZ78" i="9"/>
  <c r="FA78" i="9"/>
  <c r="FB78" i="9"/>
  <c r="FC78" i="9"/>
  <c r="AJ73" i="1" s="1"/>
  <c r="EC79" i="9"/>
  <c r="ED79" i="9"/>
  <c r="EE79" i="9"/>
  <c r="EF79" i="9"/>
  <c r="EG79" i="9"/>
  <c r="EH79" i="9"/>
  <c r="EI79" i="9"/>
  <c r="EJ79" i="9"/>
  <c r="EK79" i="9"/>
  <c r="EL79" i="9"/>
  <c r="EM79" i="9"/>
  <c r="EN79" i="9"/>
  <c r="EO79" i="9"/>
  <c r="EP79" i="9"/>
  <c r="EQ79" i="9"/>
  <c r="ER79" i="9"/>
  <c r="ES79" i="9"/>
  <c r="ET79" i="9"/>
  <c r="EU79" i="9"/>
  <c r="EV79" i="9"/>
  <c r="EW79" i="9"/>
  <c r="EX79" i="9"/>
  <c r="EY79" i="9"/>
  <c r="EZ79" i="9"/>
  <c r="FA79" i="9"/>
  <c r="FB79" i="9"/>
  <c r="FC79" i="9"/>
  <c r="AJ74" i="1" s="1"/>
  <c r="EC80" i="9"/>
  <c r="ED80" i="9"/>
  <c r="EE80" i="9"/>
  <c r="EF80" i="9"/>
  <c r="EG80" i="9"/>
  <c r="EH80" i="9"/>
  <c r="EI80" i="9"/>
  <c r="EJ80" i="9"/>
  <c r="EK80" i="9"/>
  <c r="EL80" i="9"/>
  <c r="EM80" i="9"/>
  <c r="EN80" i="9"/>
  <c r="EO80" i="9"/>
  <c r="EP80" i="9"/>
  <c r="EQ80" i="9"/>
  <c r="ER80" i="9"/>
  <c r="ES80" i="9"/>
  <c r="ET80" i="9"/>
  <c r="EU80" i="9"/>
  <c r="EV80" i="9"/>
  <c r="EW80" i="9"/>
  <c r="EX80" i="9"/>
  <c r="EY80" i="9"/>
  <c r="EZ80" i="9"/>
  <c r="FA80" i="9"/>
  <c r="FB80" i="9"/>
  <c r="FC80" i="9"/>
  <c r="AJ75" i="1" s="1"/>
  <c r="EC81" i="9"/>
  <c r="ED81" i="9"/>
  <c r="EE81" i="9"/>
  <c r="EF81" i="9"/>
  <c r="EG81" i="9"/>
  <c r="EH81" i="9"/>
  <c r="EI81" i="9"/>
  <c r="EJ81" i="9"/>
  <c r="EK81" i="9"/>
  <c r="EL81" i="9"/>
  <c r="EM81" i="9"/>
  <c r="EN81" i="9"/>
  <c r="EO81" i="9"/>
  <c r="EP81" i="9"/>
  <c r="EQ81" i="9"/>
  <c r="ER81" i="9"/>
  <c r="ES81" i="9"/>
  <c r="ET81" i="9"/>
  <c r="EU81" i="9"/>
  <c r="EV81" i="9"/>
  <c r="EW81" i="9"/>
  <c r="EX81" i="9"/>
  <c r="EY81" i="9"/>
  <c r="EZ81" i="9"/>
  <c r="FA81" i="9"/>
  <c r="FB81" i="9"/>
  <c r="FC81" i="9"/>
  <c r="AJ76" i="1" s="1"/>
  <c r="EC82" i="9"/>
  <c r="ED82" i="9"/>
  <c r="EE82" i="9"/>
  <c r="EF82" i="9"/>
  <c r="EG82" i="9"/>
  <c r="EH82" i="9"/>
  <c r="EI82" i="9"/>
  <c r="EJ82" i="9"/>
  <c r="EK82" i="9"/>
  <c r="EL82" i="9"/>
  <c r="EM82" i="9"/>
  <c r="EN82" i="9"/>
  <c r="EO82" i="9"/>
  <c r="EP82" i="9"/>
  <c r="EQ82" i="9"/>
  <c r="ER82" i="9"/>
  <c r="ES82" i="9"/>
  <c r="ET82" i="9"/>
  <c r="EU82" i="9"/>
  <c r="EV82" i="9"/>
  <c r="EW82" i="9"/>
  <c r="EX82" i="9"/>
  <c r="EY82" i="9"/>
  <c r="EZ82" i="9"/>
  <c r="FA82" i="9"/>
  <c r="FB82" i="9"/>
  <c r="FC82" i="9"/>
  <c r="AJ77" i="1" s="1"/>
  <c r="EC83" i="9"/>
  <c r="ED83" i="9"/>
  <c r="EE83" i="9"/>
  <c r="EF83" i="9"/>
  <c r="EG83" i="9"/>
  <c r="EH83" i="9"/>
  <c r="EI83" i="9"/>
  <c r="EJ83" i="9"/>
  <c r="EK83" i="9"/>
  <c r="EL83" i="9"/>
  <c r="EM83" i="9"/>
  <c r="EN83" i="9"/>
  <c r="EO83" i="9"/>
  <c r="EP83" i="9"/>
  <c r="EQ83" i="9"/>
  <c r="ER83" i="9"/>
  <c r="ES83" i="9"/>
  <c r="ET83" i="9"/>
  <c r="EU83" i="9"/>
  <c r="EV83" i="9"/>
  <c r="EW83" i="9"/>
  <c r="EX83" i="9"/>
  <c r="EY83" i="9"/>
  <c r="EZ83" i="9"/>
  <c r="FA83" i="9"/>
  <c r="FB83" i="9"/>
  <c r="FC83" i="9"/>
  <c r="AJ78" i="1" s="1"/>
  <c r="EC84" i="9"/>
  <c r="ED84" i="9"/>
  <c r="EE84" i="9"/>
  <c r="EF84" i="9"/>
  <c r="EG84" i="9"/>
  <c r="EH84" i="9"/>
  <c r="EI84" i="9"/>
  <c r="EJ84" i="9"/>
  <c r="EK84" i="9"/>
  <c r="EL84" i="9"/>
  <c r="EM84" i="9"/>
  <c r="EN84" i="9"/>
  <c r="EO84" i="9"/>
  <c r="EP84" i="9"/>
  <c r="EQ84" i="9"/>
  <c r="ER84" i="9"/>
  <c r="ES84" i="9"/>
  <c r="ET84" i="9"/>
  <c r="EU84" i="9"/>
  <c r="EV84" i="9"/>
  <c r="EW84" i="9"/>
  <c r="EX84" i="9"/>
  <c r="EY84" i="9"/>
  <c r="EZ84" i="9"/>
  <c r="FA84" i="9"/>
  <c r="FB84" i="9"/>
  <c r="FC84" i="9"/>
  <c r="AJ79" i="1" s="1"/>
  <c r="EC85" i="9"/>
  <c r="ED85" i="9"/>
  <c r="EE85" i="9"/>
  <c r="EF85" i="9"/>
  <c r="EG85" i="9"/>
  <c r="EH85" i="9"/>
  <c r="EI85" i="9"/>
  <c r="EJ85" i="9"/>
  <c r="EK85" i="9"/>
  <c r="EL85" i="9"/>
  <c r="EM85" i="9"/>
  <c r="EN85" i="9"/>
  <c r="EO85" i="9"/>
  <c r="EP85" i="9"/>
  <c r="EQ85" i="9"/>
  <c r="ER85" i="9"/>
  <c r="ES85" i="9"/>
  <c r="ET85" i="9"/>
  <c r="EU85" i="9"/>
  <c r="EV85" i="9"/>
  <c r="EW85" i="9"/>
  <c r="EX85" i="9"/>
  <c r="EY85" i="9"/>
  <c r="EZ85" i="9"/>
  <c r="FA85" i="9"/>
  <c r="FB85" i="9"/>
  <c r="FC85" i="9"/>
  <c r="AJ80" i="1" s="1"/>
  <c r="EC86" i="9"/>
  <c r="ED86" i="9"/>
  <c r="EE86" i="9"/>
  <c r="EF86" i="9"/>
  <c r="EG86" i="9"/>
  <c r="EH86" i="9"/>
  <c r="EI86" i="9"/>
  <c r="EJ86" i="9"/>
  <c r="EK86" i="9"/>
  <c r="EL86" i="9"/>
  <c r="EM86" i="9"/>
  <c r="EN86" i="9"/>
  <c r="EO86" i="9"/>
  <c r="EP86" i="9"/>
  <c r="EQ86" i="9"/>
  <c r="ER86" i="9"/>
  <c r="ES86" i="9"/>
  <c r="ET86" i="9"/>
  <c r="EU86" i="9"/>
  <c r="EV86" i="9"/>
  <c r="EW86" i="9"/>
  <c r="EX86" i="9"/>
  <c r="EY86" i="9"/>
  <c r="EZ86" i="9"/>
  <c r="FA86" i="9"/>
  <c r="FB86" i="9"/>
  <c r="FC86" i="9"/>
  <c r="AJ81" i="1" s="1"/>
  <c r="EC87" i="9"/>
  <c r="ED87" i="9"/>
  <c r="EE87" i="9"/>
  <c r="EF87" i="9"/>
  <c r="EG87" i="9"/>
  <c r="EH87" i="9"/>
  <c r="EI87" i="9"/>
  <c r="EJ87" i="9"/>
  <c r="EK87" i="9"/>
  <c r="EL87" i="9"/>
  <c r="EM87" i="9"/>
  <c r="EN87" i="9"/>
  <c r="EO87" i="9"/>
  <c r="EP87" i="9"/>
  <c r="EQ87" i="9"/>
  <c r="ER87" i="9"/>
  <c r="ES87" i="9"/>
  <c r="ET87" i="9"/>
  <c r="EU87" i="9"/>
  <c r="EV87" i="9"/>
  <c r="EW87" i="9"/>
  <c r="EX87" i="9"/>
  <c r="EY87" i="9"/>
  <c r="EZ87" i="9"/>
  <c r="FA87" i="9"/>
  <c r="FB87" i="9"/>
  <c r="FC87" i="9"/>
  <c r="AJ82" i="1" s="1"/>
  <c r="EC88" i="9"/>
  <c r="ED88" i="9"/>
  <c r="EE88" i="9"/>
  <c r="EF88" i="9"/>
  <c r="EG88" i="9"/>
  <c r="EH88" i="9"/>
  <c r="EI88" i="9"/>
  <c r="EJ88" i="9"/>
  <c r="EK88" i="9"/>
  <c r="EL88" i="9"/>
  <c r="EM88" i="9"/>
  <c r="EN88" i="9"/>
  <c r="EO88" i="9"/>
  <c r="EP88" i="9"/>
  <c r="EQ88" i="9"/>
  <c r="ER88" i="9"/>
  <c r="ES88" i="9"/>
  <c r="ET88" i="9"/>
  <c r="EU88" i="9"/>
  <c r="EV88" i="9"/>
  <c r="EW88" i="9"/>
  <c r="EX88" i="9"/>
  <c r="EY88" i="9"/>
  <c r="EZ88" i="9"/>
  <c r="FA88" i="9"/>
  <c r="FB88" i="9"/>
  <c r="FC88" i="9"/>
  <c r="AJ83" i="1" s="1"/>
  <c r="EC89" i="9"/>
  <c r="ED89" i="9"/>
  <c r="EE89" i="9"/>
  <c r="EF89" i="9"/>
  <c r="EG89" i="9"/>
  <c r="EH89" i="9"/>
  <c r="EI89" i="9"/>
  <c r="EJ89" i="9"/>
  <c r="EK89" i="9"/>
  <c r="EL89" i="9"/>
  <c r="EM89" i="9"/>
  <c r="EN89" i="9"/>
  <c r="EO89" i="9"/>
  <c r="EP89" i="9"/>
  <c r="EQ89" i="9"/>
  <c r="ER89" i="9"/>
  <c r="ES89" i="9"/>
  <c r="ET89" i="9"/>
  <c r="EU89" i="9"/>
  <c r="EV89" i="9"/>
  <c r="EW89" i="9"/>
  <c r="EX89" i="9"/>
  <c r="EY89" i="9"/>
  <c r="EZ89" i="9"/>
  <c r="FA89" i="9"/>
  <c r="FB89" i="9"/>
  <c r="FC89" i="9"/>
  <c r="AJ84" i="1" s="1"/>
  <c r="EC90" i="9"/>
  <c r="ED90" i="9"/>
  <c r="EE90" i="9"/>
  <c r="EF90" i="9"/>
  <c r="EG90" i="9"/>
  <c r="EH90" i="9"/>
  <c r="EI90" i="9"/>
  <c r="EJ90" i="9"/>
  <c r="EK90" i="9"/>
  <c r="EL90" i="9"/>
  <c r="EM90" i="9"/>
  <c r="EN90" i="9"/>
  <c r="EO90" i="9"/>
  <c r="EP90" i="9"/>
  <c r="EQ90" i="9"/>
  <c r="ER90" i="9"/>
  <c r="ES90" i="9"/>
  <c r="ET90" i="9"/>
  <c r="EU90" i="9"/>
  <c r="EV90" i="9"/>
  <c r="EW90" i="9"/>
  <c r="EX90" i="9"/>
  <c r="EY90" i="9"/>
  <c r="EZ90" i="9"/>
  <c r="FA90" i="9"/>
  <c r="FB90" i="9"/>
  <c r="FC90" i="9"/>
  <c r="AJ85" i="1" s="1"/>
  <c r="EC91" i="9"/>
  <c r="ED91" i="9"/>
  <c r="EE91" i="9"/>
  <c r="EF91" i="9"/>
  <c r="EG91" i="9"/>
  <c r="EH91" i="9"/>
  <c r="EI91" i="9"/>
  <c r="EJ91" i="9"/>
  <c r="EK91" i="9"/>
  <c r="EL91" i="9"/>
  <c r="EM91" i="9"/>
  <c r="EN91" i="9"/>
  <c r="EO91" i="9"/>
  <c r="EP91" i="9"/>
  <c r="EQ91" i="9"/>
  <c r="ER91" i="9"/>
  <c r="ES91" i="9"/>
  <c r="ET91" i="9"/>
  <c r="EU91" i="9"/>
  <c r="EV91" i="9"/>
  <c r="EW91" i="9"/>
  <c r="EX91" i="9"/>
  <c r="EY91" i="9"/>
  <c r="EZ91" i="9"/>
  <c r="FA91" i="9"/>
  <c r="FB91" i="9"/>
  <c r="FC91" i="9"/>
  <c r="AJ86" i="1" s="1"/>
  <c r="EC92" i="9"/>
  <c r="ED92" i="9"/>
  <c r="EE92" i="9"/>
  <c r="EF92" i="9"/>
  <c r="EG92" i="9"/>
  <c r="EH92" i="9"/>
  <c r="EI92" i="9"/>
  <c r="EJ92" i="9"/>
  <c r="EK92" i="9"/>
  <c r="EL92" i="9"/>
  <c r="EM92" i="9"/>
  <c r="EN92" i="9"/>
  <c r="EO92" i="9"/>
  <c r="EP92" i="9"/>
  <c r="EQ92" i="9"/>
  <c r="ER92" i="9"/>
  <c r="ES92" i="9"/>
  <c r="ET92" i="9"/>
  <c r="EU92" i="9"/>
  <c r="EV92" i="9"/>
  <c r="EW92" i="9"/>
  <c r="EX92" i="9"/>
  <c r="EY92" i="9"/>
  <c r="EZ92" i="9"/>
  <c r="FA92" i="9"/>
  <c r="FB92" i="9"/>
  <c r="FC92" i="9"/>
  <c r="AJ87" i="1" s="1"/>
  <c r="EC93" i="9"/>
  <c r="ED93" i="9"/>
  <c r="EE93" i="9"/>
  <c r="EF93" i="9"/>
  <c r="EG93" i="9"/>
  <c r="EH93" i="9"/>
  <c r="EI93" i="9"/>
  <c r="EJ93" i="9"/>
  <c r="EK93" i="9"/>
  <c r="EL93" i="9"/>
  <c r="EM93" i="9"/>
  <c r="EN93" i="9"/>
  <c r="EO93" i="9"/>
  <c r="EP93" i="9"/>
  <c r="EQ93" i="9"/>
  <c r="ER93" i="9"/>
  <c r="ES93" i="9"/>
  <c r="ET93" i="9"/>
  <c r="EU93" i="9"/>
  <c r="EV93" i="9"/>
  <c r="EW93" i="9"/>
  <c r="EX93" i="9"/>
  <c r="EY93" i="9"/>
  <c r="EZ93" i="9"/>
  <c r="FA93" i="9"/>
  <c r="FB93" i="9"/>
  <c r="FC93" i="9"/>
  <c r="AJ88" i="1" s="1"/>
  <c r="EC94" i="9"/>
  <c r="ED94" i="9"/>
  <c r="EE94" i="9"/>
  <c r="EF94" i="9"/>
  <c r="EG94" i="9"/>
  <c r="EH94" i="9"/>
  <c r="EI94" i="9"/>
  <c r="EJ94" i="9"/>
  <c r="EK94" i="9"/>
  <c r="EL94" i="9"/>
  <c r="EM94" i="9"/>
  <c r="EN94" i="9"/>
  <c r="EO94" i="9"/>
  <c r="EP94" i="9"/>
  <c r="EQ94" i="9"/>
  <c r="ER94" i="9"/>
  <c r="ES94" i="9"/>
  <c r="ET94" i="9"/>
  <c r="EU94" i="9"/>
  <c r="EV94" i="9"/>
  <c r="EW94" i="9"/>
  <c r="EX94" i="9"/>
  <c r="EY94" i="9"/>
  <c r="EZ94" i="9"/>
  <c r="FA94" i="9"/>
  <c r="FB94" i="9"/>
  <c r="FC94" i="9"/>
  <c r="AJ89" i="1" s="1"/>
  <c r="EC95" i="9"/>
  <c r="ED95" i="9"/>
  <c r="EE95" i="9"/>
  <c r="EF95" i="9"/>
  <c r="EG95" i="9"/>
  <c r="EH95" i="9"/>
  <c r="EI95" i="9"/>
  <c r="EJ95" i="9"/>
  <c r="EK95" i="9"/>
  <c r="EL95" i="9"/>
  <c r="EM95" i="9"/>
  <c r="EN95" i="9"/>
  <c r="EO95" i="9"/>
  <c r="EP95" i="9"/>
  <c r="EQ95" i="9"/>
  <c r="ER95" i="9"/>
  <c r="ES95" i="9"/>
  <c r="ET95" i="9"/>
  <c r="EU95" i="9"/>
  <c r="EV95" i="9"/>
  <c r="EW95" i="9"/>
  <c r="EX95" i="9"/>
  <c r="EY95" i="9"/>
  <c r="EZ95" i="9"/>
  <c r="FA95" i="9"/>
  <c r="FB95" i="9"/>
  <c r="FC95" i="9"/>
  <c r="AJ90" i="1" s="1"/>
  <c r="EC96" i="9"/>
  <c r="ED96" i="9"/>
  <c r="EE96" i="9"/>
  <c r="EF96" i="9"/>
  <c r="EG96" i="9"/>
  <c r="EH96" i="9"/>
  <c r="EI96" i="9"/>
  <c r="EJ96" i="9"/>
  <c r="EK96" i="9"/>
  <c r="EL96" i="9"/>
  <c r="EM96" i="9"/>
  <c r="EN96" i="9"/>
  <c r="EO96" i="9"/>
  <c r="EP96" i="9"/>
  <c r="EQ96" i="9"/>
  <c r="ER96" i="9"/>
  <c r="ES96" i="9"/>
  <c r="ET96" i="9"/>
  <c r="EU96" i="9"/>
  <c r="EV96" i="9"/>
  <c r="EW96" i="9"/>
  <c r="EX96" i="9"/>
  <c r="EY96" i="9"/>
  <c r="EZ96" i="9"/>
  <c r="FA96" i="9"/>
  <c r="FB96" i="9"/>
  <c r="FC96" i="9"/>
  <c r="AJ91" i="1" s="1"/>
  <c r="EC97" i="9"/>
  <c r="ED97" i="9"/>
  <c r="EE97" i="9"/>
  <c r="EF97" i="9"/>
  <c r="EG97" i="9"/>
  <c r="EH97" i="9"/>
  <c r="EI97" i="9"/>
  <c r="EJ97" i="9"/>
  <c r="EK97" i="9"/>
  <c r="EL97" i="9"/>
  <c r="EM97" i="9"/>
  <c r="EN97" i="9"/>
  <c r="EO97" i="9"/>
  <c r="EP97" i="9"/>
  <c r="EQ97" i="9"/>
  <c r="ER97" i="9"/>
  <c r="ES97" i="9"/>
  <c r="ET97" i="9"/>
  <c r="EU97" i="9"/>
  <c r="EV97" i="9"/>
  <c r="EW97" i="9"/>
  <c r="EX97" i="9"/>
  <c r="EY97" i="9"/>
  <c r="EZ97" i="9"/>
  <c r="FA97" i="9"/>
  <c r="FB97" i="9"/>
  <c r="FC97" i="9"/>
  <c r="AJ92" i="1" s="1"/>
  <c r="EC98" i="9"/>
  <c r="ED98" i="9"/>
  <c r="EE98" i="9"/>
  <c r="EF98" i="9"/>
  <c r="EG98" i="9"/>
  <c r="EH98" i="9"/>
  <c r="EI98" i="9"/>
  <c r="EJ98" i="9"/>
  <c r="EK98" i="9"/>
  <c r="EL98" i="9"/>
  <c r="EM98" i="9"/>
  <c r="EN98" i="9"/>
  <c r="EO98" i="9"/>
  <c r="EP98" i="9"/>
  <c r="EQ98" i="9"/>
  <c r="ER98" i="9"/>
  <c r="ES98" i="9"/>
  <c r="ET98" i="9"/>
  <c r="EU98" i="9"/>
  <c r="EV98" i="9"/>
  <c r="EW98" i="9"/>
  <c r="EX98" i="9"/>
  <c r="EY98" i="9"/>
  <c r="EZ98" i="9"/>
  <c r="FA98" i="9"/>
  <c r="FB98" i="9"/>
  <c r="FC98" i="9"/>
  <c r="AJ93" i="1" s="1"/>
  <c r="EC99" i="9"/>
  <c r="ED99" i="9"/>
  <c r="EE99" i="9"/>
  <c r="EF99" i="9"/>
  <c r="EG99" i="9"/>
  <c r="EH99" i="9"/>
  <c r="EI99" i="9"/>
  <c r="EJ99" i="9"/>
  <c r="EK99" i="9"/>
  <c r="EL99" i="9"/>
  <c r="EM99" i="9"/>
  <c r="EN99" i="9"/>
  <c r="EO99" i="9"/>
  <c r="EP99" i="9"/>
  <c r="EQ99" i="9"/>
  <c r="ER99" i="9"/>
  <c r="ES99" i="9"/>
  <c r="ET99" i="9"/>
  <c r="EU99" i="9"/>
  <c r="EV99" i="9"/>
  <c r="EW99" i="9"/>
  <c r="EX99" i="9"/>
  <c r="EY99" i="9"/>
  <c r="EZ99" i="9"/>
  <c r="FA99" i="9"/>
  <c r="FB99" i="9"/>
  <c r="FC99" i="9"/>
  <c r="AJ94" i="1" s="1"/>
  <c r="EC100" i="9"/>
  <c r="ED100" i="9"/>
  <c r="EE100" i="9"/>
  <c r="EF100" i="9"/>
  <c r="EG100" i="9"/>
  <c r="EH100" i="9"/>
  <c r="EI100" i="9"/>
  <c r="EJ100" i="9"/>
  <c r="EK100" i="9"/>
  <c r="EL100" i="9"/>
  <c r="EM100" i="9"/>
  <c r="EN100" i="9"/>
  <c r="EO100" i="9"/>
  <c r="EP100" i="9"/>
  <c r="EQ100" i="9"/>
  <c r="ER100" i="9"/>
  <c r="ES100" i="9"/>
  <c r="ET100" i="9"/>
  <c r="EU100" i="9"/>
  <c r="EV100" i="9"/>
  <c r="EW100" i="9"/>
  <c r="EX100" i="9"/>
  <c r="EY100" i="9"/>
  <c r="EZ100" i="9"/>
  <c r="FA100" i="9"/>
  <c r="FB100" i="9"/>
  <c r="FC100" i="9"/>
  <c r="AJ95" i="1" s="1"/>
  <c r="EC101" i="9"/>
  <c r="ED101" i="9"/>
  <c r="EE101" i="9"/>
  <c r="EF101" i="9"/>
  <c r="EG101" i="9"/>
  <c r="EH101" i="9"/>
  <c r="EI101" i="9"/>
  <c r="EJ101" i="9"/>
  <c r="EK101" i="9"/>
  <c r="EL101" i="9"/>
  <c r="EM101" i="9"/>
  <c r="EN101" i="9"/>
  <c r="EO101" i="9"/>
  <c r="EP101" i="9"/>
  <c r="EQ101" i="9"/>
  <c r="ER101" i="9"/>
  <c r="ES101" i="9"/>
  <c r="ET101" i="9"/>
  <c r="EU101" i="9"/>
  <c r="EV101" i="9"/>
  <c r="EW101" i="9"/>
  <c r="EX101" i="9"/>
  <c r="EY101" i="9"/>
  <c r="EZ101" i="9"/>
  <c r="FA101" i="9"/>
  <c r="FB101" i="9"/>
  <c r="FC101" i="9"/>
  <c r="AJ96" i="1" s="1"/>
  <c r="EC102" i="9"/>
  <c r="ED102" i="9"/>
  <c r="EE102" i="9"/>
  <c r="EF102" i="9"/>
  <c r="EG102" i="9"/>
  <c r="EH102" i="9"/>
  <c r="EI102" i="9"/>
  <c r="EJ102" i="9"/>
  <c r="EK102" i="9"/>
  <c r="EL102" i="9"/>
  <c r="EM102" i="9"/>
  <c r="EN102" i="9"/>
  <c r="EO102" i="9"/>
  <c r="EP102" i="9"/>
  <c r="EQ102" i="9"/>
  <c r="ER102" i="9"/>
  <c r="ES102" i="9"/>
  <c r="ET102" i="9"/>
  <c r="EU102" i="9"/>
  <c r="EV102" i="9"/>
  <c r="EW102" i="9"/>
  <c r="EX102" i="9"/>
  <c r="EY102" i="9"/>
  <c r="EZ102" i="9"/>
  <c r="FA102" i="9"/>
  <c r="FB102" i="9"/>
  <c r="FC102" i="9"/>
  <c r="AJ97" i="1" s="1"/>
  <c r="EC103" i="9"/>
  <c r="ED103" i="9"/>
  <c r="EE103" i="9"/>
  <c r="EF103" i="9"/>
  <c r="EG103" i="9"/>
  <c r="EH103" i="9"/>
  <c r="EI103" i="9"/>
  <c r="EJ103" i="9"/>
  <c r="EK103" i="9"/>
  <c r="EL103" i="9"/>
  <c r="EM103" i="9"/>
  <c r="EN103" i="9"/>
  <c r="EO103" i="9"/>
  <c r="EP103" i="9"/>
  <c r="EQ103" i="9"/>
  <c r="ER103" i="9"/>
  <c r="ES103" i="9"/>
  <c r="ET103" i="9"/>
  <c r="EU103" i="9"/>
  <c r="EV103" i="9"/>
  <c r="EW103" i="9"/>
  <c r="EX103" i="9"/>
  <c r="EY103" i="9"/>
  <c r="EZ103" i="9"/>
  <c r="FA103" i="9"/>
  <c r="FB103" i="9"/>
  <c r="FC103" i="9"/>
  <c r="AJ98" i="1" s="1"/>
  <c r="EC104" i="9"/>
  <c r="ED104" i="9"/>
  <c r="EE104" i="9"/>
  <c r="EF104" i="9"/>
  <c r="EG104" i="9"/>
  <c r="EH104" i="9"/>
  <c r="EI104" i="9"/>
  <c r="EJ104" i="9"/>
  <c r="EK104" i="9"/>
  <c r="EL104" i="9"/>
  <c r="EM104" i="9"/>
  <c r="EN104" i="9"/>
  <c r="EO104" i="9"/>
  <c r="EP104" i="9"/>
  <c r="EQ104" i="9"/>
  <c r="ER104" i="9"/>
  <c r="ES104" i="9"/>
  <c r="ET104" i="9"/>
  <c r="EU104" i="9"/>
  <c r="EV104" i="9"/>
  <c r="EW104" i="9"/>
  <c r="EX104" i="9"/>
  <c r="EY104" i="9"/>
  <c r="EZ104" i="9"/>
  <c r="FA104" i="9"/>
  <c r="FB104" i="9"/>
  <c r="FC104" i="9"/>
  <c r="AJ99" i="1" s="1"/>
  <c r="EC105" i="9"/>
  <c r="ED105" i="9"/>
  <c r="EE105" i="9"/>
  <c r="EF105" i="9"/>
  <c r="EG105" i="9"/>
  <c r="EH105" i="9"/>
  <c r="EI105" i="9"/>
  <c r="EJ105" i="9"/>
  <c r="EK105" i="9"/>
  <c r="EL105" i="9"/>
  <c r="EM105" i="9"/>
  <c r="EN105" i="9"/>
  <c r="EO105" i="9"/>
  <c r="EP105" i="9"/>
  <c r="EQ105" i="9"/>
  <c r="ER105" i="9"/>
  <c r="ES105" i="9"/>
  <c r="ET105" i="9"/>
  <c r="EU105" i="9"/>
  <c r="EV105" i="9"/>
  <c r="EW105" i="9"/>
  <c r="EX105" i="9"/>
  <c r="EY105" i="9"/>
  <c r="EZ105" i="9"/>
  <c r="FA105" i="9"/>
  <c r="FB105" i="9"/>
  <c r="FC105" i="9"/>
  <c r="AJ100" i="1" s="1"/>
  <c r="EC106" i="9"/>
  <c r="ED106" i="9"/>
  <c r="EE106" i="9"/>
  <c r="EF106" i="9"/>
  <c r="EG106" i="9"/>
  <c r="EH106" i="9"/>
  <c r="EI106" i="9"/>
  <c r="EJ106" i="9"/>
  <c r="EK106" i="9"/>
  <c r="EL106" i="9"/>
  <c r="EM106" i="9"/>
  <c r="EN106" i="9"/>
  <c r="EO106" i="9"/>
  <c r="EP106" i="9"/>
  <c r="EQ106" i="9"/>
  <c r="ER106" i="9"/>
  <c r="ES106" i="9"/>
  <c r="ET106" i="9"/>
  <c r="EU106" i="9"/>
  <c r="EV106" i="9"/>
  <c r="EW106" i="9"/>
  <c r="EX106" i="9"/>
  <c r="EY106" i="9"/>
  <c r="EZ106" i="9"/>
  <c r="FA106" i="9"/>
  <c r="FB106" i="9"/>
  <c r="FC106" i="9"/>
  <c r="AJ101" i="1" s="1"/>
  <c r="EC107" i="9"/>
  <c r="ED107" i="9"/>
  <c r="EE107" i="9"/>
  <c r="EF107" i="9"/>
  <c r="EG107" i="9"/>
  <c r="EH107" i="9"/>
  <c r="EI107" i="9"/>
  <c r="EJ107" i="9"/>
  <c r="EK107" i="9"/>
  <c r="EL107" i="9"/>
  <c r="EM107" i="9"/>
  <c r="EN107" i="9"/>
  <c r="EO107" i="9"/>
  <c r="EP107" i="9"/>
  <c r="EQ107" i="9"/>
  <c r="ER107" i="9"/>
  <c r="ES107" i="9"/>
  <c r="ET107" i="9"/>
  <c r="EU107" i="9"/>
  <c r="EV107" i="9"/>
  <c r="EW107" i="9"/>
  <c r="EX107" i="9"/>
  <c r="EY107" i="9"/>
  <c r="EZ107" i="9"/>
  <c r="FA107" i="9"/>
  <c r="FB107" i="9"/>
  <c r="FC107" i="9"/>
  <c r="AJ102" i="1" s="1"/>
  <c r="EC108" i="9"/>
  <c r="ED108" i="9"/>
  <c r="EE108" i="9"/>
  <c r="EF108" i="9"/>
  <c r="EG108" i="9"/>
  <c r="EH108" i="9"/>
  <c r="EI108" i="9"/>
  <c r="EJ108" i="9"/>
  <c r="EK108" i="9"/>
  <c r="EL108" i="9"/>
  <c r="EM108" i="9"/>
  <c r="EN108" i="9"/>
  <c r="EO108" i="9"/>
  <c r="EP108" i="9"/>
  <c r="EQ108" i="9"/>
  <c r="ER108" i="9"/>
  <c r="ES108" i="9"/>
  <c r="ET108" i="9"/>
  <c r="EU108" i="9"/>
  <c r="EV108" i="9"/>
  <c r="EW108" i="9"/>
  <c r="EX108" i="9"/>
  <c r="EY108" i="9"/>
  <c r="EZ108" i="9"/>
  <c r="FA108" i="9"/>
  <c r="FB108" i="9"/>
  <c r="FC108" i="9"/>
  <c r="AJ103" i="1" s="1"/>
  <c r="EC109" i="9"/>
  <c r="ED109" i="9"/>
  <c r="EE109" i="9"/>
  <c r="EF109" i="9"/>
  <c r="EG109" i="9"/>
  <c r="EH109" i="9"/>
  <c r="EI109" i="9"/>
  <c r="EJ109" i="9"/>
  <c r="EK109" i="9"/>
  <c r="EL109" i="9"/>
  <c r="EM109" i="9"/>
  <c r="EN109" i="9"/>
  <c r="EO109" i="9"/>
  <c r="EP109" i="9"/>
  <c r="EQ109" i="9"/>
  <c r="ER109" i="9"/>
  <c r="ES109" i="9"/>
  <c r="ET109" i="9"/>
  <c r="EU109" i="9"/>
  <c r="EV109" i="9"/>
  <c r="EW109" i="9"/>
  <c r="EX109" i="9"/>
  <c r="EY109" i="9"/>
  <c r="EZ109" i="9"/>
  <c r="FA109" i="9"/>
  <c r="FB109" i="9"/>
  <c r="FC109" i="9"/>
  <c r="AJ104" i="1" s="1"/>
  <c r="EC110" i="9"/>
  <c r="ED110" i="9"/>
  <c r="EE110" i="9"/>
  <c r="EF110" i="9"/>
  <c r="EG110" i="9"/>
  <c r="EH110" i="9"/>
  <c r="EI110" i="9"/>
  <c r="EJ110" i="9"/>
  <c r="EK110" i="9"/>
  <c r="EL110" i="9"/>
  <c r="EM110" i="9"/>
  <c r="EN110" i="9"/>
  <c r="EO110" i="9"/>
  <c r="EP110" i="9"/>
  <c r="EQ110" i="9"/>
  <c r="ER110" i="9"/>
  <c r="ES110" i="9"/>
  <c r="ET110" i="9"/>
  <c r="EU110" i="9"/>
  <c r="EV110" i="9"/>
  <c r="EW110" i="9"/>
  <c r="EX110" i="9"/>
  <c r="EY110" i="9"/>
  <c r="EZ110" i="9"/>
  <c r="FA110" i="9"/>
  <c r="FB110" i="9"/>
  <c r="FC110" i="9"/>
  <c r="AJ105" i="1" s="1"/>
  <c r="EC111" i="9"/>
  <c r="ED111" i="9"/>
  <c r="EE111" i="9"/>
  <c r="EF111" i="9"/>
  <c r="EG111" i="9"/>
  <c r="EH111" i="9"/>
  <c r="EI111" i="9"/>
  <c r="EJ111" i="9"/>
  <c r="EK111" i="9"/>
  <c r="EL111" i="9"/>
  <c r="EM111" i="9"/>
  <c r="EN111" i="9"/>
  <c r="EO111" i="9"/>
  <c r="EP111" i="9"/>
  <c r="EQ111" i="9"/>
  <c r="ER111" i="9"/>
  <c r="ES111" i="9"/>
  <c r="ET111" i="9"/>
  <c r="EU111" i="9"/>
  <c r="EV111" i="9"/>
  <c r="EW111" i="9"/>
  <c r="EX111" i="9"/>
  <c r="EY111" i="9"/>
  <c r="EZ111" i="9"/>
  <c r="FA111" i="9"/>
  <c r="FB111" i="9"/>
  <c r="FC111" i="9"/>
  <c r="AJ106" i="1" s="1"/>
  <c r="EC112" i="9"/>
  <c r="ED112" i="9"/>
  <c r="EE112" i="9"/>
  <c r="EF112" i="9"/>
  <c r="EG112" i="9"/>
  <c r="EH112" i="9"/>
  <c r="EI112" i="9"/>
  <c r="EJ112" i="9"/>
  <c r="EK112" i="9"/>
  <c r="EL112" i="9"/>
  <c r="EM112" i="9"/>
  <c r="EN112" i="9"/>
  <c r="EO112" i="9"/>
  <c r="EP112" i="9"/>
  <c r="EQ112" i="9"/>
  <c r="ER112" i="9"/>
  <c r="ES112" i="9"/>
  <c r="ET112" i="9"/>
  <c r="EU112" i="9"/>
  <c r="EV112" i="9"/>
  <c r="EW112" i="9"/>
  <c r="EX112" i="9"/>
  <c r="EY112" i="9"/>
  <c r="EZ112" i="9"/>
  <c r="FA112" i="9"/>
  <c r="FB112" i="9"/>
  <c r="FC112" i="9"/>
  <c r="AJ107" i="1" s="1"/>
  <c r="EC113" i="9"/>
  <c r="ED113" i="9"/>
  <c r="EE113" i="9"/>
  <c r="EF113" i="9"/>
  <c r="EG113" i="9"/>
  <c r="EH113" i="9"/>
  <c r="EI113" i="9"/>
  <c r="EJ113" i="9"/>
  <c r="EK113" i="9"/>
  <c r="EL113" i="9"/>
  <c r="EM113" i="9"/>
  <c r="EN113" i="9"/>
  <c r="EO113" i="9"/>
  <c r="EP113" i="9"/>
  <c r="EQ113" i="9"/>
  <c r="ER113" i="9"/>
  <c r="ES113" i="9"/>
  <c r="ET113" i="9"/>
  <c r="EU113" i="9"/>
  <c r="EV113" i="9"/>
  <c r="EW113" i="9"/>
  <c r="EX113" i="9"/>
  <c r="EY113" i="9"/>
  <c r="EZ113" i="9"/>
  <c r="FA113" i="9"/>
  <c r="FB113" i="9"/>
  <c r="FC113" i="9"/>
  <c r="AJ108" i="1" s="1"/>
  <c r="EC114" i="9"/>
  <c r="ED114" i="9"/>
  <c r="EE114" i="9"/>
  <c r="EF114" i="9"/>
  <c r="EG114" i="9"/>
  <c r="EH114" i="9"/>
  <c r="EI114" i="9"/>
  <c r="EJ114" i="9"/>
  <c r="EK114" i="9"/>
  <c r="EL114" i="9"/>
  <c r="EM114" i="9"/>
  <c r="EN114" i="9"/>
  <c r="EO114" i="9"/>
  <c r="EP114" i="9"/>
  <c r="EQ114" i="9"/>
  <c r="ER114" i="9"/>
  <c r="ES114" i="9"/>
  <c r="ET114" i="9"/>
  <c r="EU114" i="9"/>
  <c r="EV114" i="9"/>
  <c r="EW114" i="9"/>
  <c r="EX114" i="9"/>
  <c r="EY114" i="9"/>
  <c r="EZ114" i="9"/>
  <c r="FA114" i="9"/>
  <c r="FB114" i="9"/>
  <c r="FC114" i="9"/>
  <c r="AJ109" i="1" s="1"/>
  <c r="EC115" i="9"/>
  <c r="ED115" i="9"/>
  <c r="EE115" i="9"/>
  <c r="EF115" i="9"/>
  <c r="EG115" i="9"/>
  <c r="EH115" i="9"/>
  <c r="EI115" i="9"/>
  <c r="EJ115" i="9"/>
  <c r="EK115" i="9"/>
  <c r="EL115" i="9"/>
  <c r="EM115" i="9"/>
  <c r="EN115" i="9"/>
  <c r="EO115" i="9"/>
  <c r="EP115" i="9"/>
  <c r="EQ115" i="9"/>
  <c r="ER115" i="9"/>
  <c r="ES115" i="9"/>
  <c r="ET115" i="9"/>
  <c r="EU115" i="9"/>
  <c r="EV115" i="9"/>
  <c r="EW115" i="9"/>
  <c r="EX115" i="9"/>
  <c r="EY115" i="9"/>
  <c r="EZ115" i="9"/>
  <c r="FA115" i="9"/>
  <c r="FB115" i="9"/>
  <c r="FC115" i="9"/>
  <c r="AJ248" i="1" s="1"/>
  <c r="EC116" i="9"/>
  <c r="ED116" i="9"/>
  <c r="EE116" i="9"/>
  <c r="EF116" i="9"/>
  <c r="EG116" i="9"/>
  <c r="EH116" i="9"/>
  <c r="EI116" i="9"/>
  <c r="EJ116" i="9"/>
  <c r="EK116" i="9"/>
  <c r="EL116" i="9"/>
  <c r="EM116" i="9"/>
  <c r="EN116" i="9"/>
  <c r="EO116" i="9"/>
  <c r="EP116" i="9"/>
  <c r="EQ116" i="9"/>
  <c r="ER116" i="9"/>
  <c r="ES116" i="9"/>
  <c r="ET116" i="9"/>
  <c r="EU116" i="9"/>
  <c r="EV116" i="9"/>
  <c r="EW116" i="9"/>
  <c r="EX116" i="9"/>
  <c r="EY116" i="9"/>
  <c r="EZ116" i="9"/>
  <c r="FA116" i="9"/>
  <c r="FB116" i="9"/>
  <c r="FC116" i="9"/>
  <c r="AJ110" i="1" s="1"/>
  <c r="EC117" i="9"/>
  <c r="ED117" i="9"/>
  <c r="EE117" i="9"/>
  <c r="EF117" i="9"/>
  <c r="EG117" i="9"/>
  <c r="EH117" i="9"/>
  <c r="EI117" i="9"/>
  <c r="EJ117" i="9"/>
  <c r="EK117" i="9"/>
  <c r="EL117" i="9"/>
  <c r="EM117" i="9"/>
  <c r="EN117" i="9"/>
  <c r="EO117" i="9"/>
  <c r="EP117" i="9"/>
  <c r="EQ117" i="9"/>
  <c r="ER117" i="9"/>
  <c r="ES117" i="9"/>
  <c r="ET117" i="9"/>
  <c r="EU117" i="9"/>
  <c r="EV117" i="9"/>
  <c r="EW117" i="9"/>
  <c r="EX117" i="9"/>
  <c r="EY117" i="9"/>
  <c r="EZ117" i="9"/>
  <c r="FA117" i="9"/>
  <c r="FB117" i="9"/>
  <c r="FC117" i="9"/>
  <c r="AJ111" i="1" s="1"/>
  <c r="EC118" i="9"/>
  <c r="ED118" i="9"/>
  <c r="EE118" i="9"/>
  <c r="EF118" i="9"/>
  <c r="EG118" i="9"/>
  <c r="EH118" i="9"/>
  <c r="EI118" i="9"/>
  <c r="EJ118" i="9"/>
  <c r="EK118" i="9"/>
  <c r="EL118" i="9"/>
  <c r="EM118" i="9"/>
  <c r="EN118" i="9"/>
  <c r="EO118" i="9"/>
  <c r="EP118" i="9"/>
  <c r="EQ118" i="9"/>
  <c r="ER118" i="9"/>
  <c r="ES118" i="9"/>
  <c r="ET118" i="9"/>
  <c r="EU118" i="9"/>
  <c r="EV118" i="9"/>
  <c r="EW118" i="9"/>
  <c r="EX118" i="9"/>
  <c r="EY118" i="9"/>
  <c r="EZ118" i="9"/>
  <c r="FA118" i="9"/>
  <c r="FB118" i="9"/>
  <c r="FC118" i="9"/>
  <c r="AJ112" i="1" s="1"/>
  <c r="EC119" i="9"/>
  <c r="ED119" i="9"/>
  <c r="EE119" i="9"/>
  <c r="EF119" i="9"/>
  <c r="EG119" i="9"/>
  <c r="EH119" i="9"/>
  <c r="EI119" i="9"/>
  <c r="EJ119" i="9"/>
  <c r="EK119" i="9"/>
  <c r="EL119" i="9"/>
  <c r="EM119" i="9"/>
  <c r="EN119" i="9"/>
  <c r="EO119" i="9"/>
  <c r="EP119" i="9"/>
  <c r="EQ119" i="9"/>
  <c r="ER119" i="9"/>
  <c r="ES119" i="9"/>
  <c r="ET119" i="9"/>
  <c r="EU119" i="9"/>
  <c r="EV119" i="9"/>
  <c r="EW119" i="9"/>
  <c r="EX119" i="9"/>
  <c r="EY119" i="9"/>
  <c r="EZ119" i="9"/>
  <c r="FA119" i="9"/>
  <c r="FB119" i="9"/>
  <c r="FC119" i="9"/>
  <c r="AJ113" i="1" s="1"/>
  <c r="EC120" i="9"/>
  <c r="ED120" i="9"/>
  <c r="EE120" i="9"/>
  <c r="EF120" i="9"/>
  <c r="EG120" i="9"/>
  <c r="EH120" i="9"/>
  <c r="EI120" i="9"/>
  <c r="EJ120" i="9"/>
  <c r="EK120" i="9"/>
  <c r="EL120" i="9"/>
  <c r="EM120" i="9"/>
  <c r="EN120" i="9"/>
  <c r="EO120" i="9"/>
  <c r="EP120" i="9"/>
  <c r="EQ120" i="9"/>
  <c r="ER120" i="9"/>
  <c r="ES120" i="9"/>
  <c r="ET120" i="9"/>
  <c r="EU120" i="9"/>
  <c r="EV120" i="9"/>
  <c r="EW120" i="9"/>
  <c r="EX120" i="9"/>
  <c r="EY120" i="9"/>
  <c r="EZ120" i="9"/>
  <c r="FA120" i="9"/>
  <c r="FB120" i="9"/>
  <c r="FC120" i="9"/>
  <c r="AJ114" i="1" s="1"/>
  <c r="EC121" i="9"/>
  <c r="ED121" i="9"/>
  <c r="EE121" i="9"/>
  <c r="EF121" i="9"/>
  <c r="EG121" i="9"/>
  <c r="EH121" i="9"/>
  <c r="EI121" i="9"/>
  <c r="EJ121" i="9"/>
  <c r="EK121" i="9"/>
  <c r="EL121" i="9"/>
  <c r="EM121" i="9"/>
  <c r="EN121" i="9"/>
  <c r="EO121" i="9"/>
  <c r="EP121" i="9"/>
  <c r="EQ121" i="9"/>
  <c r="ER121" i="9"/>
  <c r="ES121" i="9"/>
  <c r="ET121" i="9"/>
  <c r="EU121" i="9"/>
  <c r="EV121" i="9"/>
  <c r="EW121" i="9"/>
  <c r="EX121" i="9"/>
  <c r="EY121" i="9"/>
  <c r="EZ121" i="9"/>
  <c r="FA121" i="9"/>
  <c r="FB121" i="9"/>
  <c r="FC121" i="9"/>
  <c r="AJ115" i="1" s="1"/>
  <c r="EC122" i="9"/>
  <c r="ED122" i="9"/>
  <c r="EE122" i="9"/>
  <c r="EF122" i="9"/>
  <c r="EG122" i="9"/>
  <c r="EH122" i="9"/>
  <c r="EI122" i="9"/>
  <c r="EJ122" i="9"/>
  <c r="EK122" i="9"/>
  <c r="EL122" i="9"/>
  <c r="EM122" i="9"/>
  <c r="EN122" i="9"/>
  <c r="EO122" i="9"/>
  <c r="EP122" i="9"/>
  <c r="EQ122" i="9"/>
  <c r="ER122" i="9"/>
  <c r="ES122" i="9"/>
  <c r="ET122" i="9"/>
  <c r="EU122" i="9"/>
  <c r="EV122" i="9"/>
  <c r="EW122" i="9"/>
  <c r="EX122" i="9"/>
  <c r="EY122" i="9"/>
  <c r="EZ122" i="9"/>
  <c r="FA122" i="9"/>
  <c r="FB122" i="9"/>
  <c r="FC122" i="9"/>
  <c r="AJ116" i="1" s="1"/>
  <c r="EC123" i="9"/>
  <c r="ED123" i="9"/>
  <c r="EE123" i="9"/>
  <c r="EF123" i="9"/>
  <c r="EG123" i="9"/>
  <c r="EH123" i="9"/>
  <c r="EI123" i="9"/>
  <c r="EJ123" i="9"/>
  <c r="EK123" i="9"/>
  <c r="EL123" i="9"/>
  <c r="EM123" i="9"/>
  <c r="EN123" i="9"/>
  <c r="EO123" i="9"/>
  <c r="EP123" i="9"/>
  <c r="EQ123" i="9"/>
  <c r="ER123" i="9"/>
  <c r="ES123" i="9"/>
  <c r="ET123" i="9"/>
  <c r="EU123" i="9"/>
  <c r="EV123" i="9"/>
  <c r="EW123" i="9"/>
  <c r="EX123" i="9"/>
  <c r="EY123" i="9"/>
  <c r="EZ123" i="9"/>
  <c r="FA123" i="9"/>
  <c r="FB123" i="9"/>
  <c r="FC123" i="9"/>
  <c r="AJ117" i="1" s="1"/>
  <c r="EC124" i="9"/>
  <c r="ED124" i="9"/>
  <c r="EE124" i="9"/>
  <c r="EF124" i="9"/>
  <c r="EG124" i="9"/>
  <c r="EH124" i="9"/>
  <c r="EI124" i="9"/>
  <c r="EJ124" i="9"/>
  <c r="EK124" i="9"/>
  <c r="EL124" i="9"/>
  <c r="EM124" i="9"/>
  <c r="EN124" i="9"/>
  <c r="EO124" i="9"/>
  <c r="EP124" i="9"/>
  <c r="EQ124" i="9"/>
  <c r="ER124" i="9"/>
  <c r="ES124" i="9"/>
  <c r="ET124" i="9"/>
  <c r="EU124" i="9"/>
  <c r="EV124" i="9"/>
  <c r="EW124" i="9"/>
  <c r="EX124" i="9"/>
  <c r="EY124" i="9"/>
  <c r="EZ124" i="9"/>
  <c r="FA124" i="9"/>
  <c r="FB124" i="9"/>
  <c r="FC124" i="9"/>
  <c r="AJ118" i="1" s="1"/>
  <c r="EC125" i="9"/>
  <c r="ED125" i="9"/>
  <c r="EE125" i="9"/>
  <c r="EF125" i="9"/>
  <c r="EG125" i="9"/>
  <c r="EH125" i="9"/>
  <c r="EI125" i="9"/>
  <c r="EJ125" i="9"/>
  <c r="EK125" i="9"/>
  <c r="EL125" i="9"/>
  <c r="EM125" i="9"/>
  <c r="EN125" i="9"/>
  <c r="EO125" i="9"/>
  <c r="EP125" i="9"/>
  <c r="EQ125" i="9"/>
  <c r="ER125" i="9"/>
  <c r="ES125" i="9"/>
  <c r="ET125" i="9"/>
  <c r="EU125" i="9"/>
  <c r="EV125" i="9"/>
  <c r="EW125" i="9"/>
  <c r="EX125" i="9"/>
  <c r="EY125" i="9"/>
  <c r="EZ125" i="9"/>
  <c r="FA125" i="9"/>
  <c r="FB125" i="9"/>
  <c r="FC125" i="9"/>
  <c r="AJ119" i="1" s="1"/>
  <c r="EC126" i="9"/>
  <c r="ED126" i="9"/>
  <c r="EE126" i="9"/>
  <c r="EF126" i="9"/>
  <c r="EG126" i="9"/>
  <c r="EH126" i="9"/>
  <c r="EI126" i="9"/>
  <c r="EJ126" i="9"/>
  <c r="EK126" i="9"/>
  <c r="EL126" i="9"/>
  <c r="EM126" i="9"/>
  <c r="EN126" i="9"/>
  <c r="EO126" i="9"/>
  <c r="EP126" i="9"/>
  <c r="EQ126" i="9"/>
  <c r="ER126" i="9"/>
  <c r="ES126" i="9"/>
  <c r="ET126" i="9"/>
  <c r="EU126" i="9"/>
  <c r="EV126" i="9"/>
  <c r="EW126" i="9"/>
  <c r="EX126" i="9"/>
  <c r="EY126" i="9"/>
  <c r="EZ126" i="9"/>
  <c r="FA126" i="9"/>
  <c r="FB126" i="9"/>
  <c r="FC126" i="9"/>
  <c r="AJ120" i="1" s="1"/>
  <c r="EC127" i="9"/>
  <c r="ED127" i="9"/>
  <c r="EE127" i="9"/>
  <c r="EF127" i="9"/>
  <c r="EG127" i="9"/>
  <c r="EH127" i="9"/>
  <c r="EI127" i="9"/>
  <c r="EJ127" i="9"/>
  <c r="EK127" i="9"/>
  <c r="EL127" i="9"/>
  <c r="EM127" i="9"/>
  <c r="EN127" i="9"/>
  <c r="EO127" i="9"/>
  <c r="EP127" i="9"/>
  <c r="EQ127" i="9"/>
  <c r="ER127" i="9"/>
  <c r="ES127" i="9"/>
  <c r="ET127" i="9"/>
  <c r="EU127" i="9"/>
  <c r="EV127" i="9"/>
  <c r="EW127" i="9"/>
  <c r="EX127" i="9"/>
  <c r="EY127" i="9"/>
  <c r="EZ127" i="9"/>
  <c r="FA127" i="9"/>
  <c r="FB127" i="9"/>
  <c r="FC127" i="9"/>
  <c r="AJ121" i="1" s="1"/>
  <c r="EC128" i="9"/>
  <c r="ED128" i="9"/>
  <c r="EE128" i="9"/>
  <c r="EF128" i="9"/>
  <c r="EG128" i="9"/>
  <c r="EH128" i="9"/>
  <c r="EI128" i="9"/>
  <c r="EJ128" i="9"/>
  <c r="EK128" i="9"/>
  <c r="EL128" i="9"/>
  <c r="EM128" i="9"/>
  <c r="EN128" i="9"/>
  <c r="EO128" i="9"/>
  <c r="EP128" i="9"/>
  <c r="EQ128" i="9"/>
  <c r="ER128" i="9"/>
  <c r="ES128" i="9"/>
  <c r="ET128" i="9"/>
  <c r="EU128" i="9"/>
  <c r="EV128" i="9"/>
  <c r="EW128" i="9"/>
  <c r="EX128" i="9"/>
  <c r="EY128" i="9"/>
  <c r="EZ128" i="9"/>
  <c r="FA128" i="9"/>
  <c r="FB128" i="9"/>
  <c r="FC128" i="9"/>
  <c r="AJ122" i="1" s="1"/>
  <c r="EC129" i="9"/>
  <c r="ED129" i="9"/>
  <c r="EE129" i="9"/>
  <c r="EF129" i="9"/>
  <c r="EG129" i="9"/>
  <c r="EH129" i="9"/>
  <c r="EI129" i="9"/>
  <c r="EJ129" i="9"/>
  <c r="EK129" i="9"/>
  <c r="EL129" i="9"/>
  <c r="EM129" i="9"/>
  <c r="EN129" i="9"/>
  <c r="EO129" i="9"/>
  <c r="EP129" i="9"/>
  <c r="EQ129" i="9"/>
  <c r="ER129" i="9"/>
  <c r="ES129" i="9"/>
  <c r="ET129" i="9"/>
  <c r="EU129" i="9"/>
  <c r="EV129" i="9"/>
  <c r="EW129" i="9"/>
  <c r="EX129" i="9"/>
  <c r="EY129" i="9"/>
  <c r="EZ129" i="9"/>
  <c r="FA129" i="9"/>
  <c r="FB129" i="9"/>
  <c r="FC129" i="9"/>
  <c r="AJ123" i="1" s="1"/>
  <c r="EC130" i="9"/>
  <c r="ED130" i="9"/>
  <c r="EE130" i="9"/>
  <c r="EF130" i="9"/>
  <c r="EG130" i="9"/>
  <c r="EH130" i="9"/>
  <c r="EI130" i="9"/>
  <c r="EJ130" i="9"/>
  <c r="EK130" i="9"/>
  <c r="EL130" i="9"/>
  <c r="EM130" i="9"/>
  <c r="EN130" i="9"/>
  <c r="EO130" i="9"/>
  <c r="EP130" i="9"/>
  <c r="EQ130" i="9"/>
  <c r="ER130" i="9"/>
  <c r="ES130" i="9"/>
  <c r="ET130" i="9"/>
  <c r="EU130" i="9"/>
  <c r="EV130" i="9"/>
  <c r="EW130" i="9"/>
  <c r="EX130" i="9"/>
  <c r="EY130" i="9"/>
  <c r="EZ130" i="9"/>
  <c r="FA130" i="9"/>
  <c r="FB130" i="9"/>
  <c r="FC130" i="9"/>
  <c r="AJ124" i="1" s="1"/>
  <c r="EC131" i="9"/>
  <c r="ED131" i="9"/>
  <c r="EE131" i="9"/>
  <c r="EF131" i="9"/>
  <c r="EG131" i="9"/>
  <c r="EH131" i="9"/>
  <c r="EI131" i="9"/>
  <c r="EJ131" i="9"/>
  <c r="EK131" i="9"/>
  <c r="EL131" i="9"/>
  <c r="EM131" i="9"/>
  <c r="EN131" i="9"/>
  <c r="EO131" i="9"/>
  <c r="EP131" i="9"/>
  <c r="EQ131" i="9"/>
  <c r="ER131" i="9"/>
  <c r="ES131" i="9"/>
  <c r="ET131" i="9"/>
  <c r="EU131" i="9"/>
  <c r="EV131" i="9"/>
  <c r="EW131" i="9"/>
  <c r="EX131" i="9"/>
  <c r="EY131" i="9"/>
  <c r="EZ131" i="9"/>
  <c r="FA131" i="9"/>
  <c r="FB131" i="9"/>
  <c r="FC131" i="9"/>
  <c r="AJ125" i="1" s="1"/>
  <c r="EC132" i="9"/>
  <c r="ED132" i="9"/>
  <c r="EE132" i="9"/>
  <c r="EF132" i="9"/>
  <c r="EG132" i="9"/>
  <c r="EH132" i="9"/>
  <c r="EI132" i="9"/>
  <c r="EJ132" i="9"/>
  <c r="EK132" i="9"/>
  <c r="EL132" i="9"/>
  <c r="EM132" i="9"/>
  <c r="EN132" i="9"/>
  <c r="EO132" i="9"/>
  <c r="EP132" i="9"/>
  <c r="EQ132" i="9"/>
  <c r="ER132" i="9"/>
  <c r="ES132" i="9"/>
  <c r="ET132" i="9"/>
  <c r="EU132" i="9"/>
  <c r="EV132" i="9"/>
  <c r="EW132" i="9"/>
  <c r="EX132" i="9"/>
  <c r="EY132" i="9"/>
  <c r="EZ132" i="9"/>
  <c r="FA132" i="9"/>
  <c r="FB132" i="9"/>
  <c r="FC132" i="9"/>
  <c r="AJ126" i="1" s="1"/>
  <c r="EC133" i="9"/>
  <c r="ED133" i="9"/>
  <c r="EE133" i="9"/>
  <c r="EF133" i="9"/>
  <c r="EG133" i="9"/>
  <c r="EH133" i="9"/>
  <c r="EI133" i="9"/>
  <c r="EJ133" i="9"/>
  <c r="EK133" i="9"/>
  <c r="EL133" i="9"/>
  <c r="EM133" i="9"/>
  <c r="EN133" i="9"/>
  <c r="EO133" i="9"/>
  <c r="EP133" i="9"/>
  <c r="EQ133" i="9"/>
  <c r="ER133" i="9"/>
  <c r="ES133" i="9"/>
  <c r="ET133" i="9"/>
  <c r="EU133" i="9"/>
  <c r="EV133" i="9"/>
  <c r="EW133" i="9"/>
  <c r="EX133" i="9"/>
  <c r="EY133" i="9"/>
  <c r="EZ133" i="9"/>
  <c r="FA133" i="9"/>
  <c r="FB133" i="9"/>
  <c r="FC133" i="9"/>
  <c r="AJ127" i="1" s="1"/>
  <c r="EC134" i="9"/>
  <c r="ED134" i="9"/>
  <c r="EE134" i="9"/>
  <c r="EF134" i="9"/>
  <c r="EG134" i="9"/>
  <c r="EH134" i="9"/>
  <c r="EI134" i="9"/>
  <c r="EJ134" i="9"/>
  <c r="EK134" i="9"/>
  <c r="EL134" i="9"/>
  <c r="EM134" i="9"/>
  <c r="EN134" i="9"/>
  <c r="EO134" i="9"/>
  <c r="EP134" i="9"/>
  <c r="EQ134" i="9"/>
  <c r="ER134" i="9"/>
  <c r="ES134" i="9"/>
  <c r="ET134" i="9"/>
  <c r="EU134" i="9"/>
  <c r="EV134" i="9"/>
  <c r="EW134" i="9"/>
  <c r="EX134" i="9"/>
  <c r="EY134" i="9"/>
  <c r="EZ134" i="9"/>
  <c r="FA134" i="9"/>
  <c r="FB134" i="9"/>
  <c r="FC134" i="9"/>
  <c r="AJ128" i="1" s="1"/>
  <c r="EC135" i="9"/>
  <c r="ED135" i="9"/>
  <c r="EE135" i="9"/>
  <c r="EF135" i="9"/>
  <c r="EG135" i="9"/>
  <c r="EH135" i="9"/>
  <c r="EI135" i="9"/>
  <c r="EJ135" i="9"/>
  <c r="EK135" i="9"/>
  <c r="EL135" i="9"/>
  <c r="EM135" i="9"/>
  <c r="EN135" i="9"/>
  <c r="EO135" i="9"/>
  <c r="EP135" i="9"/>
  <c r="EQ135" i="9"/>
  <c r="ER135" i="9"/>
  <c r="ES135" i="9"/>
  <c r="ET135" i="9"/>
  <c r="EU135" i="9"/>
  <c r="EV135" i="9"/>
  <c r="EW135" i="9"/>
  <c r="EX135" i="9"/>
  <c r="EY135" i="9"/>
  <c r="EZ135" i="9"/>
  <c r="FA135" i="9"/>
  <c r="FB135" i="9"/>
  <c r="FC135" i="9"/>
  <c r="AJ129" i="1" s="1"/>
  <c r="EC136" i="9"/>
  <c r="ED136" i="9"/>
  <c r="EE136" i="9"/>
  <c r="EF136" i="9"/>
  <c r="EG136" i="9"/>
  <c r="EH136" i="9"/>
  <c r="EI136" i="9"/>
  <c r="EJ136" i="9"/>
  <c r="EK136" i="9"/>
  <c r="EL136" i="9"/>
  <c r="EM136" i="9"/>
  <c r="EN136" i="9"/>
  <c r="EO136" i="9"/>
  <c r="EP136" i="9"/>
  <c r="EQ136" i="9"/>
  <c r="ER136" i="9"/>
  <c r="ES136" i="9"/>
  <c r="ET136" i="9"/>
  <c r="EU136" i="9"/>
  <c r="EV136" i="9"/>
  <c r="EW136" i="9"/>
  <c r="EX136" i="9"/>
  <c r="EY136" i="9"/>
  <c r="EZ136" i="9"/>
  <c r="FA136" i="9"/>
  <c r="FB136" i="9"/>
  <c r="FC136" i="9"/>
  <c r="AJ130" i="1" s="1"/>
  <c r="EC137" i="9"/>
  <c r="ED137" i="9"/>
  <c r="EE137" i="9"/>
  <c r="EF137" i="9"/>
  <c r="EG137" i="9"/>
  <c r="EH137" i="9"/>
  <c r="EI137" i="9"/>
  <c r="EJ137" i="9"/>
  <c r="EK137" i="9"/>
  <c r="EL137" i="9"/>
  <c r="EM137" i="9"/>
  <c r="EN137" i="9"/>
  <c r="EO137" i="9"/>
  <c r="EP137" i="9"/>
  <c r="EQ137" i="9"/>
  <c r="ER137" i="9"/>
  <c r="ES137" i="9"/>
  <c r="ET137" i="9"/>
  <c r="EU137" i="9"/>
  <c r="EV137" i="9"/>
  <c r="EW137" i="9"/>
  <c r="EX137" i="9"/>
  <c r="EY137" i="9"/>
  <c r="EZ137" i="9"/>
  <c r="FA137" i="9"/>
  <c r="FB137" i="9"/>
  <c r="FC137" i="9"/>
  <c r="AJ131" i="1" s="1"/>
  <c r="EC138" i="9"/>
  <c r="ED138" i="9"/>
  <c r="EE138" i="9"/>
  <c r="EF138" i="9"/>
  <c r="EG138" i="9"/>
  <c r="EH138" i="9"/>
  <c r="EI138" i="9"/>
  <c r="EJ138" i="9"/>
  <c r="EK138" i="9"/>
  <c r="EL138" i="9"/>
  <c r="EM138" i="9"/>
  <c r="EN138" i="9"/>
  <c r="EO138" i="9"/>
  <c r="EP138" i="9"/>
  <c r="EQ138" i="9"/>
  <c r="ER138" i="9"/>
  <c r="ES138" i="9"/>
  <c r="ET138" i="9"/>
  <c r="EU138" i="9"/>
  <c r="EV138" i="9"/>
  <c r="EW138" i="9"/>
  <c r="EX138" i="9"/>
  <c r="EY138" i="9"/>
  <c r="EZ138" i="9"/>
  <c r="FA138" i="9"/>
  <c r="FB138" i="9"/>
  <c r="FC138" i="9"/>
  <c r="AJ132" i="1" s="1"/>
  <c r="EC139" i="9"/>
  <c r="ED139" i="9"/>
  <c r="EE139" i="9"/>
  <c r="EF139" i="9"/>
  <c r="EG139" i="9"/>
  <c r="EH139" i="9"/>
  <c r="EI139" i="9"/>
  <c r="EJ139" i="9"/>
  <c r="EK139" i="9"/>
  <c r="EL139" i="9"/>
  <c r="EM139" i="9"/>
  <c r="EN139" i="9"/>
  <c r="EO139" i="9"/>
  <c r="EP139" i="9"/>
  <c r="EQ139" i="9"/>
  <c r="ER139" i="9"/>
  <c r="ES139" i="9"/>
  <c r="ET139" i="9"/>
  <c r="EU139" i="9"/>
  <c r="EV139" i="9"/>
  <c r="EW139" i="9"/>
  <c r="EX139" i="9"/>
  <c r="EY139" i="9"/>
  <c r="EZ139" i="9"/>
  <c r="FA139" i="9"/>
  <c r="FB139" i="9"/>
  <c r="FC139" i="9"/>
  <c r="AJ133" i="1" s="1"/>
  <c r="EC140" i="9"/>
  <c r="ED140" i="9"/>
  <c r="EE140" i="9"/>
  <c r="EF140" i="9"/>
  <c r="EG140" i="9"/>
  <c r="EH140" i="9"/>
  <c r="EI140" i="9"/>
  <c r="EJ140" i="9"/>
  <c r="EK140" i="9"/>
  <c r="EL140" i="9"/>
  <c r="EM140" i="9"/>
  <c r="EN140" i="9"/>
  <c r="EO140" i="9"/>
  <c r="EP140" i="9"/>
  <c r="EQ140" i="9"/>
  <c r="ER140" i="9"/>
  <c r="ES140" i="9"/>
  <c r="ET140" i="9"/>
  <c r="EU140" i="9"/>
  <c r="EV140" i="9"/>
  <c r="EW140" i="9"/>
  <c r="EX140" i="9"/>
  <c r="EY140" i="9"/>
  <c r="EZ140" i="9"/>
  <c r="FA140" i="9"/>
  <c r="FB140" i="9"/>
  <c r="FC140" i="9"/>
  <c r="AJ134" i="1" s="1"/>
  <c r="EC141" i="9"/>
  <c r="ED141" i="9"/>
  <c r="EE141" i="9"/>
  <c r="EF141" i="9"/>
  <c r="EG141" i="9"/>
  <c r="EH141" i="9"/>
  <c r="EI141" i="9"/>
  <c r="EJ141" i="9"/>
  <c r="EK141" i="9"/>
  <c r="EL141" i="9"/>
  <c r="EM141" i="9"/>
  <c r="EN141" i="9"/>
  <c r="EO141" i="9"/>
  <c r="EP141" i="9"/>
  <c r="EQ141" i="9"/>
  <c r="ER141" i="9"/>
  <c r="ES141" i="9"/>
  <c r="ET141" i="9"/>
  <c r="EU141" i="9"/>
  <c r="EV141" i="9"/>
  <c r="EW141" i="9"/>
  <c r="EX141" i="9"/>
  <c r="EY141" i="9"/>
  <c r="EZ141" i="9"/>
  <c r="FA141" i="9"/>
  <c r="FB141" i="9"/>
  <c r="FC141" i="9"/>
  <c r="AJ135" i="1" s="1"/>
  <c r="EC142" i="9"/>
  <c r="ED142" i="9"/>
  <c r="EE142" i="9"/>
  <c r="EF142" i="9"/>
  <c r="EG142" i="9"/>
  <c r="EH142" i="9"/>
  <c r="EI142" i="9"/>
  <c r="EJ142" i="9"/>
  <c r="EK142" i="9"/>
  <c r="EL142" i="9"/>
  <c r="EM142" i="9"/>
  <c r="EN142" i="9"/>
  <c r="EO142" i="9"/>
  <c r="EP142" i="9"/>
  <c r="EQ142" i="9"/>
  <c r="ER142" i="9"/>
  <c r="ES142" i="9"/>
  <c r="ET142" i="9"/>
  <c r="EU142" i="9"/>
  <c r="EV142" i="9"/>
  <c r="EW142" i="9"/>
  <c r="EX142" i="9"/>
  <c r="EY142" i="9"/>
  <c r="EZ142" i="9"/>
  <c r="FA142" i="9"/>
  <c r="FB142" i="9"/>
  <c r="FC142" i="9"/>
  <c r="AJ136" i="1" s="1"/>
  <c r="EC143" i="9"/>
  <c r="ED143" i="9"/>
  <c r="EE143" i="9"/>
  <c r="EF143" i="9"/>
  <c r="EG143" i="9"/>
  <c r="EH143" i="9"/>
  <c r="EI143" i="9"/>
  <c r="EJ143" i="9"/>
  <c r="EK143" i="9"/>
  <c r="EL143" i="9"/>
  <c r="EM143" i="9"/>
  <c r="EN143" i="9"/>
  <c r="EO143" i="9"/>
  <c r="EP143" i="9"/>
  <c r="EQ143" i="9"/>
  <c r="ER143" i="9"/>
  <c r="ES143" i="9"/>
  <c r="ET143" i="9"/>
  <c r="EU143" i="9"/>
  <c r="EV143" i="9"/>
  <c r="EW143" i="9"/>
  <c r="EX143" i="9"/>
  <c r="EY143" i="9"/>
  <c r="EZ143" i="9"/>
  <c r="FA143" i="9"/>
  <c r="FB143" i="9"/>
  <c r="FC143" i="9"/>
  <c r="AJ137" i="1" s="1"/>
  <c r="EC144" i="9"/>
  <c r="ED144" i="9"/>
  <c r="EE144" i="9"/>
  <c r="EF144" i="9"/>
  <c r="EG144" i="9"/>
  <c r="EH144" i="9"/>
  <c r="EI144" i="9"/>
  <c r="EJ144" i="9"/>
  <c r="EK144" i="9"/>
  <c r="EL144" i="9"/>
  <c r="EM144" i="9"/>
  <c r="EN144" i="9"/>
  <c r="EO144" i="9"/>
  <c r="EP144" i="9"/>
  <c r="EQ144" i="9"/>
  <c r="ER144" i="9"/>
  <c r="ES144" i="9"/>
  <c r="ET144" i="9"/>
  <c r="EU144" i="9"/>
  <c r="EV144" i="9"/>
  <c r="EW144" i="9"/>
  <c r="EX144" i="9"/>
  <c r="EY144" i="9"/>
  <c r="EZ144" i="9"/>
  <c r="FA144" i="9"/>
  <c r="FB144" i="9"/>
  <c r="FC144" i="9"/>
  <c r="AJ138" i="1" s="1"/>
  <c r="EC145" i="9"/>
  <c r="ED145" i="9"/>
  <c r="EE145" i="9"/>
  <c r="EF145" i="9"/>
  <c r="EG145" i="9"/>
  <c r="EH145" i="9"/>
  <c r="EI145" i="9"/>
  <c r="EJ145" i="9"/>
  <c r="EK145" i="9"/>
  <c r="EL145" i="9"/>
  <c r="EM145" i="9"/>
  <c r="EN145" i="9"/>
  <c r="EO145" i="9"/>
  <c r="EP145" i="9"/>
  <c r="EQ145" i="9"/>
  <c r="ER145" i="9"/>
  <c r="ES145" i="9"/>
  <c r="ET145" i="9"/>
  <c r="EU145" i="9"/>
  <c r="EV145" i="9"/>
  <c r="EW145" i="9"/>
  <c r="EX145" i="9"/>
  <c r="EY145" i="9"/>
  <c r="EZ145" i="9"/>
  <c r="FA145" i="9"/>
  <c r="FB145" i="9"/>
  <c r="FC145" i="9"/>
  <c r="AJ139" i="1" s="1"/>
  <c r="EC146" i="9"/>
  <c r="ED146" i="9"/>
  <c r="EE146" i="9"/>
  <c r="EF146" i="9"/>
  <c r="EG146" i="9"/>
  <c r="EH146" i="9"/>
  <c r="EI146" i="9"/>
  <c r="EJ146" i="9"/>
  <c r="EK146" i="9"/>
  <c r="EL146" i="9"/>
  <c r="EM146" i="9"/>
  <c r="EN146" i="9"/>
  <c r="EO146" i="9"/>
  <c r="EP146" i="9"/>
  <c r="EQ146" i="9"/>
  <c r="ER146" i="9"/>
  <c r="ES146" i="9"/>
  <c r="ET146" i="9"/>
  <c r="EU146" i="9"/>
  <c r="EV146" i="9"/>
  <c r="EW146" i="9"/>
  <c r="EX146" i="9"/>
  <c r="EY146" i="9"/>
  <c r="EZ146" i="9"/>
  <c r="FA146" i="9"/>
  <c r="FB146" i="9"/>
  <c r="FC146" i="9"/>
  <c r="AJ140" i="1" s="1"/>
  <c r="EC147" i="9"/>
  <c r="ED147" i="9"/>
  <c r="EE147" i="9"/>
  <c r="EF147" i="9"/>
  <c r="EG147" i="9"/>
  <c r="EH147" i="9"/>
  <c r="EI147" i="9"/>
  <c r="EJ147" i="9"/>
  <c r="EK147" i="9"/>
  <c r="EL147" i="9"/>
  <c r="EM147" i="9"/>
  <c r="EN147" i="9"/>
  <c r="EO147" i="9"/>
  <c r="EP147" i="9"/>
  <c r="EQ147" i="9"/>
  <c r="ER147" i="9"/>
  <c r="ES147" i="9"/>
  <c r="ET147" i="9"/>
  <c r="EU147" i="9"/>
  <c r="EV147" i="9"/>
  <c r="EW147" i="9"/>
  <c r="EX147" i="9"/>
  <c r="EY147" i="9"/>
  <c r="EZ147" i="9"/>
  <c r="FA147" i="9"/>
  <c r="FB147" i="9"/>
  <c r="FC147" i="9"/>
  <c r="AJ141" i="1" s="1"/>
  <c r="EC148" i="9"/>
  <c r="ED148" i="9"/>
  <c r="EE148" i="9"/>
  <c r="EF148" i="9"/>
  <c r="EG148" i="9"/>
  <c r="EH148" i="9"/>
  <c r="EI148" i="9"/>
  <c r="EJ148" i="9"/>
  <c r="EK148" i="9"/>
  <c r="EL148" i="9"/>
  <c r="EM148" i="9"/>
  <c r="EN148" i="9"/>
  <c r="EO148" i="9"/>
  <c r="EP148" i="9"/>
  <c r="EQ148" i="9"/>
  <c r="ER148" i="9"/>
  <c r="ES148" i="9"/>
  <c r="ET148" i="9"/>
  <c r="EU148" i="9"/>
  <c r="EV148" i="9"/>
  <c r="EW148" i="9"/>
  <c r="EX148" i="9"/>
  <c r="EY148" i="9"/>
  <c r="EZ148" i="9"/>
  <c r="FA148" i="9"/>
  <c r="FB148" i="9"/>
  <c r="FC148" i="9"/>
  <c r="AJ142" i="1" s="1"/>
  <c r="EC149" i="9"/>
  <c r="ED149" i="9"/>
  <c r="EE149" i="9"/>
  <c r="EF149" i="9"/>
  <c r="EG149" i="9"/>
  <c r="EH149" i="9"/>
  <c r="EI149" i="9"/>
  <c r="EJ149" i="9"/>
  <c r="EK149" i="9"/>
  <c r="EL149" i="9"/>
  <c r="EM149" i="9"/>
  <c r="EN149" i="9"/>
  <c r="EO149" i="9"/>
  <c r="EP149" i="9"/>
  <c r="EQ149" i="9"/>
  <c r="ER149" i="9"/>
  <c r="ES149" i="9"/>
  <c r="ET149" i="9"/>
  <c r="EU149" i="9"/>
  <c r="EV149" i="9"/>
  <c r="EW149" i="9"/>
  <c r="EX149" i="9"/>
  <c r="EY149" i="9"/>
  <c r="EZ149" i="9"/>
  <c r="FA149" i="9"/>
  <c r="FB149" i="9"/>
  <c r="FC149" i="9"/>
  <c r="AJ143" i="1" s="1"/>
  <c r="EC150" i="9"/>
  <c r="ED150" i="9"/>
  <c r="EE150" i="9"/>
  <c r="EF150" i="9"/>
  <c r="EG150" i="9"/>
  <c r="EH150" i="9"/>
  <c r="EI150" i="9"/>
  <c r="EJ150" i="9"/>
  <c r="EK150" i="9"/>
  <c r="EL150" i="9"/>
  <c r="EM150" i="9"/>
  <c r="EN150" i="9"/>
  <c r="EO150" i="9"/>
  <c r="EP150" i="9"/>
  <c r="EQ150" i="9"/>
  <c r="ER150" i="9"/>
  <c r="ES150" i="9"/>
  <c r="ET150" i="9"/>
  <c r="EU150" i="9"/>
  <c r="EV150" i="9"/>
  <c r="EW150" i="9"/>
  <c r="EX150" i="9"/>
  <c r="EY150" i="9"/>
  <c r="EZ150" i="9"/>
  <c r="FA150" i="9"/>
  <c r="FB150" i="9"/>
  <c r="FC150" i="9"/>
  <c r="AJ144" i="1" s="1"/>
  <c r="EC151" i="9"/>
  <c r="ED151" i="9"/>
  <c r="EE151" i="9"/>
  <c r="EF151" i="9"/>
  <c r="EG151" i="9"/>
  <c r="EH151" i="9"/>
  <c r="EI151" i="9"/>
  <c r="EJ151" i="9"/>
  <c r="EK151" i="9"/>
  <c r="EL151" i="9"/>
  <c r="EM151" i="9"/>
  <c r="EN151" i="9"/>
  <c r="EO151" i="9"/>
  <c r="EP151" i="9"/>
  <c r="EQ151" i="9"/>
  <c r="ER151" i="9"/>
  <c r="ES151" i="9"/>
  <c r="ET151" i="9"/>
  <c r="EU151" i="9"/>
  <c r="EV151" i="9"/>
  <c r="EW151" i="9"/>
  <c r="EX151" i="9"/>
  <c r="EY151" i="9"/>
  <c r="EZ151" i="9"/>
  <c r="FA151" i="9"/>
  <c r="FB151" i="9"/>
  <c r="FC151" i="9"/>
  <c r="AJ145" i="1" s="1"/>
  <c r="EC152" i="9"/>
  <c r="ED152" i="9"/>
  <c r="EE152" i="9"/>
  <c r="EF152" i="9"/>
  <c r="EG152" i="9"/>
  <c r="EH152" i="9"/>
  <c r="EI152" i="9"/>
  <c r="EJ152" i="9"/>
  <c r="EK152" i="9"/>
  <c r="EL152" i="9"/>
  <c r="EM152" i="9"/>
  <c r="EN152" i="9"/>
  <c r="EO152" i="9"/>
  <c r="EP152" i="9"/>
  <c r="EQ152" i="9"/>
  <c r="ER152" i="9"/>
  <c r="ES152" i="9"/>
  <c r="ET152" i="9"/>
  <c r="EU152" i="9"/>
  <c r="EV152" i="9"/>
  <c r="EW152" i="9"/>
  <c r="EX152" i="9"/>
  <c r="EY152" i="9"/>
  <c r="EZ152" i="9"/>
  <c r="FA152" i="9"/>
  <c r="FB152" i="9"/>
  <c r="FC152" i="9"/>
  <c r="AJ146" i="1" s="1"/>
  <c r="EC153" i="9"/>
  <c r="ED153" i="9"/>
  <c r="EE153" i="9"/>
  <c r="EF153" i="9"/>
  <c r="EG153" i="9"/>
  <c r="EH153" i="9"/>
  <c r="EI153" i="9"/>
  <c r="EJ153" i="9"/>
  <c r="EK153" i="9"/>
  <c r="EL153" i="9"/>
  <c r="EM153" i="9"/>
  <c r="EN153" i="9"/>
  <c r="EO153" i="9"/>
  <c r="EP153" i="9"/>
  <c r="EQ153" i="9"/>
  <c r="ER153" i="9"/>
  <c r="ES153" i="9"/>
  <c r="ET153" i="9"/>
  <c r="EU153" i="9"/>
  <c r="EV153" i="9"/>
  <c r="EW153" i="9"/>
  <c r="EX153" i="9"/>
  <c r="EY153" i="9"/>
  <c r="EZ153" i="9"/>
  <c r="FA153" i="9"/>
  <c r="FB153" i="9"/>
  <c r="FC153" i="9"/>
  <c r="AJ147" i="1" s="1"/>
  <c r="EC154" i="9"/>
  <c r="ED154" i="9"/>
  <c r="EE154" i="9"/>
  <c r="EF154" i="9"/>
  <c r="EG154" i="9"/>
  <c r="EH154" i="9"/>
  <c r="EI154" i="9"/>
  <c r="EJ154" i="9"/>
  <c r="EK154" i="9"/>
  <c r="EL154" i="9"/>
  <c r="EM154" i="9"/>
  <c r="EN154" i="9"/>
  <c r="EO154" i="9"/>
  <c r="EP154" i="9"/>
  <c r="EQ154" i="9"/>
  <c r="ER154" i="9"/>
  <c r="ES154" i="9"/>
  <c r="ET154" i="9"/>
  <c r="EU154" i="9"/>
  <c r="EV154" i="9"/>
  <c r="EW154" i="9"/>
  <c r="EX154" i="9"/>
  <c r="EY154" i="9"/>
  <c r="EZ154" i="9"/>
  <c r="FA154" i="9"/>
  <c r="FB154" i="9"/>
  <c r="FC154" i="9"/>
  <c r="AJ148" i="1" s="1"/>
  <c r="EC155" i="9"/>
  <c r="ED155" i="9"/>
  <c r="EE155" i="9"/>
  <c r="EF155" i="9"/>
  <c r="EG155" i="9"/>
  <c r="EH155" i="9"/>
  <c r="EI155" i="9"/>
  <c r="EJ155" i="9"/>
  <c r="EK155" i="9"/>
  <c r="EL155" i="9"/>
  <c r="EM155" i="9"/>
  <c r="EN155" i="9"/>
  <c r="EO155" i="9"/>
  <c r="EP155" i="9"/>
  <c r="EQ155" i="9"/>
  <c r="ER155" i="9"/>
  <c r="ES155" i="9"/>
  <c r="ET155" i="9"/>
  <c r="EU155" i="9"/>
  <c r="EV155" i="9"/>
  <c r="EW155" i="9"/>
  <c r="EX155" i="9"/>
  <c r="EY155" i="9"/>
  <c r="EZ155" i="9"/>
  <c r="FA155" i="9"/>
  <c r="FB155" i="9"/>
  <c r="FC155" i="9"/>
  <c r="EC156" i="9"/>
  <c r="ED156" i="9"/>
  <c r="EE156" i="9"/>
  <c r="EF156" i="9"/>
  <c r="EG156" i="9"/>
  <c r="EH156" i="9"/>
  <c r="EI156" i="9"/>
  <c r="EJ156" i="9"/>
  <c r="EK156" i="9"/>
  <c r="EL156" i="9"/>
  <c r="EM156" i="9"/>
  <c r="EN156" i="9"/>
  <c r="EO156" i="9"/>
  <c r="EP156" i="9"/>
  <c r="EQ156" i="9"/>
  <c r="ER156" i="9"/>
  <c r="ES156" i="9"/>
  <c r="ET156" i="9"/>
  <c r="EU156" i="9"/>
  <c r="EV156" i="9"/>
  <c r="EW156" i="9"/>
  <c r="EX156" i="9"/>
  <c r="EY156" i="9"/>
  <c r="EZ156" i="9"/>
  <c r="FA156" i="9"/>
  <c r="FB156" i="9"/>
  <c r="FC156" i="9"/>
  <c r="AJ150" i="1" s="1"/>
  <c r="EC157" i="9"/>
  <c r="ED157" i="9"/>
  <c r="EE157" i="9"/>
  <c r="EF157" i="9"/>
  <c r="EG157" i="9"/>
  <c r="EH157" i="9"/>
  <c r="EI157" i="9"/>
  <c r="EJ157" i="9"/>
  <c r="EK157" i="9"/>
  <c r="EL157" i="9"/>
  <c r="EM157" i="9"/>
  <c r="EN157" i="9"/>
  <c r="EO157" i="9"/>
  <c r="EP157" i="9"/>
  <c r="EQ157" i="9"/>
  <c r="ER157" i="9"/>
  <c r="ES157" i="9"/>
  <c r="ET157" i="9"/>
  <c r="EU157" i="9"/>
  <c r="EV157" i="9"/>
  <c r="EW157" i="9"/>
  <c r="EX157" i="9"/>
  <c r="EY157" i="9"/>
  <c r="EZ157" i="9"/>
  <c r="FA157" i="9"/>
  <c r="FB157" i="9"/>
  <c r="FC157" i="9"/>
  <c r="AJ151" i="1" s="1"/>
  <c r="EC158" i="9"/>
  <c r="ED158" i="9"/>
  <c r="EE158" i="9"/>
  <c r="EF158" i="9"/>
  <c r="EG158" i="9"/>
  <c r="EH158" i="9"/>
  <c r="EI158" i="9"/>
  <c r="EJ158" i="9"/>
  <c r="EK158" i="9"/>
  <c r="EL158" i="9"/>
  <c r="EM158" i="9"/>
  <c r="EN158" i="9"/>
  <c r="EO158" i="9"/>
  <c r="EP158" i="9"/>
  <c r="EQ158" i="9"/>
  <c r="ER158" i="9"/>
  <c r="ES158" i="9"/>
  <c r="ET158" i="9"/>
  <c r="EU158" i="9"/>
  <c r="EV158" i="9"/>
  <c r="EW158" i="9"/>
  <c r="EX158" i="9"/>
  <c r="EY158" i="9"/>
  <c r="EZ158" i="9"/>
  <c r="FA158" i="9"/>
  <c r="FB158" i="9"/>
  <c r="FC158" i="9"/>
  <c r="AJ152" i="1" s="1"/>
  <c r="EC159" i="9"/>
  <c r="ED159" i="9"/>
  <c r="EE159" i="9"/>
  <c r="EF159" i="9"/>
  <c r="EG159" i="9"/>
  <c r="EH159" i="9"/>
  <c r="EI159" i="9"/>
  <c r="EJ159" i="9"/>
  <c r="EK159" i="9"/>
  <c r="EL159" i="9"/>
  <c r="EM159" i="9"/>
  <c r="EN159" i="9"/>
  <c r="EO159" i="9"/>
  <c r="EP159" i="9"/>
  <c r="EQ159" i="9"/>
  <c r="ER159" i="9"/>
  <c r="ES159" i="9"/>
  <c r="ET159" i="9"/>
  <c r="EU159" i="9"/>
  <c r="EV159" i="9"/>
  <c r="EW159" i="9"/>
  <c r="EX159" i="9"/>
  <c r="EY159" i="9"/>
  <c r="EZ159" i="9"/>
  <c r="FA159" i="9"/>
  <c r="FB159" i="9"/>
  <c r="FC159" i="9"/>
  <c r="AJ153" i="1" s="1"/>
  <c r="EC160" i="9"/>
  <c r="ED160" i="9"/>
  <c r="EE160" i="9"/>
  <c r="EF160" i="9"/>
  <c r="EG160" i="9"/>
  <c r="EH160" i="9"/>
  <c r="EI160" i="9"/>
  <c r="EJ160" i="9"/>
  <c r="EK160" i="9"/>
  <c r="EL160" i="9"/>
  <c r="EM160" i="9"/>
  <c r="EN160" i="9"/>
  <c r="EO160" i="9"/>
  <c r="EP160" i="9"/>
  <c r="EQ160" i="9"/>
  <c r="ER160" i="9"/>
  <c r="ES160" i="9"/>
  <c r="ET160" i="9"/>
  <c r="EU160" i="9"/>
  <c r="EV160" i="9"/>
  <c r="EW160" i="9"/>
  <c r="EX160" i="9"/>
  <c r="EY160" i="9"/>
  <c r="EZ160" i="9"/>
  <c r="FA160" i="9"/>
  <c r="FB160" i="9"/>
  <c r="FC160" i="9"/>
  <c r="AJ154" i="1" s="1"/>
  <c r="EC161" i="9"/>
  <c r="ED161" i="9"/>
  <c r="EE161" i="9"/>
  <c r="EF161" i="9"/>
  <c r="EG161" i="9"/>
  <c r="EH161" i="9"/>
  <c r="EI161" i="9"/>
  <c r="EJ161" i="9"/>
  <c r="EK161" i="9"/>
  <c r="EL161" i="9"/>
  <c r="EM161" i="9"/>
  <c r="EN161" i="9"/>
  <c r="EO161" i="9"/>
  <c r="EP161" i="9"/>
  <c r="EQ161" i="9"/>
  <c r="ER161" i="9"/>
  <c r="ES161" i="9"/>
  <c r="ET161" i="9"/>
  <c r="EU161" i="9"/>
  <c r="EV161" i="9"/>
  <c r="EW161" i="9"/>
  <c r="EX161" i="9"/>
  <c r="EY161" i="9"/>
  <c r="EZ161" i="9"/>
  <c r="FA161" i="9"/>
  <c r="FB161" i="9"/>
  <c r="FC161" i="9"/>
  <c r="AJ155" i="1" s="1"/>
  <c r="EC162" i="9"/>
  <c r="ED162" i="9"/>
  <c r="EE162" i="9"/>
  <c r="EF162" i="9"/>
  <c r="EG162" i="9"/>
  <c r="EH162" i="9"/>
  <c r="EI162" i="9"/>
  <c r="EJ162" i="9"/>
  <c r="EK162" i="9"/>
  <c r="EL162" i="9"/>
  <c r="EM162" i="9"/>
  <c r="EN162" i="9"/>
  <c r="EO162" i="9"/>
  <c r="EP162" i="9"/>
  <c r="EQ162" i="9"/>
  <c r="ER162" i="9"/>
  <c r="ES162" i="9"/>
  <c r="ET162" i="9"/>
  <c r="EU162" i="9"/>
  <c r="EV162" i="9"/>
  <c r="EW162" i="9"/>
  <c r="EX162" i="9"/>
  <c r="EY162" i="9"/>
  <c r="EZ162" i="9"/>
  <c r="FA162" i="9"/>
  <c r="FB162" i="9"/>
  <c r="FC162" i="9"/>
  <c r="AJ156" i="1" s="1"/>
  <c r="EC163" i="9"/>
  <c r="ED163" i="9"/>
  <c r="EE163" i="9"/>
  <c r="EF163" i="9"/>
  <c r="EG163" i="9"/>
  <c r="EH163" i="9"/>
  <c r="EI163" i="9"/>
  <c r="EJ163" i="9"/>
  <c r="EK163" i="9"/>
  <c r="EL163" i="9"/>
  <c r="EM163" i="9"/>
  <c r="EN163" i="9"/>
  <c r="EO163" i="9"/>
  <c r="EP163" i="9"/>
  <c r="EQ163" i="9"/>
  <c r="ER163" i="9"/>
  <c r="ES163" i="9"/>
  <c r="ET163" i="9"/>
  <c r="EU163" i="9"/>
  <c r="EV163" i="9"/>
  <c r="EW163" i="9"/>
  <c r="EX163" i="9"/>
  <c r="EY163" i="9"/>
  <c r="EZ163" i="9"/>
  <c r="FA163" i="9"/>
  <c r="FB163" i="9"/>
  <c r="FC163" i="9"/>
  <c r="AJ157" i="1" s="1"/>
  <c r="EC164" i="9"/>
  <c r="ED164" i="9"/>
  <c r="EE164" i="9"/>
  <c r="EF164" i="9"/>
  <c r="EG164" i="9"/>
  <c r="EH164" i="9"/>
  <c r="EI164" i="9"/>
  <c r="EJ164" i="9"/>
  <c r="EK164" i="9"/>
  <c r="EL164" i="9"/>
  <c r="EM164" i="9"/>
  <c r="EN164" i="9"/>
  <c r="EO164" i="9"/>
  <c r="EP164" i="9"/>
  <c r="EQ164" i="9"/>
  <c r="ER164" i="9"/>
  <c r="ES164" i="9"/>
  <c r="ET164" i="9"/>
  <c r="EU164" i="9"/>
  <c r="EV164" i="9"/>
  <c r="EW164" i="9"/>
  <c r="EX164" i="9"/>
  <c r="EY164" i="9"/>
  <c r="EZ164" i="9"/>
  <c r="FA164" i="9"/>
  <c r="FB164" i="9"/>
  <c r="FC164" i="9"/>
  <c r="AJ158" i="1" s="1"/>
  <c r="EC165" i="9"/>
  <c r="ED165" i="9"/>
  <c r="EE165" i="9"/>
  <c r="EF165" i="9"/>
  <c r="EG165" i="9"/>
  <c r="EH165" i="9"/>
  <c r="EI165" i="9"/>
  <c r="EJ165" i="9"/>
  <c r="EK165" i="9"/>
  <c r="EL165" i="9"/>
  <c r="EM165" i="9"/>
  <c r="EN165" i="9"/>
  <c r="EO165" i="9"/>
  <c r="EP165" i="9"/>
  <c r="EQ165" i="9"/>
  <c r="ER165" i="9"/>
  <c r="ES165" i="9"/>
  <c r="ET165" i="9"/>
  <c r="EU165" i="9"/>
  <c r="EV165" i="9"/>
  <c r="EW165" i="9"/>
  <c r="EX165" i="9"/>
  <c r="EY165" i="9"/>
  <c r="EZ165" i="9"/>
  <c r="FA165" i="9"/>
  <c r="FB165" i="9"/>
  <c r="FC165" i="9"/>
  <c r="AJ159" i="1" s="1"/>
  <c r="EC166" i="9"/>
  <c r="ED166" i="9"/>
  <c r="EE166" i="9"/>
  <c r="EF166" i="9"/>
  <c r="EG166" i="9"/>
  <c r="EH166" i="9"/>
  <c r="EI166" i="9"/>
  <c r="EJ166" i="9"/>
  <c r="EK166" i="9"/>
  <c r="EL166" i="9"/>
  <c r="EM166" i="9"/>
  <c r="EN166" i="9"/>
  <c r="EO166" i="9"/>
  <c r="EP166" i="9"/>
  <c r="EQ166" i="9"/>
  <c r="ER166" i="9"/>
  <c r="ES166" i="9"/>
  <c r="ET166" i="9"/>
  <c r="EU166" i="9"/>
  <c r="EV166" i="9"/>
  <c r="EW166" i="9"/>
  <c r="EX166" i="9"/>
  <c r="EY166" i="9"/>
  <c r="EZ166" i="9"/>
  <c r="FA166" i="9"/>
  <c r="FB166" i="9"/>
  <c r="FC166" i="9"/>
  <c r="AJ160" i="1" s="1"/>
  <c r="EC167" i="9"/>
  <c r="ED167" i="9"/>
  <c r="EE167" i="9"/>
  <c r="EF167" i="9"/>
  <c r="EG167" i="9"/>
  <c r="EH167" i="9"/>
  <c r="EI167" i="9"/>
  <c r="EJ167" i="9"/>
  <c r="EK167" i="9"/>
  <c r="EL167" i="9"/>
  <c r="EM167" i="9"/>
  <c r="EN167" i="9"/>
  <c r="EO167" i="9"/>
  <c r="EP167" i="9"/>
  <c r="EQ167" i="9"/>
  <c r="ER167" i="9"/>
  <c r="ES167" i="9"/>
  <c r="ET167" i="9"/>
  <c r="EU167" i="9"/>
  <c r="EV167" i="9"/>
  <c r="EW167" i="9"/>
  <c r="EX167" i="9"/>
  <c r="EY167" i="9"/>
  <c r="EZ167" i="9"/>
  <c r="FA167" i="9"/>
  <c r="FB167" i="9"/>
  <c r="FC167" i="9"/>
  <c r="AJ161" i="1" s="1"/>
  <c r="EC168" i="9"/>
  <c r="ED168" i="9"/>
  <c r="EE168" i="9"/>
  <c r="EF168" i="9"/>
  <c r="EG168" i="9"/>
  <c r="EH168" i="9"/>
  <c r="EI168" i="9"/>
  <c r="EJ168" i="9"/>
  <c r="EK168" i="9"/>
  <c r="EL168" i="9"/>
  <c r="EM168" i="9"/>
  <c r="EN168" i="9"/>
  <c r="EO168" i="9"/>
  <c r="EP168" i="9"/>
  <c r="EQ168" i="9"/>
  <c r="ER168" i="9"/>
  <c r="ES168" i="9"/>
  <c r="ET168" i="9"/>
  <c r="EU168" i="9"/>
  <c r="EV168" i="9"/>
  <c r="EW168" i="9"/>
  <c r="EX168" i="9"/>
  <c r="EY168" i="9"/>
  <c r="EZ168" i="9"/>
  <c r="FA168" i="9"/>
  <c r="FB168" i="9"/>
  <c r="FC168" i="9"/>
  <c r="AJ162" i="1" s="1"/>
  <c r="EC169" i="9"/>
  <c r="ED169" i="9"/>
  <c r="EE169" i="9"/>
  <c r="EF169" i="9"/>
  <c r="EG169" i="9"/>
  <c r="EH169" i="9"/>
  <c r="EI169" i="9"/>
  <c r="EJ169" i="9"/>
  <c r="EK169" i="9"/>
  <c r="EL169" i="9"/>
  <c r="EM169" i="9"/>
  <c r="EN169" i="9"/>
  <c r="EO169" i="9"/>
  <c r="EP169" i="9"/>
  <c r="EQ169" i="9"/>
  <c r="ER169" i="9"/>
  <c r="ES169" i="9"/>
  <c r="ET169" i="9"/>
  <c r="EU169" i="9"/>
  <c r="EV169" i="9"/>
  <c r="EW169" i="9"/>
  <c r="EX169" i="9"/>
  <c r="EY169" i="9"/>
  <c r="EZ169" i="9"/>
  <c r="FA169" i="9"/>
  <c r="FB169" i="9"/>
  <c r="FC169" i="9"/>
  <c r="AJ163" i="1" s="1"/>
  <c r="EC170" i="9"/>
  <c r="ED170" i="9"/>
  <c r="EE170" i="9"/>
  <c r="EF170" i="9"/>
  <c r="EG170" i="9"/>
  <c r="EH170" i="9"/>
  <c r="EI170" i="9"/>
  <c r="EJ170" i="9"/>
  <c r="EK170" i="9"/>
  <c r="EL170" i="9"/>
  <c r="EM170" i="9"/>
  <c r="EN170" i="9"/>
  <c r="EO170" i="9"/>
  <c r="EP170" i="9"/>
  <c r="EQ170" i="9"/>
  <c r="ER170" i="9"/>
  <c r="ES170" i="9"/>
  <c r="ET170" i="9"/>
  <c r="EU170" i="9"/>
  <c r="EV170" i="9"/>
  <c r="EW170" i="9"/>
  <c r="EX170" i="9"/>
  <c r="EY170" i="9"/>
  <c r="EZ170" i="9"/>
  <c r="FA170" i="9"/>
  <c r="FB170" i="9"/>
  <c r="FC170" i="9"/>
  <c r="AJ164" i="1" s="1"/>
  <c r="EC171" i="9"/>
  <c r="ED171" i="9"/>
  <c r="EE171" i="9"/>
  <c r="EF171" i="9"/>
  <c r="EG171" i="9"/>
  <c r="EH171" i="9"/>
  <c r="EI171" i="9"/>
  <c r="EJ171" i="9"/>
  <c r="EK171" i="9"/>
  <c r="EL171" i="9"/>
  <c r="EM171" i="9"/>
  <c r="EN171" i="9"/>
  <c r="EO171" i="9"/>
  <c r="EP171" i="9"/>
  <c r="EQ171" i="9"/>
  <c r="ER171" i="9"/>
  <c r="ES171" i="9"/>
  <c r="ET171" i="9"/>
  <c r="EU171" i="9"/>
  <c r="EV171" i="9"/>
  <c r="EW171" i="9"/>
  <c r="EX171" i="9"/>
  <c r="EY171" i="9"/>
  <c r="EZ171" i="9"/>
  <c r="FA171" i="9"/>
  <c r="FB171" i="9"/>
  <c r="FC171" i="9"/>
  <c r="AJ165" i="1" s="1"/>
  <c r="EC172" i="9"/>
  <c r="ED172" i="9"/>
  <c r="EE172" i="9"/>
  <c r="EF172" i="9"/>
  <c r="EG172" i="9"/>
  <c r="EH172" i="9"/>
  <c r="EI172" i="9"/>
  <c r="EJ172" i="9"/>
  <c r="EK172" i="9"/>
  <c r="EL172" i="9"/>
  <c r="EM172" i="9"/>
  <c r="EN172" i="9"/>
  <c r="EO172" i="9"/>
  <c r="EP172" i="9"/>
  <c r="EQ172" i="9"/>
  <c r="ER172" i="9"/>
  <c r="ES172" i="9"/>
  <c r="ET172" i="9"/>
  <c r="EU172" i="9"/>
  <c r="EV172" i="9"/>
  <c r="EW172" i="9"/>
  <c r="EX172" i="9"/>
  <c r="EY172" i="9"/>
  <c r="EZ172" i="9"/>
  <c r="FA172" i="9"/>
  <c r="FB172" i="9"/>
  <c r="FC172" i="9"/>
  <c r="AJ166" i="1" s="1"/>
  <c r="EC173" i="9"/>
  <c r="ED173" i="9"/>
  <c r="EE173" i="9"/>
  <c r="EF173" i="9"/>
  <c r="EG173" i="9"/>
  <c r="EH173" i="9"/>
  <c r="EI173" i="9"/>
  <c r="EJ173" i="9"/>
  <c r="EK173" i="9"/>
  <c r="EL173" i="9"/>
  <c r="EM173" i="9"/>
  <c r="EN173" i="9"/>
  <c r="EO173" i="9"/>
  <c r="EP173" i="9"/>
  <c r="EQ173" i="9"/>
  <c r="ER173" i="9"/>
  <c r="ES173" i="9"/>
  <c r="ET173" i="9"/>
  <c r="EU173" i="9"/>
  <c r="EV173" i="9"/>
  <c r="EW173" i="9"/>
  <c r="EX173" i="9"/>
  <c r="EY173" i="9"/>
  <c r="EZ173" i="9"/>
  <c r="FA173" i="9"/>
  <c r="FB173" i="9"/>
  <c r="FC173" i="9"/>
  <c r="AJ167" i="1" s="1"/>
  <c r="EC174" i="9"/>
  <c r="ED174" i="9"/>
  <c r="EE174" i="9"/>
  <c r="EF174" i="9"/>
  <c r="EG174" i="9"/>
  <c r="EH174" i="9"/>
  <c r="EI174" i="9"/>
  <c r="EJ174" i="9"/>
  <c r="EK174" i="9"/>
  <c r="EL174" i="9"/>
  <c r="EM174" i="9"/>
  <c r="EN174" i="9"/>
  <c r="EO174" i="9"/>
  <c r="EP174" i="9"/>
  <c r="EQ174" i="9"/>
  <c r="ER174" i="9"/>
  <c r="ES174" i="9"/>
  <c r="ET174" i="9"/>
  <c r="EU174" i="9"/>
  <c r="EV174" i="9"/>
  <c r="EW174" i="9"/>
  <c r="EX174" i="9"/>
  <c r="EY174" i="9"/>
  <c r="EZ174" i="9"/>
  <c r="FA174" i="9"/>
  <c r="FB174" i="9"/>
  <c r="FC174" i="9"/>
  <c r="AJ168" i="1" s="1"/>
  <c r="EC175" i="9"/>
  <c r="ED175" i="9"/>
  <c r="EE175" i="9"/>
  <c r="EF175" i="9"/>
  <c r="EG175" i="9"/>
  <c r="EH175" i="9"/>
  <c r="EI175" i="9"/>
  <c r="EJ175" i="9"/>
  <c r="EK175" i="9"/>
  <c r="EL175" i="9"/>
  <c r="EM175" i="9"/>
  <c r="EN175" i="9"/>
  <c r="EO175" i="9"/>
  <c r="EP175" i="9"/>
  <c r="EQ175" i="9"/>
  <c r="ER175" i="9"/>
  <c r="ES175" i="9"/>
  <c r="ET175" i="9"/>
  <c r="EU175" i="9"/>
  <c r="EV175" i="9"/>
  <c r="EW175" i="9"/>
  <c r="EX175" i="9"/>
  <c r="EY175" i="9"/>
  <c r="EZ175" i="9"/>
  <c r="FA175" i="9"/>
  <c r="FB175" i="9"/>
  <c r="FC175" i="9"/>
  <c r="AJ169" i="1" s="1"/>
  <c r="EC176" i="9"/>
  <c r="ED176" i="9"/>
  <c r="EE176" i="9"/>
  <c r="EF176" i="9"/>
  <c r="EG176" i="9"/>
  <c r="EH176" i="9"/>
  <c r="EI176" i="9"/>
  <c r="EJ176" i="9"/>
  <c r="EK176" i="9"/>
  <c r="EL176" i="9"/>
  <c r="EM176" i="9"/>
  <c r="EN176" i="9"/>
  <c r="EO176" i="9"/>
  <c r="EP176" i="9"/>
  <c r="EQ176" i="9"/>
  <c r="ER176" i="9"/>
  <c r="ES176" i="9"/>
  <c r="ET176" i="9"/>
  <c r="EU176" i="9"/>
  <c r="EV176" i="9"/>
  <c r="EW176" i="9"/>
  <c r="EX176" i="9"/>
  <c r="EY176" i="9"/>
  <c r="EZ176" i="9"/>
  <c r="FA176" i="9"/>
  <c r="FB176" i="9"/>
  <c r="FC176" i="9"/>
  <c r="AJ170" i="1" s="1"/>
  <c r="EC177" i="9"/>
  <c r="ED177" i="9"/>
  <c r="EE177" i="9"/>
  <c r="EF177" i="9"/>
  <c r="EG177" i="9"/>
  <c r="EH177" i="9"/>
  <c r="EI177" i="9"/>
  <c r="EJ177" i="9"/>
  <c r="EK177" i="9"/>
  <c r="EL177" i="9"/>
  <c r="EM177" i="9"/>
  <c r="EN177" i="9"/>
  <c r="EO177" i="9"/>
  <c r="EP177" i="9"/>
  <c r="EQ177" i="9"/>
  <c r="ER177" i="9"/>
  <c r="ES177" i="9"/>
  <c r="ET177" i="9"/>
  <c r="EU177" i="9"/>
  <c r="EV177" i="9"/>
  <c r="EW177" i="9"/>
  <c r="EX177" i="9"/>
  <c r="EY177" i="9"/>
  <c r="EZ177" i="9"/>
  <c r="FA177" i="9"/>
  <c r="FB177" i="9"/>
  <c r="FC177" i="9"/>
  <c r="AJ171" i="1" s="1"/>
  <c r="EC178" i="9"/>
  <c r="ED178" i="9"/>
  <c r="EE178" i="9"/>
  <c r="EF178" i="9"/>
  <c r="EG178" i="9"/>
  <c r="EH178" i="9"/>
  <c r="EI178" i="9"/>
  <c r="EJ178" i="9"/>
  <c r="EK178" i="9"/>
  <c r="EL178" i="9"/>
  <c r="EM178" i="9"/>
  <c r="EN178" i="9"/>
  <c r="EO178" i="9"/>
  <c r="EP178" i="9"/>
  <c r="EQ178" i="9"/>
  <c r="ER178" i="9"/>
  <c r="ES178" i="9"/>
  <c r="ET178" i="9"/>
  <c r="EU178" i="9"/>
  <c r="EV178" i="9"/>
  <c r="EW178" i="9"/>
  <c r="EX178" i="9"/>
  <c r="EY178" i="9"/>
  <c r="EZ178" i="9"/>
  <c r="FA178" i="9"/>
  <c r="FB178" i="9"/>
  <c r="FC178" i="9"/>
  <c r="AJ172" i="1" s="1"/>
  <c r="EC179" i="9"/>
  <c r="ED179" i="9"/>
  <c r="EE179" i="9"/>
  <c r="EF179" i="9"/>
  <c r="EG179" i="9"/>
  <c r="EH179" i="9"/>
  <c r="EI179" i="9"/>
  <c r="EJ179" i="9"/>
  <c r="EK179" i="9"/>
  <c r="EL179" i="9"/>
  <c r="EM179" i="9"/>
  <c r="EN179" i="9"/>
  <c r="EO179" i="9"/>
  <c r="EP179" i="9"/>
  <c r="EQ179" i="9"/>
  <c r="ER179" i="9"/>
  <c r="ES179" i="9"/>
  <c r="ET179" i="9"/>
  <c r="EU179" i="9"/>
  <c r="EV179" i="9"/>
  <c r="EW179" i="9"/>
  <c r="EX179" i="9"/>
  <c r="EY179" i="9"/>
  <c r="EZ179" i="9"/>
  <c r="FA179" i="9"/>
  <c r="FB179" i="9"/>
  <c r="FC179" i="9"/>
  <c r="AJ173" i="1" s="1"/>
  <c r="EC180" i="9"/>
  <c r="ED180" i="9"/>
  <c r="EE180" i="9"/>
  <c r="EF180" i="9"/>
  <c r="EG180" i="9"/>
  <c r="EH180" i="9"/>
  <c r="EI180" i="9"/>
  <c r="EJ180" i="9"/>
  <c r="EK180" i="9"/>
  <c r="EL180" i="9"/>
  <c r="EM180" i="9"/>
  <c r="EN180" i="9"/>
  <c r="EO180" i="9"/>
  <c r="EP180" i="9"/>
  <c r="EQ180" i="9"/>
  <c r="ER180" i="9"/>
  <c r="ES180" i="9"/>
  <c r="ET180" i="9"/>
  <c r="EU180" i="9"/>
  <c r="EV180" i="9"/>
  <c r="EW180" i="9"/>
  <c r="EX180" i="9"/>
  <c r="EY180" i="9"/>
  <c r="EZ180" i="9"/>
  <c r="FA180" i="9"/>
  <c r="FB180" i="9"/>
  <c r="FC180" i="9"/>
  <c r="AJ174" i="1" s="1"/>
  <c r="EC181" i="9"/>
  <c r="ED181" i="9"/>
  <c r="EE181" i="9"/>
  <c r="EF181" i="9"/>
  <c r="EG181" i="9"/>
  <c r="EH181" i="9"/>
  <c r="EI181" i="9"/>
  <c r="EJ181" i="9"/>
  <c r="EK181" i="9"/>
  <c r="EL181" i="9"/>
  <c r="EM181" i="9"/>
  <c r="EN181" i="9"/>
  <c r="EO181" i="9"/>
  <c r="EP181" i="9"/>
  <c r="EQ181" i="9"/>
  <c r="ER181" i="9"/>
  <c r="ES181" i="9"/>
  <c r="ET181" i="9"/>
  <c r="EU181" i="9"/>
  <c r="EV181" i="9"/>
  <c r="EW181" i="9"/>
  <c r="EX181" i="9"/>
  <c r="EY181" i="9"/>
  <c r="EZ181" i="9"/>
  <c r="FA181" i="9"/>
  <c r="FB181" i="9"/>
  <c r="FC181" i="9"/>
  <c r="AJ175" i="1" s="1"/>
  <c r="EC182" i="9"/>
  <c r="ED182" i="9"/>
  <c r="EE182" i="9"/>
  <c r="EF182" i="9"/>
  <c r="EG182" i="9"/>
  <c r="EH182" i="9"/>
  <c r="EI182" i="9"/>
  <c r="EJ182" i="9"/>
  <c r="EK182" i="9"/>
  <c r="EL182" i="9"/>
  <c r="EM182" i="9"/>
  <c r="EN182" i="9"/>
  <c r="EO182" i="9"/>
  <c r="EP182" i="9"/>
  <c r="EQ182" i="9"/>
  <c r="ER182" i="9"/>
  <c r="ES182" i="9"/>
  <c r="ET182" i="9"/>
  <c r="EU182" i="9"/>
  <c r="EV182" i="9"/>
  <c r="EW182" i="9"/>
  <c r="EX182" i="9"/>
  <c r="EY182" i="9"/>
  <c r="EZ182" i="9"/>
  <c r="FA182" i="9"/>
  <c r="FB182" i="9"/>
  <c r="FC182" i="9"/>
  <c r="AJ176" i="1" s="1"/>
  <c r="EC183" i="9"/>
  <c r="ED183" i="9"/>
  <c r="EE183" i="9"/>
  <c r="EF183" i="9"/>
  <c r="EG183" i="9"/>
  <c r="EH183" i="9"/>
  <c r="EI183" i="9"/>
  <c r="EJ183" i="9"/>
  <c r="EK183" i="9"/>
  <c r="EL183" i="9"/>
  <c r="EM183" i="9"/>
  <c r="EN183" i="9"/>
  <c r="EO183" i="9"/>
  <c r="EP183" i="9"/>
  <c r="EQ183" i="9"/>
  <c r="ER183" i="9"/>
  <c r="ES183" i="9"/>
  <c r="ET183" i="9"/>
  <c r="EU183" i="9"/>
  <c r="EV183" i="9"/>
  <c r="EW183" i="9"/>
  <c r="EX183" i="9"/>
  <c r="EY183" i="9"/>
  <c r="EZ183" i="9"/>
  <c r="FA183" i="9"/>
  <c r="FB183" i="9"/>
  <c r="FC183" i="9"/>
  <c r="AJ177" i="1" s="1"/>
  <c r="EC184" i="9"/>
  <c r="ED184" i="9"/>
  <c r="EE184" i="9"/>
  <c r="EF184" i="9"/>
  <c r="EG184" i="9"/>
  <c r="EH184" i="9"/>
  <c r="EI184" i="9"/>
  <c r="EJ184" i="9"/>
  <c r="EK184" i="9"/>
  <c r="EL184" i="9"/>
  <c r="EM184" i="9"/>
  <c r="EN184" i="9"/>
  <c r="EO184" i="9"/>
  <c r="EP184" i="9"/>
  <c r="EQ184" i="9"/>
  <c r="ER184" i="9"/>
  <c r="ES184" i="9"/>
  <c r="ET184" i="9"/>
  <c r="EU184" i="9"/>
  <c r="EV184" i="9"/>
  <c r="EW184" i="9"/>
  <c r="EX184" i="9"/>
  <c r="EY184" i="9"/>
  <c r="EZ184" i="9"/>
  <c r="FA184" i="9"/>
  <c r="FB184" i="9"/>
  <c r="FC184" i="9"/>
  <c r="AJ178" i="1" s="1"/>
  <c r="EC185" i="9"/>
  <c r="ED185" i="9"/>
  <c r="EE185" i="9"/>
  <c r="EF185" i="9"/>
  <c r="EG185" i="9"/>
  <c r="EH185" i="9"/>
  <c r="EI185" i="9"/>
  <c r="EJ185" i="9"/>
  <c r="EK185" i="9"/>
  <c r="EL185" i="9"/>
  <c r="EM185" i="9"/>
  <c r="EN185" i="9"/>
  <c r="EO185" i="9"/>
  <c r="EP185" i="9"/>
  <c r="EQ185" i="9"/>
  <c r="ER185" i="9"/>
  <c r="ES185" i="9"/>
  <c r="ET185" i="9"/>
  <c r="EU185" i="9"/>
  <c r="EV185" i="9"/>
  <c r="EW185" i="9"/>
  <c r="EX185" i="9"/>
  <c r="EY185" i="9"/>
  <c r="EZ185" i="9"/>
  <c r="FA185" i="9"/>
  <c r="FB185" i="9"/>
  <c r="FC185" i="9"/>
  <c r="AJ179" i="1" s="1"/>
  <c r="EC186" i="9"/>
  <c r="ED186" i="9"/>
  <c r="EE186" i="9"/>
  <c r="EF186" i="9"/>
  <c r="EG186" i="9"/>
  <c r="EH186" i="9"/>
  <c r="EI186" i="9"/>
  <c r="EJ186" i="9"/>
  <c r="EK186" i="9"/>
  <c r="EL186" i="9"/>
  <c r="EM186" i="9"/>
  <c r="EN186" i="9"/>
  <c r="EO186" i="9"/>
  <c r="EP186" i="9"/>
  <c r="EQ186" i="9"/>
  <c r="ER186" i="9"/>
  <c r="ES186" i="9"/>
  <c r="ET186" i="9"/>
  <c r="EU186" i="9"/>
  <c r="EV186" i="9"/>
  <c r="EW186" i="9"/>
  <c r="EX186" i="9"/>
  <c r="EY186" i="9"/>
  <c r="EZ186" i="9"/>
  <c r="FA186" i="9"/>
  <c r="FB186" i="9"/>
  <c r="FC186" i="9"/>
  <c r="AJ180" i="1" s="1"/>
  <c r="EC187" i="9"/>
  <c r="ED187" i="9"/>
  <c r="EE187" i="9"/>
  <c r="EF187" i="9"/>
  <c r="EG187" i="9"/>
  <c r="EH187" i="9"/>
  <c r="EI187" i="9"/>
  <c r="EJ187" i="9"/>
  <c r="EK187" i="9"/>
  <c r="EL187" i="9"/>
  <c r="EM187" i="9"/>
  <c r="EN187" i="9"/>
  <c r="EO187" i="9"/>
  <c r="EP187" i="9"/>
  <c r="EQ187" i="9"/>
  <c r="ER187" i="9"/>
  <c r="ES187" i="9"/>
  <c r="ET187" i="9"/>
  <c r="EU187" i="9"/>
  <c r="EV187" i="9"/>
  <c r="EW187" i="9"/>
  <c r="EX187" i="9"/>
  <c r="EY187" i="9"/>
  <c r="EZ187" i="9"/>
  <c r="FA187" i="9"/>
  <c r="FB187" i="9"/>
  <c r="FC187" i="9"/>
  <c r="AJ181" i="1" s="1"/>
  <c r="EC188" i="9"/>
  <c r="ED188" i="9"/>
  <c r="EE188" i="9"/>
  <c r="EF188" i="9"/>
  <c r="EG188" i="9"/>
  <c r="EH188" i="9"/>
  <c r="EI188" i="9"/>
  <c r="EJ188" i="9"/>
  <c r="EK188" i="9"/>
  <c r="EL188" i="9"/>
  <c r="EM188" i="9"/>
  <c r="EN188" i="9"/>
  <c r="EO188" i="9"/>
  <c r="EP188" i="9"/>
  <c r="EQ188" i="9"/>
  <c r="ER188" i="9"/>
  <c r="ES188" i="9"/>
  <c r="ET188" i="9"/>
  <c r="EU188" i="9"/>
  <c r="EV188" i="9"/>
  <c r="EW188" i="9"/>
  <c r="EX188" i="9"/>
  <c r="EY188" i="9"/>
  <c r="EZ188" i="9"/>
  <c r="FA188" i="9"/>
  <c r="FB188" i="9"/>
  <c r="FC188" i="9"/>
  <c r="AJ182" i="1" s="1"/>
  <c r="EC189" i="9"/>
  <c r="ED189" i="9"/>
  <c r="EE189" i="9"/>
  <c r="EF189" i="9"/>
  <c r="EG189" i="9"/>
  <c r="EH189" i="9"/>
  <c r="EI189" i="9"/>
  <c r="EJ189" i="9"/>
  <c r="EK189" i="9"/>
  <c r="EL189" i="9"/>
  <c r="EM189" i="9"/>
  <c r="EN189" i="9"/>
  <c r="EO189" i="9"/>
  <c r="EP189" i="9"/>
  <c r="EQ189" i="9"/>
  <c r="ER189" i="9"/>
  <c r="ES189" i="9"/>
  <c r="ET189" i="9"/>
  <c r="EU189" i="9"/>
  <c r="EV189" i="9"/>
  <c r="EW189" i="9"/>
  <c r="EX189" i="9"/>
  <c r="EY189" i="9"/>
  <c r="EZ189" i="9"/>
  <c r="FA189" i="9"/>
  <c r="FB189" i="9"/>
  <c r="FC189" i="9"/>
  <c r="AJ183" i="1" s="1"/>
  <c r="EC190" i="9"/>
  <c r="ED190" i="9"/>
  <c r="EE190" i="9"/>
  <c r="EF190" i="9"/>
  <c r="EG190" i="9"/>
  <c r="EH190" i="9"/>
  <c r="EI190" i="9"/>
  <c r="EJ190" i="9"/>
  <c r="EK190" i="9"/>
  <c r="EL190" i="9"/>
  <c r="EM190" i="9"/>
  <c r="EN190" i="9"/>
  <c r="EO190" i="9"/>
  <c r="EP190" i="9"/>
  <c r="EQ190" i="9"/>
  <c r="ER190" i="9"/>
  <c r="ES190" i="9"/>
  <c r="ET190" i="9"/>
  <c r="EU190" i="9"/>
  <c r="EV190" i="9"/>
  <c r="EW190" i="9"/>
  <c r="EX190" i="9"/>
  <c r="EY190" i="9"/>
  <c r="EZ190" i="9"/>
  <c r="FA190" i="9"/>
  <c r="FB190" i="9"/>
  <c r="FC190" i="9"/>
  <c r="AJ184" i="1" s="1"/>
  <c r="EC191" i="9"/>
  <c r="ED191" i="9"/>
  <c r="EE191" i="9"/>
  <c r="EF191" i="9"/>
  <c r="EG191" i="9"/>
  <c r="EH191" i="9"/>
  <c r="EI191" i="9"/>
  <c r="EJ191" i="9"/>
  <c r="EK191" i="9"/>
  <c r="EL191" i="9"/>
  <c r="EM191" i="9"/>
  <c r="EN191" i="9"/>
  <c r="EO191" i="9"/>
  <c r="EP191" i="9"/>
  <c r="EQ191" i="9"/>
  <c r="ER191" i="9"/>
  <c r="ES191" i="9"/>
  <c r="ET191" i="9"/>
  <c r="EU191" i="9"/>
  <c r="EV191" i="9"/>
  <c r="EW191" i="9"/>
  <c r="EX191" i="9"/>
  <c r="EY191" i="9"/>
  <c r="EZ191" i="9"/>
  <c r="FA191" i="9"/>
  <c r="FB191" i="9"/>
  <c r="FC191" i="9"/>
  <c r="AJ185" i="1" s="1"/>
  <c r="EC192" i="9"/>
  <c r="ED192" i="9"/>
  <c r="EE192" i="9"/>
  <c r="EF192" i="9"/>
  <c r="EG192" i="9"/>
  <c r="EH192" i="9"/>
  <c r="EI192" i="9"/>
  <c r="EJ192" i="9"/>
  <c r="EK192" i="9"/>
  <c r="EL192" i="9"/>
  <c r="EM192" i="9"/>
  <c r="EN192" i="9"/>
  <c r="EO192" i="9"/>
  <c r="EP192" i="9"/>
  <c r="EQ192" i="9"/>
  <c r="ER192" i="9"/>
  <c r="ES192" i="9"/>
  <c r="ET192" i="9"/>
  <c r="EU192" i="9"/>
  <c r="EV192" i="9"/>
  <c r="EW192" i="9"/>
  <c r="EX192" i="9"/>
  <c r="EY192" i="9"/>
  <c r="EZ192" i="9"/>
  <c r="FA192" i="9"/>
  <c r="FB192" i="9"/>
  <c r="FC192" i="9"/>
  <c r="AJ186" i="1" s="1"/>
  <c r="EC193" i="9"/>
  <c r="ED193" i="9"/>
  <c r="EE193" i="9"/>
  <c r="EF193" i="9"/>
  <c r="EG193" i="9"/>
  <c r="EH193" i="9"/>
  <c r="EI193" i="9"/>
  <c r="EJ193" i="9"/>
  <c r="EK193" i="9"/>
  <c r="EL193" i="9"/>
  <c r="EM193" i="9"/>
  <c r="EN193" i="9"/>
  <c r="EO193" i="9"/>
  <c r="EP193" i="9"/>
  <c r="EQ193" i="9"/>
  <c r="ER193" i="9"/>
  <c r="ES193" i="9"/>
  <c r="ET193" i="9"/>
  <c r="EU193" i="9"/>
  <c r="EV193" i="9"/>
  <c r="EW193" i="9"/>
  <c r="EX193" i="9"/>
  <c r="EY193" i="9"/>
  <c r="EZ193" i="9"/>
  <c r="FA193" i="9"/>
  <c r="FB193" i="9"/>
  <c r="FC193" i="9"/>
  <c r="AJ187" i="1" s="1"/>
  <c r="EC194" i="9"/>
  <c r="ED194" i="9"/>
  <c r="EE194" i="9"/>
  <c r="EF194" i="9"/>
  <c r="EG194" i="9"/>
  <c r="EH194" i="9"/>
  <c r="EI194" i="9"/>
  <c r="EJ194" i="9"/>
  <c r="EK194" i="9"/>
  <c r="EL194" i="9"/>
  <c r="EM194" i="9"/>
  <c r="EN194" i="9"/>
  <c r="EO194" i="9"/>
  <c r="EP194" i="9"/>
  <c r="EQ194" i="9"/>
  <c r="ER194" i="9"/>
  <c r="ES194" i="9"/>
  <c r="ET194" i="9"/>
  <c r="EU194" i="9"/>
  <c r="EV194" i="9"/>
  <c r="EW194" i="9"/>
  <c r="EX194" i="9"/>
  <c r="EY194" i="9"/>
  <c r="EZ194" i="9"/>
  <c r="FA194" i="9"/>
  <c r="FB194" i="9"/>
  <c r="FC194" i="9"/>
  <c r="AJ188" i="1" s="1"/>
  <c r="EC195" i="9"/>
  <c r="ED195" i="9"/>
  <c r="EE195" i="9"/>
  <c r="EF195" i="9"/>
  <c r="EG195" i="9"/>
  <c r="EH195" i="9"/>
  <c r="EI195" i="9"/>
  <c r="EJ195" i="9"/>
  <c r="EK195" i="9"/>
  <c r="EL195" i="9"/>
  <c r="EM195" i="9"/>
  <c r="EN195" i="9"/>
  <c r="EO195" i="9"/>
  <c r="EP195" i="9"/>
  <c r="EQ195" i="9"/>
  <c r="ER195" i="9"/>
  <c r="ES195" i="9"/>
  <c r="ET195" i="9"/>
  <c r="EU195" i="9"/>
  <c r="EV195" i="9"/>
  <c r="EW195" i="9"/>
  <c r="EX195" i="9"/>
  <c r="EY195" i="9"/>
  <c r="EZ195" i="9"/>
  <c r="FA195" i="9"/>
  <c r="FB195" i="9"/>
  <c r="FC195" i="9"/>
  <c r="AJ189" i="1" s="1"/>
  <c r="EC196" i="9"/>
  <c r="ED196" i="9"/>
  <c r="EE196" i="9"/>
  <c r="EF196" i="9"/>
  <c r="EG196" i="9"/>
  <c r="EH196" i="9"/>
  <c r="EI196" i="9"/>
  <c r="EJ196" i="9"/>
  <c r="EK196" i="9"/>
  <c r="EL196" i="9"/>
  <c r="EM196" i="9"/>
  <c r="EN196" i="9"/>
  <c r="EO196" i="9"/>
  <c r="EP196" i="9"/>
  <c r="EQ196" i="9"/>
  <c r="ER196" i="9"/>
  <c r="ES196" i="9"/>
  <c r="ET196" i="9"/>
  <c r="EU196" i="9"/>
  <c r="EV196" i="9"/>
  <c r="EW196" i="9"/>
  <c r="EX196" i="9"/>
  <c r="EY196" i="9"/>
  <c r="EZ196" i="9"/>
  <c r="FA196" i="9"/>
  <c r="FB196" i="9"/>
  <c r="FC196" i="9"/>
  <c r="AJ190" i="1" s="1"/>
  <c r="EC197" i="9"/>
  <c r="ED197" i="9"/>
  <c r="EE197" i="9"/>
  <c r="EF197" i="9"/>
  <c r="EG197" i="9"/>
  <c r="EH197" i="9"/>
  <c r="EI197" i="9"/>
  <c r="EJ197" i="9"/>
  <c r="EK197" i="9"/>
  <c r="EL197" i="9"/>
  <c r="EM197" i="9"/>
  <c r="EN197" i="9"/>
  <c r="EO197" i="9"/>
  <c r="EP197" i="9"/>
  <c r="EQ197" i="9"/>
  <c r="ER197" i="9"/>
  <c r="ES197" i="9"/>
  <c r="ET197" i="9"/>
  <c r="EU197" i="9"/>
  <c r="EV197" i="9"/>
  <c r="EW197" i="9"/>
  <c r="EX197" i="9"/>
  <c r="EY197" i="9"/>
  <c r="EZ197" i="9"/>
  <c r="FA197" i="9"/>
  <c r="FB197" i="9"/>
  <c r="FC197" i="9"/>
  <c r="AJ191" i="1" s="1"/>
  <c r="EC198" i="9"/>
  <c r="ED198" i="9"/>
  <c r="EE198" i="9"/>
  <c r="EF198" i="9"/>
  <c r="EG198" i="9"/>
  <c r="EH198" i="9"/>
  <c r="EI198" i="9"/>
  <c r="EJ198" i="9"/>
  <c r="EK198" i="9"/>
  <c r="EL198" i="9"/>
  <c r="EM198" i="9"/>
  <c r="EN198" i="9"/>
  <c r="EO198" i="9"/>
  <c r="EP198" i="9"/>
  <c r="EQ198" i="9"/>
  <c r="ER198" i="9"/>
  <c r="ES198" i="9"/>
  <c r="ET198" i="9"/>
  <c r="EU198" i="9"/>
  <c r="EV198" i="9"/>
  <c r="EW198" i="9"/>
  <c r="EX198" i="9"/>
  <c r="EY198" i="9"/>
  <c r="EZ198" i="9"/>
  <c r="FA198" i="9"/>
  <c r="FB198" i="9"/>
  <c r="FC198" i="9"/>
  <c r="AJ192" i="1" s="1"/>
  <c r="EC199" i="9"/>
  <c r="ED199" i="9"/>
  <c r="EE199" i="9"/>
  <c r="EF199" i="9"/>
  <c r="EG199" i="9"/>
  <c r="EH199" i="9"/>
  <c r="EI199" i="9"/>
  <c r="EJ199" i="9"/>
  <c r="EK199" i="9"/>
  <c r="EL199" i="9"/>
  <c r="EM199" i="9"/>
  <c r="EN199" i="9"/>
  <c r="EO199" i="9"/>
  <c r="EP199" i="9"/>
  <c r="EQ199" i="9"/>
  <c r="ER199" i="9"/>
  <c r="ES199" i="9"/>
  <c r="ET199" i="9"/>
  <c r="EU199" i="9"/>
  <c r="EV199" i="9"/>
  <c r="EW199" i="9"/>
  <c r="EX199" i="9"/>
  <c r="EY199" i="9"/>
  <c r="EZ199" i="9"/>
  <c r="FA199" i="9"/>
  <c r="FB199" i="9"/>
  <c r="FC199" i="9"/>
  <c r="AJ193" i="1" s="1"/>
  <c r="EC200" i="9"/>
  <c r="ED200" i="9"/>
  <c r="EE200" i="9"/>
  <c r="EF200" i="9"/>
  <c r="EG200" i="9"/>
  <c r="EH200" i="9"/>
  <c r="EI200" i="9"/>
  <c r="EJ200" i="9"/>
  <c r="EK200" i="9"/>
  <c r="EL200" i="9"/>
  <c r="EM200" i="9"/>
  <c r="EN200" i="9"/>
  <c r="EO200" i="9"/>
  <c r="EP200" i="9"/>
  <c r="EQ200" i="9"/>
  <c r="ER200" i="9"/>
  <c r="ES200" i="9"/>
  <c r="ET200" i="9"/>
  <c r="EU200" i="9"/>
  <c r="EV200" i="9"/>
  <c r="EW200" i="9"/>
  <c r="EX200" i="9"/>
  <c r="EY200" i="9"/>
  <c r="EZ200" i="9"/>
  <c r="FA200" i="9"/>
  <c r="FB200" i="9"/>
  <c r="FC200" i="9"/>
  <c r="AJ194" i="1" s="1"/>
  <c r="EC201" i="9"/>
  <c r="ED201" i="9"/>
  <c r="EE201" i="9"/>
  <c r="EF201" i="9"/>
  <c r="EG201" i="9"/>
  <c r="EH201" i="9"/>
  <c r="EI201" i="9"/>
  <c r="EJ201" i="9"/>
  <c r="EK201" i="9"/>
  <c r="EL201" i="9"/>
  <c r="EM201" i="9"/>
  <c r="EN201" i="9"/>
  <c r="EO201" i="9"/>
  <c r="EP201" i="9"/>
  <c r="EQ201" i="9"/>
  <c r="ER201" i="9"/>
  <c r="ES201" i="9"/>
  <c r="ET201" i="9"/>
  <c r="EU201" i="9"/>
  <c r="EV201" i="9"/>
  <c r="EW201" i="9"/>
  <c r="EX201" i="9"/>
  <c r="EY201" i="9"/>
  <c r="EZ201" i="9"/>
  <c r="FA201" i="9"/>
  <c r="FB201" i="9"/>
  <c r="FC201" i="9"/>
  <c r="AJ195" i="1" s="1"/>
  <c r="EC202" i="9"/>
  <c r="ED202" i="9"/>
  <c r="EE202" i="9"/>
  <c r="EF202" i="9"/>
  <c r="EG202" i="9"/>
  <c r="EH202" i="9"/>
  <c r="EI202" i="9"/>
  <c r="EJ202" i="9"/>
  <c r="EK202" i="9"/>
  <c r="EL202" i="9"/>
  <c r="EM202" i="9"/>
  <c r="EN202" i="9"/>
  <c r="EO202" i="9"/>
  <c r="EP202" i="9"/>
  <c r="EQ202" i="9"/>
  <c r="ER202" i="9"/>
  <c r="ES202" i="9"/>
  <c r="ET202" i="9"/>
  <c r="EU202" i="9"/>
  <c r="EV202" i="9"/>
  <c r="EW202" i="9"/>
  <c r="EX202" i="9"/>
  <c r="EY202" i="9"/>
  <c r="EZ202" i="9"/>
  <c r="FA202" i="9"/>
  <c r="FB202" i="9"/>
  <c r="FC202" i="9"/>
  <c r="AJ196" i="1" s="1"/>
  <c r="EC203" i="9"/>
  <c r="ED203" i="9"/>
  <c r="EE203" i="9"/>
  <c r="EF203" i="9"/>
  <c r="EG203" i="9"/>
  <c r="EH203" i="9"/>
  <c r="EI203" i="9"/>
  <c r="EJ203" i="9"/>
  <c r="EK203" i="9"/>
  <c r="EL203" i="9"/>
  <c r="EM203" i="9"/>
  <c r="EN203" i="9"/>
  <c r="EO203" i="9"/>
  <c r="EP203" i="9"/>
  <c r="EQ203" i="9"/>
  <c r="ER203" i="9"/>
  <c r="ES203" i="9"/>
  <c r="ET203" i="9"/>
  <c r="EU203" i="9"/>
  <c r="EV203" i="9"/>
  <c r="EW203" i="9"/>
  <c r="EX203" i="9"/>
  <c r="EY203" i="9"/>
  <c r="EZ203" i="9"/>
  <c r="FA203" i="9"/>
  <c r="FB203" i="9"/>
  <c r="FC203" i="9"/>
  <c r="AJ197" i="1" s="1"/>
  <c r="EC204" i="9"/>
  <c r="ED204" i="9"/>
  <c r="EE204" i="9"/>
  <c r="EF204" i="9"/>
  <c r="EG204" i="9"/>
  <c r="EH204" i="9"/>
  <c r="EI204" i="9"/>
  <c r="EJ204" i="9"/>
  <c r="EK204" i="9"/>
  <c r="EL204" i="9"/>
  <c r="EM204" i="9"/>
  <c r="EN204" i="9"/>
  <c r="EO204" i="9"/>
  <c r="EP204" i="9"/>
  <c r="EQ204" i="9"/>
  <c r="ER204" i="9"/>
  <c r="ES204" i="9"/>
  <c r="ET204" i="9"/>
  <c r="EU204" i="9"/>
  <c r="EV204" i="9"/>
  <c r="EW204" i="9"/>
  <c r="EX204" i="9"/>
  <c r="EY204" i="9"/>
  <c r="EZ204" i="9"/>
  <c r="FA204" i="9"/>
  <c r="FB204" i="9"/>
  <c r="FC204" i="9"/>
  <c r="AJ198" i="1" s="1"/>
  <c r="EC205" i="9"/>
  <c r="ED205" i="9"/>
  <c r="EE205" i="9"/>
  <c r="EF205" i="9"/>
  <c r="EG205" i="9"/>
  <c r="EH205" i="9"/>
  <c r="EI205" i="9"/>
  <c r="EJ205" i="9"/>
  <c r="EK205" i="9"/>
  <c r="EL205" i="9"/>
  <c r="EM205" i="9"/>
  <c r="EN205" i="9"/>
  <c r="EO205" i="9"/>
  <c r="EP205" i="9"/>
  <c r="EQ205" i="9"/>
  <c r="ER205" i="9"/>
  <c r="ES205" i="9"/>
  <c r="ET205" i="9"/>
  <c r="EU205" i="9"/>
  <c r="EV205" i="9"/>
  <c r="EW205" i="9"/>
  <c r="EX205" i="9"/>
  <c r="EY205" i="9"/>
  <c r="EZ205" i="9"/>
  <c r="FA205" i="9"/>
  <c r="FB205" i="9"/>
  <c r="FC205" i="9"/>
  <c r="AJ199" i="1" s="1"/>
  <c r="EC206" i="9"/>
  <c r="ED206" i="9"/>
  <c r="EE206" i="9"/>
  <c r="EF206" i="9"/>
  <c r="EG206" i="9"/>
  <c r="EH206" i="9"/>
  <c r="EI206" i="9"/>
  <c r="EJ206" i="9"/>
  <c r="EK206" i="9"/>
  <c r="EL206" i="9"/>
  <c r="EM206" i="9"/>
  <c r="EN206" i="9"/>
  <c r="EO206" i="9"/>
  <c r="EP206" i="9"/>
  <c r="EQ206" i="9"/>
  <c r="ER206" i="9"/>
  <c r="ES206" i="9"/>
  <c r="ET206" i="9"/>
  <c r="EU206" i="9"/>
  <c r="EV206" i="9"/>
  <c r="EW206" i="9"/>
  <c r="EX206" i="9"/>
  <c r="EY206" i="9"/>
  <c r="EZ206" i="9"/>
  <c r="FA206" i="9"/>
  <c r="FB206" i="9"/>
  <c r="FC206" i="9"/>
  <c r="AJ200" i="1" s="1"/>
  <c r="EC207" i="9"/>
  <c r="ED207" i="9"/>
  <c r="EE207" i="9"/>
  <c r="EF207" i="9"/>
  <c r="EG207" i="9"/>
  <c r="EH207" i="9"/>
  <c r="EI207" i="9"/>
  <c r="EJ207" i="9"/>
  <c r="EK207" i="9"/>
  <c r="EL207" i="9"/>
  <c r="EM207" i="9"/>
  <c r="EN207" i="9"/>
  <c r="EO207" i="9"/>
  <c r="EP207" i="9"/>
  <c r="EQ207" i="9"/>
  <c r="ER207" i="9"/>
  <c r="ES207" i="9"/>
  <c r="ET207" i="9"/>
  <c r="EU207" i="9"/>
  <c r="EV207" i="9"/>
  <c r="EW207" i="9"/>
  <c r="EX207" i="9"/>
  <c r="EY207" i="9"/>
  <c r="EZ207" i="9"/>
  <c r="FA207" i="9"/>
  <c r="FB207" i="9"/>
  <c r="FC207" i="9"/>
  <c r="AJ201" i="1" s="1"/>
  <c r="EC208" i="9"/>
  <c r="ED208" i="9"/>
  <c r="EE208" i="9"/>
  <c r="EF208" i="9"/>
  <c r="EG208" i="9"/>
  <c r="EH208" i="9"/>
  <c r="EI208" i="9"/>
  <c r="EJ208" i="9"/>
  <c r="EK208" i="9"/>
  <c r="EL208" i="9"/>
  <c r="EM208" i="9"/>
  <c r="EN208" i="9"/>
  <c r="EO208" i="9"/>
  <c r="EP208" i="9"/>
  <c r="EQ208" i="9"/>
  <c r="ER208" i="9"/>
  <c r="ES208" i="9"/>
  <c r="ET208" i="9"/>
  <c r="EU208" i="9"/>
  <c r="EV208" i="9"/>
  <c r="EW208" i="9"/>
  <c r="EX208" i="9"/>
  <c r="EY208" i="9"/>
  <c r="EZ208" i="9"/>
  <c r="FA208" i="9"/>
  <c r="FB208" i="9"/>
  <c r="FC208" i="9"/>
  <c r="AJ202" i="1" s="1"/>
  <c r="EC209" i="9"/>
  <c r="ED209" i="9"/>
  <c r="EE209" i="9"/>
  <c r="EF209" i="9"/>
  <c r="EG209" i="9"/>
  <c r="EH209" i="9"/>
  <c r="EI209" i="9"/>
  <c r="EJ209" i="9"/>
  <c r="EK209" i="9"/>
  <c r="EL209" i="9"/>
  <c r="EM209" i="9"/>
  <c r="EN209" i="9"/>
  <c r="EO209" i="9"/>
  <c r="EP209" i="9"/>
  <c r="EQ209" i="9"/>
  <c r="ER209" i="9"/>
  <c r="ES209" i="9"/>
  <c r="ET209" i="9"/>
  <c r="EU209" i="9"/>
  <c r="EV209" i="9"/>
  <c r="EW209" i="9"/>
  <c r="EX209" i="9"/>
  <c r="EY209" i="9"/>
  <c r="EZ209" i="9"/>
  <c r="FA209" i="9"/>
  <c r="FB209" i="9"/>
  <c r="FC209" i="9"/>
  <c r="AJ203" i="1" s="1"/>
  <c r="EC210" i="9"/>
  <c r="ED210" i="9"/>
  <c r="EE210" i="9"/>
  <c r="EF210" i="9"/>
  <c r="EG210" i="9"/>
  <c r="EH210" i="9"/>
  <c r="EI210" i="9"/>
  <c r="EJ210" i="9"/>
  <c r="EK210" i="9"/>
  <c r="EL210" i="9"/>
  <c r="EM210" i="9"/>
  <c r="EN210" i="9"/>
  <c r="EO210" i="9"/>
  <c r="EP210" i="9"/>
  <c r="EQ210" i="9"/>
  <c r="ER210" i="9"/>
  <c r="ES210" i="9"/>
  <c r="ET210" i="9"/>
  <c r="EU210" i="9"/>
  <c r="EV210" i="9"/>
  <c r="EW210" i="9"/>
  <c r="EX210" i="9"/>
  <c r="EY210" i="9"/>
  <c r="EZ210" i="9"/>
  <c r="FA210" i="9"/>
  <c r="FB210" i="9"/>
  <c r="FC210" i="9"/>
  <c r="AJ204" i="1" s="1"/>
  <c r="EC211" i="9"/>
  <c r="ED211" i="9"/>
  <c r="EE211" i="9"/>
  <c r="EF211" i="9"/>
  <c r="EG211" i="9"/>
  <c r="EH211" i="9"/>
  <c r="EI211" i="9"/>
  <c r="EJ211" i="9"/>
  <c r="EK211" i="9"/>
  <c r="EL211" i="9"/>
  <c r="EM211" i="9"/>
  <c r="EN211" i="9"/>
  <c r="EO211" i="9"/>
  <c r="EP211" i="9"/>
  <c r="EQ211" i="9"/>
  <c r="ER211" i="9"/>
  <c r="ES211" i="9"/>
  <c r="ET211" i="9"/>
  <c r="EU211" i="9"/>
  <c r="EV211" i="9"/>
  <c r="EW211" i="9"/>
  <c r="EX211" i="9"/>
  <c r="EY211" i="9"/>
  <c r="EZ211" i="9"/>
  <c r="FA211" i="9"/>
  <c r="FB211" i="9"/>
  <c r="FC211" i="9"/>
  <c r="AJ205" i="1" s="1"/>
  <c r="EC212" i="9"/>
  <c r="ED212" i="9"/>
  <c r="EE212" i="9"/>
  <c r="EF212" i="9"/>
  <c r="EG212" i="9"/>
  <c r="EH212" i="9"/>
  <c r="EI212" i="9"/>
  <c r="EJ212" i="9"/>
  <c r="EK212" i="9"/>
  <c r="EL212" i="9"/>
  <c r="EM212" i="9"/>
  <c r="EN212" i="9"/>
  <c r="EO212" i="9"/>
  <c r="EP212" i="9"/>
  <c r="EQ212" i="9"/>
  <c r="ER212" i="9"/>
  <c r="ES212" i="9"/>
  <c r="ET212" i="9"/>
  <c r="EU212" i="9"/>
  <c r="EV212" i="9"/>
  <c r="EW212" i="9"/>
  <c r="EX212" i="9"/>
  <c r="EY212" i="9"/>
  <c r="EZ212" i="9"/>
  <c r="FA212" i="9"/>
  <c r="FB212" i="9"/>
  <c r="FC212" i="9"/>
  <c r="AJ206" i="1" s="1"/>
  <c r="EC213" i="9"/>
  <c r="ED213" i="9"/>
  <c r="EE213" i="9"/>
  <c r="EF213" i="9"/>
  <c r="EG213" i="9"/>
  <c r="EH213" i="9"/>
  <c r="EI213" i="9"/>
  <c r="EJ213" i="9"/>
  <c r="EK213" i="9"/>
  <c r="EL213" i="9"/>
  <c r="EM213" i="9"/>
  <c r="EN213" i="9"/>
  <c r="EO213" i="9"/>
  <c r="EP213" i="9"/>
  <c r="EQ213" i="9"/>
  <c r="ER213" i="9"/>
  <c r="ES213" i="9"/>
  <c r="ET213" i="9"/>
  <c r="EU213" i="9"/>
  <c r="EV213" i="9"/>
  <c r="EW213" i="9"/>
  <c r="EX213" i="9"/>
  <c r="EY213" i="9"/>
  <c r="EZ213" i="9"/>
  <c r="FA213" i="9"/>
  <c r="FB213" i="9"/>
  <c r="FC213" i="9"/>
  <c r="AJ207" i="1" s="1"/>
  <c r="EC214" i="9"/>
  <c r="ED214" i="9"/>
  <c r="EE214" i="9"/>
  <c r="EF214" i="9"/>
  <c r="EG214" i="9"/>
  <c r="EH214" i="9"/>
  <c r="EI214" i="9"/>
  <c r="EJ214" i="9"/>
  <c r="EK214" i="9"/>
  <c r="EL214" i="9"/>
  <c r="EM214" i="9"/>
  <c r="EN214" i="9"/>
  <c r="EO214" i="9"/>
  <c r="EP214" i="9"/>
  <c r="EQ214" i="9"/>
  <c r="ER214" i="9"/>
  <c r="ES214" i="9"/>
  <c r="ET214" i="9"/>
  <c r="EU214" i="9"/>
  <c r="EV214" i="9"/>
  <c r="EW214" i="9"/>
  <c r="EX214" i="9"/>
  <c r="EY214" i="9"/>
  <c r="EZ214" i="9"/>
  <c r="FA214" i="9"/>
  <c r="FB214" i="9"/>
  <c r="FC214" i="9"/>
  <c r="AJ208" i="1" s="1"/>
  <c r="EC215" i="9"/>
  <c r="ED215" i="9"/>
  <c r="EE215" i="9"/>
  <c r="EF215" i="9"/>
  <c r="EG215" i="9"/>
  <c r="EH215" i="9"/>
  <c r="EI215" i="9"/>
  <c r="EJ215" i="9"/>
  <c r="EK215" i="9"/>
  <c r="EL215" i="9"/>
  <c r="EM215" i="9"/>
  <c r="EN215" i="9"/>
  <c r="EO215" i="9"/>
  <c r="EP215" i="9"/>
  <c r="EQ215" i="9"/>
  <c r="ER215" i="9"/>
  <c r="ES215" i="9"/>
  <c r="ET215" i="9"/>
  <c r="EU215" i="9"/>
  <c r="EV215" i="9"/>
  <c r="EW215" i="9"/>
  <c r="EX215" i="9"/>
  <c r="EY215" i="9"/>
  <c r="EZ215" i="9"/>
  <c r="FA215" i="9"/>
  <c r="FB215" i="9"/>
  <c r="FC215" i="9"/>
  <c r="AJ209" i="1" s="1"/>
  <c r="EC216" i="9"/>
  <c r="ED216" i="9"/>
  <c r="EE216" i="9"/>
  <c r="EF216" i="9"/>
  <c r="EG216" i="9"/>
  <c r="EH216" i="9"/>
  <c r="EI216" i="9"/>
  <c r="EJ216" i="9"/>
  <c r="EK216" i="9"/>
  <c r="EL216" i="9"/>
  <c r="EM216" i="9"/>
  <c r="EN216" i="9"/>
  <c r="EO216" i="9"/>
  <c r="EP216" i="9"/>
  <c r="EQ216" i="9"/>
  <c r="ER216" i="9"/>
  <c r="ES216" i="9"/>
  <c r="ET216" i="9"/>
  <c r="EU216" i="9"/>
  <c r="EV216" i="9"/>
  <c r="EW216" i="9"/>
  <c r="EX216" i="9"/>
  <c r="EY216" i="9"/>
  <c r="EZ216" i="9"/>
  <c r="FA216" i="9"/>
  <c r="FB216" i="9"/>
  <c r="FC216" i="9"/>
  <c r="AJ210" i="1" s="1"/>
  <c r="EC217" i="9"/>
  <c r="ED217" i="9"/>
  <c r="EE217" i="9"/>
  <c r="EF217" i="9"/>
  <c r="EG217" i="9"/>
  <c r="EH217" i="9"/>
  <c r="EI217" i="9"/>
  <c r="EJ217" i="9"/>
  <c r="EK217" i="9"/>
  <c r="EL217" i="9"/>
  <c r="EM217" i="9"/>
  <c r="EN217" i="9"/>
  <c r="EO217" i="9"/>
  <c r="EP217" i="9"/>
  <c r="EQ217" i="9"/>
  <c r="ER217" i="9"/>
  <c r="ES217" i="9"/>
  <c r="ET217" i="9"/>
  <c r="EU217" i="9"/>
  <c r="EV217" i="9"/>
  <c r="EW217" i="9"/>
  <c r="EX217" i="9"/>
  <c r="EY217" i="9"/>
  <c r="EZ217" i="9"/>
  <c r="FA217" i="9"/>
  <c r="FB217" i="9"/>
  <c r="FC217" i="9"/>
  <c r="AJ211" i="1" s="1"/>
  <c r="EC218" i="9"/>
  <c r="ED218" i="9"/>
  <c r="EE218" i="9"/>
  <c r="EF218" i="9"/>
  <c r="EG218" i="9"/>
  <c r="EH218" i="9"/>
  <c r="EI218" i="9"/>
  <c r="EJ218" i="9"/>
  <c r="EK218" i="9"/>
  <c r="EL218" i="9"/>
  <c r="EM218" i="9"/>
  <c r="EN218" i="9"/>
  <c r="EO218" i="9"/>
  <c r="EP218" i="9"/>
  <c r="EQ218" i="9"/>
  <c r="ER218" i="9"/>
  <c r="ES218" i="9"/>
  <c r="ET218" i="9"/>
  <c r="EU218" i="9"/>
  <c r="EV218" i="9"/>
  <c r="EW218" i="9"/>
  <c r="EX218" i="9"/>
  <c r="EY218" i="9"/>
  <c r="EZ218" i="9"/>
  <c r="FA218" i="9"/>
  <c r="FB218" i="9"/>
  <c r="FC218" i="9"/>
  <c r="AJ212" i="1" s="1"/>
  <c r="EC219" i="9"/>
  <c r="ED219" i="9"/>
  <c r="EE219" i="9"/>
  <c r="EF219" i="9"/>
  <c r="EG219" i="9"/>
  <c r="EH219" i="9"/>
  <c r="EI219" i="9"/>
  <c r="EJ219" i="9"/>
  <c r="EK219" i="9"/>
  <c r="EL219" i="9"/>
  <c r="EM219" i="9"/>
  <c r="EN219" i="9"/>
  <c r="EO219" i="9"/>
  <c r="EP219" i="9"/>
  <c r="EQ219" i="9"/>
  <c r="ER219" i="9"/>
  <c r="ES219" i="9"/>
  <c r="ET219" i="9"/>
  <c r="EU219" i="9"/>
  <c r="EV219" i="9"/>
  <c r="EW219" i="9"/>
  <c r="EX219" i="9"/>
  <c r="EY219" i="9"/>
  <c r="EZ219" i="9"/>
  <c r="FA219" i="9"/>
  <c r="FB219" i="9"/>
  <c r="FC219" i="9"/>
  <c r="AJ213" i="1" s="1"/>
  <c r="EC220" i="9"/>
  <c r="ED220" i="9"/>
  <c r="EE220" i="9"/>
  <c r="EF220" i="9"/>
  <c r="EG220" i="9"/>
  <c r="EH220" i="9"/>
  <c r="EI220" i="9"/>
  <c r="EJ220" i="9"/>
  <c r="EK220" i="9"/>
  <c r="EL220" i="9"/>
  <c r="EM220" i="9"/>
  <c r="EN220" i="9"/>
  <c r="EO220" i="9"/>
  <c r="EP220" i="9"/>
  <c r="EQ220" i="9"/>
  <c r="ER220" i="9"/>
  <c r="ES220" i="9"/>
  <c r="ET220" i="9"/>
  <c r="EU220" i="9"/>
  <c r="EV220" i="9"/>
  <c r="EW220" i="9"/>
  <c r="EX220" i="9"/>
  <c r="EY220" i="9"/>
  <c r="EZ220" i="9"/>
  <c r="FA220" i="9"/>
  <c r="FB220" i="9"/>
  <c r="FC220" i="9"/>
  <c r="AJ214" i="1" s="1"/>
  <c r="EC221" i="9"/>
  <c r="ED221" i="9"/>
  <c r="EE221" i="9"/>
  <c r="EF221" i="9"/>
  <c r="EG221" i="9"/>
  <c r="EH221" i="9"/>
  <c r="EI221" i="9"/>
  <c r="EJ221" i="9"/>
  <c r="EK221" i="9"/>
  <c r="EL221" i="9"/>
  <c r="EM221" i="9"/>
  <c r="EN221" i="9"/>
  <c r="EO221" i="9"/>
  <c r="EP221" i="9"/>
  <c r="EQ221" i="9"/>
  <c r="ER221" i="9"/>
  <c r="ES221" i="9"/>
  <c r="ET221" i="9"/>
  <c r="EU221" i="9"/>
  <c r="EV221" i="9"/>
  <c r="EW221" i="9"/>
  <c r="EX221" i="9"/>
  <c r="EY221" i="9"/>
  <c r="EZ221" i="9"/>
  <c r="FA221" i="9"/>
  <c r="FB221" i="9"/>
  <c r="FC221" i="9"/>
  <c r="AJ215" i="1" s="1"/>
  <c r="EC222" i="9"/>
  <c r="ED222" i="9"/>
  <c r="EE222" i="9"/>
  <c r="EF222" i="9"/>
  <c r="EG222" i="9"/>
  <c r="EH222" i="9"/>
  <c r="EI222" i="9"/>
  <c r="EJ222" i="9"/>
  <c r="EK222" i="9"/>
  <c r="EL222" i="9"/>
  <c r="EM222" i="9"/>
  <c r="EN222" i="9"/>
  <c r="EO222" i="9"/>
  <c r="EP222" i="9"/>
  <c r="EQ222" i="9"/>
  <c r="ER222" i="9"/>
  <c r="ES222" i="9"/>
  <c r="ET222" i="9"/>
  <c r="EU222" i="9"/>
  <c r="EV222" i="9"/>
  <c r="EW222" i="9"/>
  <c r="EX222" i="9"/>
  <c r="EY222" i="9"/>
  <c r="EZ222" i="9"/>
  <c r="FA222" i="9"/>
  <c r="FB222" i="9"/>
  <c r="FC222" i="9"/>
  <c r="AJ216" i="1" s="1"/>
  <c r="EC223" i="9"/>
  <c r="ED223" i="9"/>
  <c r="EE223" i="9"/>
  <c r="EF223" i="9"/>
  <c r="EG223" i="9"/>
  <c r="EH223" i="9"/>
  <c r="EI223" i="9"/>
  <c r="EJ223" i="9"/>
  <c r="EK223" i="9"/>
  <c r="EL223" i="9"/>
  <c r="EM223" i="9"/>
  <c r="EN223" i="9"/>
  <c r="EO223" i="9"/>
  <c r="EP223" i="9"/>
  <c r="EQ223" i="9"/>
  <c r="ER223" i="9"/>
  <c r="ES223" i="9"/>
  <c r="ET223" i="9"/>
  <c r="EU223" i="9"/>
  <c r="EV223" i="9"/>
  <c r="EW223" i="9"/>
  <c r="EX223" i="9"/>
  <c r="EY223" i="9"/>
  <c r="EZ223" i="9"/>
  <c r="FA223" i="9"/>
  <c r="FB223" i="9"/>
  <c r="FC223" i="9"/>
  <c r="AJ217" i="1" s="1"/>
  <c r="EC224" i="9"/>
  <c r="ED224" i="9"/>
  <c r="EE224" i="9"/>
  <c r="EF224" i="9"/>
  <c r="EG224" i="9"/>
  <c r="EH224" i="9"/>
  <c r="EI224" i="9"/>
  <c r="EJ224" i="9"/>
  <c r="EK224" i="9"/>
  <c r="EL224" i="9"/>
  <c r="EM224" i="9"/>
  <c r="EN224" i="9"/>
  <c r="EO224" i="9"/>
  <c r="EP224" i="9"/>
  <c r="EQ224" i="9"/>
  <c r="ER224" i="9"/>
  <c r="ES224" i="9"/>
  <c r="ET224" i="9"/>
  <c r="EU224" i="9"/>
  <c r="EV224" i="9"/>
  <c r="EW224" i="9"/>
  <c r="EX224" i="9"/>
  <c r="EY224" i="9"/>
  <c r="EZ224" i="9"/>
  <c r="FA224" i="9"/>
  <c r="FB224" i="9"/>
  <c r="FC224" i="9"/>
  <c r="AJ218" i="1" s="1"/>
  <c r="EC225" i="9"/>
  <c r="ED225" i="9"/>
  <c r="EE225" i="9"/>
  <c r="EF225" i="9"/>
  <c r="EG225" i="9"/>
  <c r="EH225" i="9"/>
  <c r="EI225" i="9"/>
  <c r="EJ225" i="9"/>
  <c r="EK225" i="9"/>
  <c r="EL225" i="9"/>
  <c r="EM225" i="9"/>
  <c r="EN225" i="9"/>
  <c r="EO225" i="9"/>
  <c r="EP225" i="9"/>
  <c r="EQ225" i="9"/>
  <c r="ER225" i="9"/>
  <c r="ES225" i="9"/>
  <c r="ET225" i="9"/>
  <c r="EU225" i="9"/>
  <c r="EV225" i="9"/>
  <c r="EW225" i="9"/>
  <c r="EX225" i="9"/>
  <c r="EY225" i="9"/>
  <c r="EZ225" i="9"/>
  <c r="FA225" i="9"/>
  <c r="FB225" i="9"/>
  <c r="FC225" i="9"/>
  <c r="AJ219" i="1" s="1"/>
  <c r="EC226" i="9"/>
  <c r="ED226" i="9"/>
  <c r="EE226" i="9"/>
  <c r="EF226" i="9"/>
  <c r="EG226" i="9"/>
  <c r="EH226" i="9"/>
  <c r="EI226" i="9"/>
  <c r="EJ226" i="9"/>
  <c r="EK226" i="9"/>
  <c r="EL226" i="9"/>
  <c r="EM226" i="9"/>
  <c r="EN226" i="9"/>
  <c r="EO226" i="9"/>
  <c r="EP226" i="9"/>
  <c r="EQ226" i="9"/>
  <c r="ER226" i="9"/>
  <c r="ES226" i="9"/>
  <c r="ET226" i="9"/>
  <c r="EU226" i="9"/>
  <c r="EV226" i="9"/>
  <c r="EW226" i="9"/>
  <c r="EX226" i="9"/>
  <c r="EY226" i="9"/>
  <c r="EZ226" i="9"/>
  <c r="FA226" i="9"/>
  <c r="FB226" i="9"/>
  <c r="FC226" i="9"/>
  <c r="AJ220" i="1" s="1"/>
  <c r="EC227" i="9"/>
  <c r="ED227" i="9"/>
  <c r="EE227" i="9"/>
  <c r="EF227" i="9"/>
  <c r="EG227" i="9"/>
  <c r="EH227" i="9"/>
  <c r="EI227" i="9"/>
  <c r="EJ227" i="9"/>
  <c r="EK227" i="9"/>
  <c r="EL227" i="9"/>
  <c r="EM227" i="9"/>
  <c r="EN227" i="9"/>
  <c r="EO227" i="9"/>
  <c r="EP227" i="9"/>
  <c r="EQ227" i="9"/>
  <c r="ER227" i="9"/>
  <c r="ES227" i="9"/>
  <c r="ET227" i="9"/>
  <c r="EU227" i="9"/>
  <c r="EV227" i="9"/>
  <c r="EW227" i="9"/>
  <c r="EX227" i="9"/>
  <c r="EY227" i="9"/>
  <c r="EZ227" i="9"/>
  <c r="FA227" i="9"/>
  <c r="FB227" i="9"/>
  <c r="FC227" i="9"/>
  <c r="AJ221" i="1" s="1"/>
  <c r="EC228" i="9"/>
  <c r="ED228" i="9"/>
  <c r="EE228" i="9"/>
  <c r="EF228" i="9"/>
  <c r="EG228" i="9"/>
  <c r="EH228" i="9"/>
  <c r="EI228" i="9"/>
  <c r="EJ228" i="9"/>
  <c r="EK228" i="9"/>
  <c r="EL228" i="9"/>
  <c r="EM228" i="9"/>
  <c r="EN228" i="9"/>
  <c r="EO228" i="9"/>
  <c r="EP228" i="9"/>
  <c r="EQ228" i="9"/>
  <c r="ER228" i="9"/>
  <c r="ES228" i="9"/>
  <c r="ET228" i="9"/>
  <c r="EU228" i="9"/>
  <c r="EV228" i="9"/>
  <c r="EW228" i="9"/>
  <c r="EX228" i="9"/>
  <c r="EY228" i="9"/>
  <c r="EZ228" i="9"/>
  <c r="FA228" i="9"/>
  <c r="FB228" i="9"/>
  <c r="FC228" i="9"/>
  <c r="AJ222" i="1" s="1"/>
  <c r="EC229" i="9"/>
  <c r="ED229" i="9"/>
  <c r="EE229" i="9"/>
  <c r="EF229" i="9"/>
  <c r="EG229" i="9"/>
  <c r="EH229" i="9"/>
  <c r="EI229" i="9"/>
  <c r="EJ229" i="9"/>
  <c r="EK229" i="9"/>
  <c r="EL229" i="9"/>
  <c r="EM229" i="9"/>
  <c r="EN229" i="9"/>
  <c r="EO229" i="9"/>
  <c r="EP229" i="9"/>
  <c r="EQ229" i="9"/>
  <c r="ER229" i="9"/>
  <c r="ES229" i="9"/>
  <c r="ET229" i="9"/>
  <c r="EU229" i="9"/>
  <c r="EV229" i="9"/>
  <c r="EW229" i="9"/>
  <c r="EX229" i="9"/>
  <c r="EY229" i="9"/>
  <c r="EZ229" i="9"/>
  <c r="FA229" i="9"/>
  <c r="FB229" i="9"/>
  <c r="FC229" i="9"/>
  <c r="AJ223" i="1" s="1"/>
  <c r="EC230" i="9"/>
  <c r="ED230" i="9"/>
  <c r="EE230" i="9"/>
  <c r="EF230" i="9"/>
  <c r="EG230" i="9"/>
  <c r="EH230" i="9"/>
  <c r="EI230" i="9"/>
  <c r="EJ230" i="9"/>
  <c r="EK230" i="9"/>
  <c r="EL230" i="9"/>
  <c r="EM230" i="9"/>
  <c r="EN230" i="9"/>
  <c r="EO230" i="9"/>
  <c r="EP230" i="9"/>
  <c r="EQ230" i="9"/>
  <c r="ER230" i="9"/>
  <c r="ES230" i="9"/>
  <c r="ET230" i="9"/>
  <c r="EU230" i="9"/>
  <c r="EV230" i="9"/>
  <c r="EW230" i="9"/>
  <c r="EX230" i="9"/>
  <c r="EY230" i="9"/>
  <c r="EZ230" i="9"/>
  <c r="FA230" i="9"/>
  <c r="FB230" i="9"/>
  <c r="FC230" i="9"/>
  <c r="AJ224" i="1" s="1"/>
  <c r="EC231" i="9"/>
  <c r="ED231" i="9"/>
  <c r="EE231" i="9"/>
  <c r="EF231" i="9"/>
  <c r="EG231" i="9"/>
  <c r="EH231" i="9"/>
  <c r="EI231" i="9"/>
  <c r="EJ231" i="9"/>
  <c r="EK231" i="9"/>
  <c r="EL231" i="9"/>
  <c r="EM231" i="9"/>
  <c r="EN231" i="9"/>
  <c r="EO231" i="9"/>
  <c r="EP231" i="9"/>
  <c r="EQ231" i="9"/>
  <c r="ER231" i="9"/>
  <c r="ES231" i="9"/>
  <c r="ET231" i="9"/>
  <c r="EU231" i="9"/>
  <c r="EV231" i="9"/>
  <c r="EW231" i="9"/>
  <c r="EX231" i="9"/>
  <c r="EY231" i="9"/>
  <c r="EZ231" i="9"/>
  <c r="FA231" i="9"/>
  <c r="FB231" i="9"/>
  <c r="FC231" i="9"/>
  <c r="AJ225" i="1" s="1"/>
  <c r="EC232" i="9"/>
  <c r="ED232" i="9"/>
  <c r="EE232" i="9"/>
  <c r="EF232" i="9"/>
  <c r="EG232" i="9"/>
  <c r="EH232" i="9"/>
  <c r="EI232" i="9"/>
  <c r="EJ232" i="9"/>
  <c r="EK232" i="9"/>
  <c r="EL232" i="9"/>
  <c r="EM232" i="9"/>
  <c r="EN232" i="9"/>
  <c r="EO232" i="9"/>
  <c r="EP232" i="9"/>
  <c r="EQ232" i="9"/>
  <c r="ER232" i="9"/>
  <c r="ES232" i="9"/>
  <c r="ET232" i="9"/>
  <c r="EU232" i="9"/>
  <c r="EV232" i="9"/>
  <c r="EW232" i="9"/>
  <c r="EX232" i="9"/>
  <c r="EY232" i="9"/>
  <c r="EZ232" i="9"/>
  <c r="FA232" i="9"/>
  <c r="FB232" i="9"/>
  <c r="FC232" i="9"/>
  <c r="AJ226" i="1" s="1"/>
  <c r="EC233" i="9"/>
  <c r="ED233" i="9"/>
  <c r="EE233" i="9"/>
  <c r="EF233" i="9"/>
  <c r="EG233" i="9"/>
  <c r="EH233" i="9"/>
  <c r="EI233" i="9"/>
  <c r="EJ233" i="9"/>
  <c r="EK233" i="9"/>
  <c r="EL233" i="9"/>
  <c r="EM233" i="9"/>
  <c r="EN233" i="9"/>
  <c r="EO233" i="9"/>
  <c r="EP233" i="9"/>
  <c r="EQ233" i="9"/>
  <c r="ER233" i="9"/>
  <c r="ES233" i="9"/>
  <c r="ET233" i="9"/>
  <c r="EU233" i="9"/>
  <c r="EV233" i="9"/>
  <c r="EW233" i="9"/>
  <c r="EX233" i="9"/>
  <c r="EY233" i="9"/>
  <c r="EZ233" i="9"/>
  <c r="FA233" i="9"/>
  <c r="FB233" i="9"/>
  <c r="FC233" i="9"/>
  <c r="AJ227" i="1" s="1"/>
  <c r="EC234" i="9"/>
  <c r="ED234" i="9"/>
  <c r="EE234" i="9"/>
  <c r="EF234" i="9"/>
  <c r="EG234" i="9"/>
  <c r="EH234" i="9"/>
  <c r="EI234" i="9"/>
  <c r="EJ234" i="9"/>
  <c r="EK234" i="9"/>
  <c r="EL234" i="9"/>
  <c r="EM234" i="9"/>
  <c r="EN234" i="9"/>
  <c r="EO234" i="9"/>
  <c r="EP234" i="9"/>
  <c r="EQ234" i="9"/>
  <c r="ER234" i="9"/>
  <c r="ES234" i="9"/>
  <c r="ET234" i="9"/>
  <c r="EU234" i="9"/>
  <c r="EV234" i="9"/>
  <c r="EW234" i="9"/>
  <c r="EX234" i="9"/>
  <c r="EY234" i="9"/>
  <c r="EZ234" i="9"/>
  <c r="FA234" i="9"/>
  <c r="FB234" i="9"/>
  <c r="FC234" i="9"/>
  <c r="AJ228" i="1" s="1"/>
  <c r="EC235" i="9"/>
  <c r="ED235" i="9"/>
  <c r="EE235" i="9"/>
  <c r="EF235" i="9"/>
  <c r="EG235" i="9"/>
  <c r="EH235" i="9"/>
  <c r="EI235" i="9"/>
  <c r="EJ235" i="9"/>
  <c r="EK235" i="9"/>
  <c r="EL235" i="9"/>
  <c r="EM235" i="9"/>
  <c r="EN235" i="9"/>
  <c r="EO235" i="9"/>
  <c r="EP235" i="9"/>
  <c r="EQ235" i="9"/>
  <c r="ER235" i="9"/>
  <c r="ES235" i="9"/>
  <c r="ET235" i="9"/>
  <c r="EU235" i="9"/>
  <c r="EV235" i="9"/>
  <c r="EW235" i="9"/>
  <c r="EX235" i="9"/>
  <c r="EY235" i="9"/>
  <c r="EZ235" i="9"/>
  <c r="FA235" i="9"/>
  <c r="FB235" i="9"/>
  <c r="FC235" i="9"/>
  <c r="AJ229" i="1" s="1"/>
  <c r="EC236" i="9"/>
  <c r="ED236" i="9"/>
  <c r="EE236" i="9"/>
  <c r="EF236" i="9"/>
  <c r="EG236" i="9"/>
  <c r="EH236" i="9"/>
  <c r="EI236" i="9"/>
  <c r="EJ236" i="9"/>
  <c r="EK236" i="9"/>
  <c r="EL236" i="9"/>
  <c r="EM236" i="9"/>
  <c r="EN236" i="9"/>
  <c r="EO236" i="9"/>
  <c r="EP236" i="9"/>
  <c r="EQ236" i="9"/>
  <c r="ER236" i="9"/>
  <c r="ES236" i="9"/>
  <c r="ET236" i="9"/>
  <c r="EU236" i="9"/>
  <c r="EV236" i="9"/>
  <c r="EW236" i="9"/>
  <c r="EX236" i="9"/>
  <c r="EY236" i="9"/>
  <c r="EZ236" i="9"/>
  <c r="FA236" i="9"/>
  <c r="FB236" i="9"/>
  <c r="FC236" i="9"/>
  <c r="AJ230" i="1" s="1"/>
  <c r="EC237" i="9"/>
  <c r="ED237" i="9"/>
  <c r="EE237" i="9"/>
  <c r="EF237" i="9"/>
  <c r="EG237" i="9"/>
  <c r="EH237" i="9"/>
  <c r="EI237" i="9"/>
  <c r="EJ237" i="9"/>
  <c r="EK237" i="9"/>
  <c r="EL237" i="9"/>
  <c r="EM237" i="9"/>
  <c r="EN237" i="9"/>
  <c r="EO237" i="9"/>
  <c r="EP237" i="9"/>
  <c r="EQ237" i="9"/>
  <c r="ER237" i="9"/>
  <c r="ES237" i="9"/>
  <c r="ET237" i="9"/>
  <c r="EU237" i="9"/>
  <c r="EV237" i="9"/>
  <c r="EW237" i="9"/>
  <c r="EX237" i="9"/>
  <c r="EY237" i="9"/>
  <c r="EZ237" i="9"/>
  <c r="FA237" i="9"/>
  <c r="FB237" i="9"/>
  <c r="FC237" i="9"/>
  <c r="AJ231" i="1" s="1"/>
  <c r="EC238" i="9"/>
  <c r="ED238" i="9"/>
  <c r="EE238" i="9"/>
  <c r="EF238" i="9"/>
  <c r="EG238" i="9"/>
  <c r="EH238" i="9"/>
  <c r="EI238" i="9"/>
  <c r="EJ238" i="9"/>
  <c r="EK238" i="9"/>
  <c r="EL238" i="9"/>
  <c r="EM238" i="9"/>
  <c r="EN238" i="9"/>
  <c r="EO238" i="9"/>
  <c r="EP238" i="9"/>
  <c r="EQ238" i="9"/>
  <c r="ER238" i="9"/>
  <c r="ES238" i="9"/>
  <c r="ET238" i="9"/>
  <c r="EU238" i="9"/>
  <c r="EV238" i="9"/>
  <c r="EW238" i="9"/>
  <c r="EX238" i="9"/>
  <c r="EY238" i="9"/>
  <c r="EZ238" i="9"/>
  <c r="FA238" i="9"/>
  <c r="FB238" i="9"/>
  <c r="FC238" i="9"/>
  <c r="AJ232" i="1" s="1"/>
  <c r="EC239" i="9"/>
  <c r="ED239" i="9"/>
  <c r="EE239" i="9"/>
  <c r="EF239" i="9"/>
  <c r="EG239" i="9"/>
  <c r="EH239" i="9"/>
  <c r="EI239" i="9"/>
  <c r="EJ239" i="9"/>
  <c r="EK239" i="9"/>
  <c r="EL239" i="9"/>
  <c r="EM239" i="9"/>
  <c r="EN239" i="9"/>
  <c r="EO239" i="9"/>
  <c r="EP239" i="9"/>
  <c r="EQ239" i="9"/>
  <c r="ER239" i="9"/>
  <c r="ES239" i="9"/>
  <c r="ET239" i="9"/>
  <c r="EU239" i="9"/>
  <c r="EV239" i="9"/>
  <c r="EW239" i="9"/>
  <c r="EX239" i="9"/>
  <c r="EY239" i="9"/>
  <c r="EZ239" i="9"/>
  <c r="FA239" i="9"/>
  <c r="FB239" i="9"/>
  <c r="FC239" i="9"/>
  <c r="AJ233" i="1" s="1"/>
  <c r="EC240" i="9"/>
  <c r="ED240" i="9"/>
  <c r="EE240" i="9"/>
  <c r="EF240" i="9"/>
  <c r="EG240" i="9"/>
  <c r="EH240" i="9"/>
  <c r="EI240" i="9"/>
  <c r="EJ240" i="9"/>
  <c r="EK240" i="9"/>
  <c r="EL240" i="9"/>
  <c r="EM240" i="9"/>
  <c r="EN240" i="9"/>
  <c r="EO240" i="9"/>
  <c r="EP240" i="9"/>
  <c r="EQ240" i="9"/>
  <c r="ER240" i="9"/>
  <c r="ES240" i="9"/>
  <c r="ET240" i="9"/>
  <c r="EU240" i="9"/>
  <c r="EV240" i="9"/>
  <c r="EW240" i="9"/>
  <c r="EX240" i="9"/>
  <c r="EY240" i="9"/>
  <c r="EZ240" i="9"/>
  <c r="FA240" i="9"/>
  <c r="FB240" i="9"/>
  <c r="FC240" i="9"/>
  <c r="AJ234" i="1" s="1"/>
  <c r="EC241" i="9"/>
  <c r="ED241" i="9"/>
  <c r="EE241" i="9"/>
  <c r="EF241" i="9"/>
  <c r="EG241" i="9"/>
  <c r="EH241" i="9"/>
  <c r="EI241" i="9"/>
  <c r="EJ241" i="9"/>
  <c r="EK241" i="9"/>
  <c r="EL241" i="9"/>
  <c r="EM241" i="9"/>
  <c r="EN241" i="9"/>
  <c r="EO241" i="9"/>
  <c r="EP241" i="9"/>
  <c r="EQ241" i="9"/>
  <c r="ER241" i="9"/>
  <c r="ES241" i="9"/>
  <c r="ET241" i="9"/>
  <c r="EU241" i="9"/>
  <c r="EV241" i="9"/>
  <c r="EW241" i="9"/>
  <c r="EX241" i="9"/>
  <c r="EY241" i="9"/>
  <c r="EZ241" i="9"/>
  <c r="FA241" i="9"/>
  <c r="FB241" i="9"/>
  <c r="FC241" i="9"/>
  <c r="AJ235" i="1" s="1"/>
  <c r="EC242" i="9"/>
  <c r="ED242" i="9"/>
  <c r="EE242" i="9"/>
  <c r="EF242" i="9"/>
  <c r="EG242" i="9"/>
  <c r="EH242" i="9"/>
  <c r="EI242" i="9"/>
  <c r="EJ242" i="9"/>
  <c r="EK242" i="9"/>
  <c r="EL242" i="9"/>
  <c r="EM242" i="9"/>
  <c r="EN242" i="9"/>
  <c r="EO242" i="9"/>
  <c r="EP242" i="9"/>
  <c r="EQ242" i="9"/>
  <c r="ER242" i="9"/>
  <c r="ES242" i="9"/>
  <c r="ET242" i="9"/>
  <c r="EU242" i="9"/>
  <c r="EV242" i="9"/>
  <c r="EW242" i="9"/>
  <c r="EX242" i="9"/>
  <c r="EY242" i="9"/>
  <c r="EZ242" i="9"/>
  <c r="FA242" i="9"/>
  <c r="FB242" i="9"/>
  <c r="FC242" i="9"/>
  <c r="AJ236" i="1" s="1"/>
  <c r="EC243" i="9"/>
  <c r="ED243" i="9"/>
  <c r="EE243" i="9"/>
  <c r="EF243" i="9"/>
  <c r="EG243" i="9"/>
  <c r="EH243" i="9"/>
  <c r="EI243" i="9"/>
  <c r="EJ243" i="9"/>
  <c r="EK243" i="9"/>
  <c r="EL243" i="9"/>
  <c r="EM243" i="9"/>
  <c r="EN243" i="9"/>
  <c r="EO243" i="9"/>
  <c r="EP243" i="9"/>
  <c r="EQ243" i="9"/>
  <c r="ER243" i="9"/>
  <c r="ES243" i="9"/>
  <c r="ET243" i="9"/>
  <c r="EU243" i="9"/>
  <c r="EV243" i="9"/>
  <c r="EW243" i="9"/>
  <c r="EX243" i="9"/>
  <c r="EY243" i="9"/>
  <c r="EZ243" i="9"/>
  <c r="FA243" i="9"/>
  <c r="FB243" i="9"/>
  <c r="FC243" i="9"/>
  <c r="AJ237" i="1" s="1"/>
  <c r="EC244" i="9"/>
  <c r="ED244" i="9"/>
  <c r="EE244" i="9"/>
  <c r="EF244" i="9"/>
  <c r="EG244" i="9"/>
  <c r="EH244" i="9"/>
  <c r="EI244" i="9"/>
  <c r="EJ244" i="9"/>
  <c r="EK244" i="9"/>
  <c r="EL244" i="9"/>
  <c r="EM244" i="9"/>
  <c r="EN244" i="9"/>
  <c r="EO244" i="9"/>
  <c r="EP244" i="9"/>
  <c r="EQ244" i="9"/>
  <c r="ER244" i="9"/>
  <c r="ES244" i="9"/>
  <c r="ET244" i="9"/>
  <c r="EU244" i="9"/>
  <c r="EV244" i="9"/>
  <c r="EW244" i="9"/>
  <c r="EX244" i="9"/>
  <c r="EY244" i="9"/>
  <c r="EZ244" i="9"/>
  <c r="FA244" i="9"/>
  <c r="FB244" i="9"/>
  <c r="FC244" i="9"/>
  <c r="AJ238" i="1" s="1"/>
  <c r="EC245" i="9"/>
  <c r="ED245" i="9"/>
  <c r="EE245" i="9"/>
  <c r="EF245" i="9"/>
  <c r="EG245" i="9"/>
  <c r="EH245" i="9"/>
  <c r="EI245" i="9"/>
  <c r="EJ245" i="9"/>
  <c r="EK245" i="9"/>
  <c r="EL245" i="9"/>
  <c r="EM245" i="9"/>
  <c r="EN245" i="9"/>
  <c r="EO245" i="9"/>
  <c r="EP245" i="9"/>
  <c r="EQ245" i="9"/>
  <c r="ER245" i="9"/>
  <c r="ES245" i="9"/>
  <c r="ET245" i="9"/>
  <c r="EU245" i="9"/>
  <c r="EV245" i="9"/>
  <c r="EW245" i="9"/>
  <c r="EX245" i="9"/>
  <c r="EY245" i="9"/>
  <c r="EZ245" i="9"/>
  <c r="FA245" i="9"/>
  <c r="FB245" i="9"/>
  <c r="FC245" i="9"/>
  <c r="AJ239" i="1" s="1"/>
  <c r="EC246" i="9"/>
  <c r="ED246" i="9"/>
  <c r="EE246" i="9"/>
  <c r="EF246" i="9"/>
  <c r="EG246" i="9"/>
  <c r="EH246" i="9"/>
  <c r="EI246" i="9"/>
  <c r="EJ246" i="9"/>
  <c r="EK246" i="9"/>
  <c r="EL246" i="9"/>
  <c r="EM246" i="9"/>
  <c r="EN246" i="9"/>
  <c r="EO246" i="9"/>
  <c r="EP246" i="9"/>
  <c r="EQ246" i="9"/>
  <c r="ER246" i="9"/>
  <c r="ES246" i="9"/>
  <c r="ET246" i="9"/>
  <c r="EU246" i="9"/>
  <c r="EV246" i="9"/>
  <c r="EW246" i="9"/>
  <c r="EX246" i="9"/>
  <c r="EY246" i="9"/>
  <c r="EZ246" i="9"/>
  <c r="FA246" i="9"/>
  <c r="FB246" i="9"/>
  <c r="FC246" i="9"/>
  <c r="AJ240" i="1" s="1"/>
  <c r="EC247" i="9"/>
  <c r="ED247" i="9"/>
  <c r="EE247" i="9"/>
  <c r="EF247" i="9"/>
  <c r="EG247" i="9"/>
  <c r="EH247" i="9"/>
  <c r="EI247" i="9"/>
  <c r="EJ247" i="9"/>
  <c r="EK247" i="9"/>
  <c r="EL247" i="9"/>
  <c r="EM247" i="9"/>
  <c r="EN247" i="9"/>
  <c r="EO247" i="9"/>
  <c r="EP247" i="9"/>
  <c r="EQ247" i="9"/>
  <c r="ER247" i="9"/>
  <c r="ES247" i="9"/>
  <c r="ET247" i="9"/>
  <c r="EU247" i="9"/>
  <c r="EV247" i="9"/>
  <c r="EW247" i="9"/>
  <c r="EX247" i="9"/>
  <c r="EY247" i="9"/>
  <c r="EZ247" i="9"/>
  <c r="FA247" i="9"/>
  <c r="FB247" i="9"/>
  <c r="FC247" i="9"/>
  <c r="AJ241" i="1" s="1"/>
  <c r="EC248" i="9"/>
  <c r="ED248" i="9"/>
  <c r="EE248" i="9"/>
  <c r="EF248" i="9"/>
  <c r="EG248" i="9"/>
  <c r="EH248" i="9"/>
  <c r="EI248" i="9"/>
  <c r="EJ248" i="9"/>
  <c r="EK248" i="9"/>
  <c r="EL248" i="9"/>
  <c r="EM248" i="9"/>
  <c r="EN248" i="9"/>
  <c r="EO248" i="9"/>
  <c r="EP248" i="9"/>
  <c r="EQ248" i="9"/>
  <c r="ER248" i="9"/>
  <c r="ES248" i="9"/>
  <c r="ET248" i="9"/>
  <c r="EU248" i="9"/>
  <c r="EV248" i="9"/>
  <c r="EW248" i="9"/>
  <c r="EX248" i="9"/>
  <c r="EY248" i="9"/>
  <c r="EZ248" i="9"/>
  <c r="FA248" i="9"/>
  <c r="FB248" i="9"/>
  <c r="FC248" i="9"/>
  <c r="AJ242" i="1" s="1"/>
  <c r="EC249" i="9"/>
  <c r="ED249" i="9"/>
  <c r="EE249" i="9"/>
  <c r="EF249" i="9"/>
  <c r="EG249" i="9"/>
  <c r="EH249" i="9"/>
  <c r="EI249" i="9"/>
  <c r="EJ249" i="9"/>
  <c r="EK249" i="9"/>
  <c r="EL249" i="9"/>
  <c r="EM249" i="9"/>
  <c r="EN249" i="9"/>
  <c r="EO249" i="9"/>
  <c r="EP249" i="9"/>
  <c r="EQ249" i="9"/>
  <c r="ER249" i="9"/>
  <c r="ES249" i="9"/>
  <c r="ET249" i="9"/>
  <c r="EU249" i="9"/>
  <c r="EV249" i="9"/>
  <c r="EW249" i="9"/>
  <c r="EX249" i="9"/>
  <c r="EY249" i="9"/>
  <c r="EZ249" i="9"/>
  <c r="FA249" i="9"/>
  <c r="FB249" i="9"/>
  <c r="FC249" i="9"/>
  <c r="AJ243" i="1" s="1"/>
  <c r="EC250" i="9"/>
  <c r="ED250" i="9"/>
  <c r="EE250" i="9"/>
  <c r="EF250" i="9"/>
  <c r="EG250" i="9"/>
  <c r="EH250" i="9"/>
  <c r="EI250" i="9"/>
  <c r="EJ250" i="9"/>
  <c r="EK250" i="9"/>
  <c r="EL250" i="9"/>
  <c r="EM250" i="9"/>
  <c r="EN250" i="9"/>
  <c r="EO250" i="9"/>
  <c r="EP250" i="9"/>
  <c r="EQ250" i="9"/>
  <c r="ER250" i="9"/>
  <c r="ES250" i="9"/>
  <c r="ET250" i="9"/>
  <c r="EU250" i="9"/>
  <c r="EV250" i="9"/>
  <c r="EW250" i="9"/>
  <c r="EX250" i="9"/>
  <c r="EY250" i="9"/>
  <c r="EZ250" i="9"/>
  <c r="FA250" i="9"/>
  <c r="FB250" i="9"/>
  <c r="FC250" i="9"/>
  <c r="AJ244" i="1" s="1"/>
  <c r="EC251" i="9"/>
  <c r="ED251" i="9"/>
  <c r="EE251" i="9"/>
  <c r="EF251" i="9"/>
  <c r="EG251" i="9"/>
  <c r="EH251" i="9"/>
  <c r="EI251" i="9"/>
  <c r="EJ251" i="9"/>
  <c r="EK251" i="9"/>
  <c r="EL251" i="9"/>
  <c r="EM251" i="9"/>
  <c r="EN251" i="9"/>
  <c r="EO251" i="9"/>
  <c r="EP251" i="9"/>
  <c r="EQ251" i="9"/>
  <c r="ER251" i="9"/>
  <c r="ES251" i="9"/>
  <c r="ET251" i="9"/>
  <c r="EU251" i="9"/>
  <c r="EV251" i="9"/>
  <c r="EW251" i="9"/>
  <c r="EX251" i="9"/>
  <c r="EY251" i="9"/>
  <c r="EZ251" i="9"/>
  <c r="FA251" i="9"/>
  <c r="FB251" i="9"/>
  <c r="FC251" i="9"/>
  <c r="AJ245" i="1" s="1"/>
  <c r="EC252" i="9"/>
  <c r="ED252" i="9"/>
  <c r="EE252" i="9"/>
  <c r="EF252" i="9"/>
  <c r="EG252" i="9"/>
  <c r="EH252" i="9"/>
  <c r="EI252" i="9"/>
  <c r="EJ252" i="9"/>
  <c r="EK252" i="9"/>
  <c r="EL252" i="9"/>
  <c r="EM252" i="9"/>
  <c r="EN252" i="9"/>
  <c r="EO252" i="9"/>
  <c r="EP252" i="9"/>
  <c r="EQ252" i="9"/>
  <c r="ER252" i="9"/>
  <c r="ES252" i="9"/>
  <c r="ET252" i="9"/>
  <c r="EU252" i="9"/>
  <c r="EV252" i="9"/>
  <c r="EW252" i="9"/>
  <c r="EX252" i="9"/>
  <c r="EY252" i="9"/>
  <c r="EZ252" i="9"/>
  <c r="FA252" i="9"/>
  <c r="FB252" i="9"/>
  <c r="FC252" i="9"/>
  <c r="AJ246" i="1" s="1"/>
  <c r="EC253" i="9"/>
  <c r="ED253" i="9"/>
  <c r="EE253" i="9"/>
  <c r="EF253" i="9"/>
  <c r="EG253" i="9"/>
  <c r="EH253" i="9"/>
  <c r="EI253" i="9"/>
  <c r="EJ253" i="9"/>
  <c r="EK253" i="9"/>
  <c r="EL253" i="9"/>
  <c r="EM253" i="9"/>
  <c r="EN253" i="9"/>
  <c r="EO253" i="9"/>
  <c r="EP253" i="9"/>
  <c r="EQ253" i="9"/>
  <c r="ER253" i="9"/>
  <c r="ES253" i="9"/>
  <c r="ET253" i="9"/>
  <c r="EU253" i="9"/>
  <c r="EV253" i="9"/>
  <c r="EW253" i="9"/>
  <c r="EX253" i="9"/>
  <c r="EY253" i="9"/>
  <c r="EZ253" i="9"/>
  <c r="FA253" i="9"/>
  <c r="FB253" i="9"/>
  <c r="FC253" i="9"/>
  <c r="AJ247" i="1" s="1"/>
  <c r="EC254" i="9"/>
  <c r="ED254" i="9"/>
  <c r="EE254" i="9"/>
  <c r="EF254" i="9"/>
  <c r="EG254" i="9"/>
  <c r="EH254" i="9"/>
  <c r="EI254" i="9"/>
  <c r="EJ254" i="9"/>
  <c r="EK254" i="9"/>
  <c r="EL254" i="9"/>
  <c r="EM254" i="9"/>
  <c r="EN254" i="9"/>
  <c r="EO254" i="9"/>
  <c r="EP254" i="9"/>
  <c r="EQ254" i="9"/>
  <c r="ER254" i="9"/>
  <c r="ES254" i="9"/>
  <c r="ET254" i="9"/>
  <c r="EU254" i="9"/>
  <c r="EV254" i="9"/>
  <c r="EW254" i="9"/>
  <c r="EX254" i="9"/>
  <c r="EY254" i="9"/>
  <c r="EZ254" i="9"/>
  <c r="FA254" i="9"/>
  <c r="FB254" i="9"/>
  <c r="FC254" i="9"/>
  <c r="AJ249" i="1" s="1"/>
  <c r="EC255" i="9"/>
  <c r="ED255" i="9"/>
  <c r="EE255" i="9"/>
  <c r="EF255" i="9"/>
  <c r="EG255" i="9"/>
  <c r="EH255" i="9"/>
  <c r="EI255" i="9"/>
  <c r="EJ255" i="9"/>
  <c r="EK255" i="9"/>
  <c r="EL255" i="9"/>
  <c r="EM255" i="9"/>
  <c r="EN255" i="9"/>
  <c r="EO255" i="9"/>
  <c r="EP255" i="9"/>
  <c r="EQ255" i="9"/>
  <c r="ER255" i="9"/>
  <c r="ES255" i="9"/>
  <c r="ET255" i="9"/>
  <c r="EU255" i="9"/>
  <c r="EV255" i="9"/>
  <c r="EW255" i="9"/>
  <c r="EX255" i="9"/>
  <c r="EY255" i="9"/>
  <c r="EZ255" i="9"/>
  <c r="FA255" i="9"/>
  <c r="FB255" i="9"/>
  <c r="FC255" i="9"/>
  <c r="AJ250" i="1" s="1"/>
  <c r="EC256" i="9"/>
  <c r="ED256" i="9"/>
  <c r="EE256" i="9"/>
  <c r="EF256" i="9"/>
  <c r="EG256" i="9"/>
  <c r="EH256" i="9"/>
  <c r="EI256" i="9"/>
  <c r="EJ256" i="9"/>
  <c r="EK256" i="9"/>
  <c r="EL256" i="9"/>
  <c r="EM256" i="9"/>
  <c r="EN256" i="9"/>
  <c r="EO256" i="9"/>
  <c r="EP256" i="9"/>
  <c r="EQ256" i="9"/>
  <c r="ER256" i="9"/>
  <c r="ES256" i="9"/>
  <c r="ET256" i="9"/>
  <c r="EU256" i="9"/>
  <c r="EV256" i="9"/>
  <c r="EW256" i="9"/>
  <c r="EX256" i="9"/>
  <c r="EY256" i="9"/>
  <c r="EZ256" i="9"/>
  <c r="FA256" i="9"/>
  <c r="FB256" i="9"/>
  <c r="FC256" i="9"/>
  <c r="AJ251" i="1" s="1"/>
  <c r="EC257" i="9"/>
  <c r="ED257" i="9"/>
  <c r="EE257" i="9"/>
  <c r="EF257" i="9"/>
  <c r="EG257" i="9"/>
  <c r="EH257" i="9"/>
  <c r="EI257" i="9"/>
  <c r="EJ257" i="9"/>
  <c r="EK257" i="9"/>
  <c r="EL257" i="9"/>
  <c r="EM257" i="9"/>
  <c r="EN257" i="9"/>
  <c r="EO257" i="9"/>
  <c r="EP257" i="9"/>
  <c r="EQ257" i="9"/>
  <c r="ER257" i="9"/>
  <c r="ES257" i="9"/>
  <c r="ET257" i="9"/>
  <c r="EU257" i="9"/>
  <c r="EV257" i="9"/>
  <c r="EW257" i="9"/>
  <c r="EX257" i="9"/>
  <c r="EY257" i="9"/>
  <c r="EZ257" i="9"/>
  <c r="FA257" i="9"/>
  <c r="FB257" i="9"/>
  <c r="FC257" i="9"/>
  <c r="AJ252" i="1" s="1"/>
  <c r="EC258" i="9"/>
  <c r="ED258" i="9"/>
  <c r="EE258" i="9"/>
  <c r="EF258" i="9"/>
  <c r="EG258" i="9"/>
  <c r="EH258" i="9"/>
  <c r="EI258" i="9"/>
  <c r="EJ258" i="9"/>
  <c r="EK258" i="9"/>
  <c r="EL258" i="9"/>
  <c r="EM258" i="9"/>
  <c r="EN258" i="9"/>
  <c r="EO258" i="9"/>
  <c r="EP258" i="9"/>
  <c r="EQ258" i="9"/>
  <c r="ER258" i="9"/>
  <c r="ES258" i="9"/>
  <c r="ET258" i="9"/>
  <c r="EU258" i="9"/>
  <c r="EV258" i="9"/>
  <c r="EW258" i="9"/>
  <c r="EX258" i="9"/>
  <c r="EY258" i="9"/>
  <c r="EZ258" i="9"/>
  <c r="FA258" i="9"/>
  <c r="FB258" i="9"/>
  <c r="FC258" i="9"/>
  <c r="AJ253" i="1" s="1"/>
  <c r="EC259" i="9"/>
  <c r="ED259" i="9"/>
  <c r="EE259" i="9"/>
  <c r="EF259" i="9"/>
  <c r="EG259" i="9"/>
  <c r="EH259" i="9"/>
  <c r="EI259" i="9"/>
  <c r="EJ259" i="9"/>
  <c r="EK259" i="9"/>
  <c r="EL259" i="9"/>
  <c r="EM259" i="9"/>
  <c r="EN259" i="9"/>
  <c r="EO259" i="9"/>
  <c r="EP259" i="9"/>
  <c r="EQ259" i="9"/>
  <c r="ER259" i="9"/>
  <c r="ES259" i="9"/>
  <c r="ET259" i="9"/>
  <c r="EU259" i="9"/>
  <c r="EV259" i="9"/>
  <c r="EW259" i="9"/>
  <c r="EX259" i="9"/>
  <c r="EY259" i="9"/>
  <c r="EZ259" i="9"/>
  <c r="FA259" i="9"/>
  <c r="FB259" i="9"/>
  <c r="FC259" i="9"/>
  <c r="AJ254" i="1" s="1"/>
  <c r="EC260" i="9"/>
  <c r="ED260" i="9"/>
  <c r="EE260" i="9"/>
  <c r="EF260" i="9"/>
  <c r="EG260" i="9"/>
  <c r="EH260" i="9"/>
  <c r="EI260" i="9"/>
  <c r="EJ260" i="9"/>
  <c r="EK260" i="9"/>
  <c r="EL260" i="9"/>
  <c r="EM260" i="9"/>
  <c r="EN260" i="9"/>
  <c r="EO260" i="9"/>
  <c r="EP260" i="9"/>
  <c r="EQ260" i="9"/>
  <c r="ER260" i="9"/>
  <c r="ES260" i="9"/>
  <c r="ET260" i="9"/>
  <c r="EU260" i="9"/>
  <c r="EV260" i="9"/>
  <c r="EW260" i="9"/>
  <c r="EX260" i="9"/>
  <c r="EY260" i="9"/>
  <c r="EZ260" i="9"/>
  <c r="FA260" i="9"/>
  <c r="FB260" i="9"/>
  <c r="FC260" i="9"/>
  <c r="AJ255" i="1" s="1"/>
  <c r="EC261" i="9"/>
  <c r="ED261" i="9"/>
  <c r="EE261" i="9"/>
  <c r="EF261" i="9"/>
  <c r="EG261" i="9"/>
  <c r="EH261" i="9"/>
  <c r="EI261" i="9"/>
  <c r="EJ261" i="9"/>
  <c r="EK261" i="9"/>
  <c r="EL261" i="9"/>
  <c r="EM261" i="9"/>
  <c r="EN261" i="9"/>
  <c r="EO261" i="9"/>
  <c r="EP261" i="9"/>
  <c r="EQ261" i="9"/>
  <c r="ER261" i="9"/>
  <c r="ES261" i="9"/>
  <c r="ET261" i="9"/>
  <c r="EU261" i="9"/>
  <c r="EV261" i="9"/>
  <c r="EW261" i="9"/>
  <c r="EX261" i="9"/>
  <c r="EY261" i="9"/>
  <c r="EZ261" i="9"/>
  <c r="FA261" i="9"/>
  <c r="FB261" i="9"/>
  <c r="FC261" i="9"/>
  <c r="AJ256" i="1" s="1"/>
  <c r="EC262" i="9"/>
  <c r="ED262" i="9"/>
  <c r="EE262" i="9"/>
  <c r="EF262" i="9"/>
  <c r="EG262" i="9"/>
  <c r="EH262" i="9"/>
  <c r="EI262" i="9"/>
  <c r="EJ262" i="9"/>
  <c r="EK262" i="9"/>
  <c r="EL262" i="9"/>
  <c r="EM262" i="9"/>
  <c r="EN262" i="9"/>
  <c r="EO262" i="9"/>
  <c r="EP262" i="9"/>
  <c r="EQ262" i="9"/>
  <c r="ER262" i="9"/>
  <c r="ES262" i="9"/>
  <c r="ET262" i="9"/>
  <c r="EU262" i="9"/>
  <c r="EV262" i="9"/>
  <c r="EW262" i="9"/>
  <c r="EX262" i="9"/>
  <c r="EY262" i="9"/>
  <c r="EZ262" i="9"/>
  <c r="FA262" i="9"/>
  <c r="FB262" i="9"/>
  <c r="FC262" i="9"/>
  <c r="AJ257" i="1" s="1"/>
  <c r="EC263" i="9"/>
  <c r="ED263" i="9"/>
  <c r="EE263" i="9"/>
  <c r="EF263" i="9"/>
  <c r="EG263" i="9"/>
  <c r="EH263" i="9"/>
  <c r="EI263" i="9"/>
  <c r="EJ263" i="9"/>
  <c r="EK263" i="9"/>
  <c r="EL263" i="9"/>
  <c r="EM263" i="9"/>
  <c r="EN263" i="9"/>
  <c r="EO263" i="9"/>
  <c r="EP263" i="9"/>
  <c r="EQ263" i="9"/>
  <c r="ER263" i="9"/>
  <c r="ES263" i="9"/>
  <c r="ET263" i="9"/>
  <c r="EU263" i="9"/>
  <c r="EV263" i="9"/>
  <c r="EW263" i="9"/>
  <c r="EX263" i="9"/>
  <c r="EY263" i="9"/>
  <c r="EZ263" i="9"/>
  <c r="FA263" i="9"/>
  <c r="FB263" i="9"/>
  <c r="FC263" i="9"/>
  <c r="AJ258" i="1" s="1"/>
  <c r="EC264" i="9"/>
  <c r="ED264" i="9"/>
  <c r="EE264" i="9"/>
  <c r="EF264" i="9"/>
  <c r="EG264" i="9"/>
  <c r="EH264" i="9"/>
  <c r="EI264" i="9"/>
  <c r="EJ264" i="9"/>
  <c r="EK264" i="9"/>
  <c r="EL264" i="9"/>
  <c r="EM264" i="9"/>
  <c r="EN264" i="9"/>
  <c r="EO264" i="9"/>
  <c r="EP264" i="9"/>
  <c r="EQ264" i="9"/>
  <c r="ER264" i="9"/>
  <c r="ES264" i="9"/>
  <c r="ET264" i="9"/>
  <c r="EU264" i="9"/>
  <c r="EV264" i="9"/>
  <c r="EW264" i="9"/>
  <c r="EX264" i="9"/>
  <c r="EY264" i="9"/>
  <c r="EZ264" i="9"/>
  <c r="FA264" i="9"/>
  <c r="FB264" i="9"/>
  <c r="FC264" i="9"/>
  <c r="AJ259" i="1" s="1"/>
  <c r="EC265" i="9"/>
  <c r="ED265" i="9"/>
  <c r="EE265" i="9"/>
  <c r="EF265" i="9"/>
  <c r="EG265" i="9"/>
  <c r="EH265" i="9"/>
  <c r="EI265" i="9"/>
  <c r="EJ265" i="9"/>
  <c r="EK265" i="9"/>
  <c r="EL265" i="9"/>
  <c r="EM265" i="9"/>
  <c r="EN265" i="9"/>
  <c r="EO265" i="9"/>
  <c r="EP265" i="9"/>
  <c r="EQ265" i="9"/>
  <c r="ER265" i="9"/>
  <c r="ES265" i="9"/>
  <c r="ET265" i="9"/>
  <c r="EU265" i="9"/>
  <c r="EV265" i="9"/>
  <c r="EW265" i="9"/>
  <c r="EX265" i="9"/>
  <c r="EY265" i="9"/>
  <c r="EZ265" i="9"/>
  <c r="FA265" i="9"/>
  <c r="FB265" i="9"/>
  <c r="FC265" i="9"/>
  <c r="AJ260" i="1" s="1"/>
  <c r="EC266" i="9"/>
  <c r="ED266" i="9"/>
  <c r="EE266" i="9"/>
  <c r="EF266" i="9"/>
  <c r="EG266" i="9"/>
  <c r="EH266" i="9"/>
  <c r="EI266" i="9"/>
  <c r="EJ266" i="9"/>
  <c r="EK266" i="9"/>
  <c r="EL266" i="9"/>
  <c r="EM266" i="9"/>
  <c r="EN266" i="9"/>
  <c r="EO266" i="9"/>
  <c r="EP266" i="9"/>
  <c r="EQ266" i="9"/>
  <c r="ER266" i="9"/>
  <c r="ES266" i="9"/>
  <c r="ET266" i="9"/>
  <c r="EU266" i="9"/>
  <c r="EV266" i="9"/>
  <c r="EW266" i="9"/>
  <c r="EX266" i="9"/>
  <c r="EY266" i="9"/>
  <c r="EZ266" i="9"/>
  <c r="FA266" i="9"/>
  <c r="FB266" i="9"/>
  <c r="FC266" i="9"/>
  <c r="AJ261" i="1" s="1"/>
  <c r="EC267" i="9"/>
  <c r="ED267" i="9"/>
  <c r="EE267" i="9"/>
  <c r="EF267" i="9"/>
  <c r="EG267" i="9"/>
  <c r="EH267" i="9"/>
  <c r="EI267" i="9"/>
  <c r="EJ267" i="9"/>
  <c r="EK267" i="9"/>
  <c r="EL267" i="9"/>
  <c r="EM267" i="9"/>
  <c r="EN267" i="9"/>
  <c r="EO267" i="9"/>
  <c r="EP267" i="9"/>
  <c r="EQ267" i="9"/>
  <c r="ER267" i="9"/>
  <c r="ES267" i="9"/>
  <c r="ET267" i="9"/>
  <c r="EU267" i="9"/>
  <c r="EV267" i="9"/>
  <c r="EW267" i="9"/>
  <c r="EX267" i="9"/>
  <c r="EY267" i="9"/>
  <c r="EZ267" i="9"/>
  <c r="FA267" i="9"/>
  <c r="FB267" i="9"/>
  <c r="FC267" i="9"/>
  <c r="AJ262" i="1" s="1"/>
  <c r="EC268" i="9"/>
  <c r="ED268" i="9"/>
  <c r="EE268" i="9"/>
  <c r="EF268" i="9"/>
  <c r="EG268" i="9"/>
  <c r="EH268" i="9"/>
  <c r="EI268" i="9"/>
  <c r="EJ268" i="9"/>
  <c r="EK268" i="9"/>
  <c r="EL268" i="9"/>
  <c r="EM268" i="9"/>
  <c r="EN268" i="9"/>
  <c r="EO268" i="9"/>
  <c r="EP268" i="9"/>
  <c r="EQ268" i="9"/>
  <c r="ER268" i="9"/>
  <c r="ES268" i="9"/>
  <c r="ET268" i="9"/>
  <c r="EU268" i="9"/>
  <c r="EV268" i="9"/>
  <c r="EW268" i="9"/>
  <c r="EX268" i="9"/>
  <c r="EY268" i="9"/>
  <c r="EZ268" i="9"/>
  <c r="FA268" i="9"/>
  <c r="FB268" i="9"/>
  <c r="FC268" i="9"/>
  <c r="AJ263" i="1" s="1"/>
  <c r="EC269" i="9"/>
  <c r="ED269" i="9"/>
  <c r="EE269" i="9"/>
  <c r="EF269" i="9"/>
  <c r="EG269" i="9"/>
  <c r="EH269" i="9"/>
  <c r="EI269" i="9"/>
  <c r="EJ269" i="9"/>
  <c r="EK269" i="9"/>
  <c r="EL269" i="9"/>
  <c r="EM269" i="9"/>
  <c r="EN269" i="9"/>
  <c r="EO269" i="9"/>
  <c r="EP269" i="9"/>
  <c r="EQ269" i="9"/>
  <c r="ER269" i="9"/>
  <c r="ES269" i="9"/>
  <c r="ET269" i="9"/>
  <c r="EU269" i="9"/>
  <c r="EV269" i="9"/>
  <c r="EW269" i="9"/>
  <c r="EX269" i="9"/>
  <c r="EY269" i="9"/>
  <c r="EZ269" i="9"/>
  <c r="FA269" i="9"/>
  <c r="FB269" i="9"/>
  <c r="FC269" i="9"/>
  <c r="AJ264" i="1" s="1"/>
  <c r="EC270" i="9"/>
  <c r="ED270" i="9"/>
  <c r="EE270" i="9"/>
  <c r="EF270" i="9"/>
  <c r="EG270" i="9"/>
  <c r="EH270" i="9"/>
  <c r="EI270" i="9"/>
  <c r="EJ270" i="9"/>
  <c r="EK270" i="9"/>
  <c r="EL270" i="9"/>
  <c r="EM270" i="9"/>
  <c r="EN270" i="9"/>
  <c r="EO270" i="9"/>
  <c r="EP270" i="9"/>
  <c r="EQ270" i="9"/>
  <c r="ER270" i="9"/>
  <c r="ES270" i="9"/>
  <c r="ET270" i="9"/>
  <c r="EU270" i="9"/>
  <c r="EV270" i="9"/>
  <c r="EW270" i="9"/>
  <c r="EX270" i="9"/>
  <c r="EY270" i="9"/>
  <c r="EZ270" i="9"/>
  <c r="FA270" i="9"/>
  <c r="FB270" i="9"/>
  <c r="FC270" i="9"/>
  <c r="AJ265" i="1" s="1"/>
  <c r="EC271" i="9"/>
  <c r="ED271" i="9"/>
  <c r="EE271" i="9"/>
  <c r="EF271" i="9"/>
  <c r="EG271" i="9"/>
  <c r="EH271" i="9"/>
  <c r="EI271" i="9"/>
  <c r="EJ271" i="9"/>
  <c r="EK271" i="9"/>
  <c r="EL271" i="9"/>
  <c r="EM271" i="9"/>
  <c r="EN271" i="9"/>
  <c r="EO271" i="9"/>
  <c r="EP271" i="9"/>
  <c r="EQ271" i="9"/>
  <c r="ER271" i="9"/>
  <c r="ES271" i="9"/>
  <c r="ET271" i="9"/>
  <c r="EU271" i="9"/>
  <c r="EV271" i="9"/>
  <c r="EW271" i="9"/>
  <c r="EX271" i="9"/>
  <c r="EY271" i="9"/>
  <c r="EZ271" i="9"/>
  <c r="FA271" i="9"/>
  <c r="FB271" i="9"/>
  <c r="FC271" i="9"/>
  <c r="AJ266" i="1" s="1"/>
  <c r="EC272" i="9"/>
  <c r="ED272" i="9"/>
  <c r="EE272" i="9"/>
  <c r="EF272" i="9"/>
  <c r="EG272" i="9"/>
  <c r="EH272" i="9"/>
  <c r="EI272" i="9"/>
  <c r="EJ272" i="9"/>
  <c r="EK272" i="9"/>
  <c r="EL272" i="9"/>
  <c r="EM272" i="9"/>
  <c r="EN272" i="9"/>
  <c r="EO272" i="9"/>
  <c r="EP272" i="9"/>
  <c r="EQ272" i="9"/>
  <c r="ER272" i="9"/>
  <c r="ES272" i="9"/>
  <c r="ET272" i="9"/>
  <c r="EU272" i="9"/>
  <c r="EV272" i="9"/>
  <c r="EW272" i="9"/>
  <c r="EX272" i="9"/>
  <c r="EY272" i="9"/>
  <c r="EZ272" i="9"/>
  <c r="FA272" i="9"/>
  <c r="FB272" i="9"/>
  <c r="FC272" i="9"/>
  <c r="AJ267" i="1" s="1"/>
  <c r="EC273" i="9"/>
  <c r="ED273" i="9"/>
  <c r="EE273" i="9"/>
  <c r="EF273" i="9"/>
  <c r="EG273" i="9"/>
  <c r="EH273" i="9"/>
  <c r="EI273" i="9"/>
  <c r="EJ273" i="9"/>
  <c r="EK273" i="9"/>
  <c r="EL273" i="9"/>
  <c r="EM273" i="9"/>
  <c r="EN273" i="9"/>
  <c r="EO273" i="9"/>
  <c r="EP273" i="9"/>
  <c r="EQ273" i="9"/>
  <c r="ER273" i="9"/>
  <c r="ES273" i="9"/>
  <c r="ET273" i="9"/>
  <c r="EU273" i="9"/>
  <c r="EV273" i="9"/>
  <c r="EW273" i="9"/>
  <c r="EX273" i="9"/>
  <c r="EY273" i="9"/>
  <c r="EZ273" i="9"/>
  <c r="FA273" i="9"/>
  <c r="FB273" i="9"/>
  <c r="FC273" i="9"/>
  <c r="AJ268" i="1" s="1"/>
  <c r="EC274" i="9"/>
  <c r="ED274" i="9"/>
  <c r="EE274" i="9"/>
  <c r="EF274" i="9"/>
  <c r="EG274" i="9"/>
  <c r="EH274" i="9"/>
  <c r="EI274" i="9"/>
  <c r="EJ274" i="9"/>
  <c r="EK274" i="9"/>
  <c r="EL274" i="9"/>
  <c r="EM274" i="9"/>
  <c r="EN274" i="9"/>
  <c r="EO274" i="9"/>
  <c r="EP274" i="9"/>
  <c r="EQ274" i="9"/>
  <c r="ER274" i="9"/>
  <c r="ES274" i="9"/>
  <c r="ET274" i="9"/>
  <c r="EU274" i="9"/>
  <c r="EV274" i="9"/>
  <c r="EW274" i="9"/>
  <c r="EX274" i="9"/>
  <c r="EY274" i="9"/>
  <c r="EZ274" i="9"/>
  <c r="FA274" i="9"/>
  <c r="FB274" i="9"/>
  <c r="FC274" i="9"/>
  <c r="AJ269" i="1" s="1"/>
  <c r="EC275" i="9"/>
  <c r="ED275" i="9"/>
  <c r="EE275" i="9"/>
  <c r="EF275" i="9"/>
  <c r="EG275" i="9"/>
  <c r="EH275" i="9"/>
  <c r="EI275" i="9"/>
  <c r="EJ275" i="9"/>
  <c r="EK275" i="9"/>
  <c r="EL275" i="9"/>
  <c r="EM275" i="9"/>
  <c r="EN275" i="9"/>
  <c r="EO275" i="9"/>
  <c r="EP275" i="9"/>
  <c r="EQ275" i="9"/>
  <c r="ER275" i="9"/>
  <c r="ES275" i="9"/>
  <c r="ET275" i="9"/>
  <c r="EU275" i="9"/>
  <c r="EV275" i="9"/>
  <c r="EW275" i="9"/>
  <c r="EX275" i="9"/>
  <c r="EY275" i="9"/>
  <c r="EZ275" i="9"/>
  <c r="FA275" i="9"/>
  <c r="FB275" i="9"/>
  <c r="FC275" i="9"/>
  <c r="AJ270" i="1" s="1"/>
  <c r="EC276" i="9"/>
  <c r="ED276" i="9"/>
  <c r="EE276" i="9"/>
  <c r="EF276" i="9"/>
  <c r="EG276" i="9"/>
  <c r="EH276" i="9"/>
  <c r="EI276" i="9"/>
  <c r="EJ276" i="9"/>
  <c r="EK276" i="9"/>
  <c r="EL276" i="9"/>
  <c r="EM276" i="9"/>
  <c r="EN276" i="9"/>
  <c r="EO276" i="9"/>
  <c r="EP276" i="9"/>
  <c r="EQ276" i="9"/>
  <c r="ER276" i="9"/>
  <c r="ES276" i="9"/>
  <c r="ET276" i="9"/>
  <c r="EU276" i="9"/>
  <c r="EV276" i="9"/>
  <c r="EW276" i="9"/>
  <c r="EX276" i="9"/>
  <c r="EY276" i="9"/>
  <c r="EZ276" i="9"/>
  <c r="FA276" i="9"/>
  <c r="FB276" i="9"/>
  <c r="FC276" i="9"/>
  <c r="AJ271" i="1" s="1"/>
  <c r="EC277" i="9"/>
  <c r="ED277" i="9"/>
  <c r="EE277" i="9"/>
  <c r="EF277" i="9"/>
  <c r="EG277" i="9"/>
  <c r="EH277" i="9"/>
  <c r="EI277" i="9"/>
  <c r="EJ277" i="9"/>
  <c r="EK277" i="9"/>
  <c r="EL277" i="9"/>
  <c r="EM277" i="9"/>
  <c r="EN277" i="9"/>
  <c r="EO277" i="9"/>
  <c r="EP277" i="9"/>
  <c r="EQ277" i="9"/>
  <c r="ER277" i="9"/>
  <c r="ES277" i="9"/>
  <c r="ET277" i="9"/>
  <c r="EU277" i="9"/>
  <c r="EV277" i="9"/>
  <c r="EW277" i="9"/>
  <c r="EX277" i="9"/>
  <c r="EY277" i="9"/>
  <c r="EZ277" i="9"/>
  <c r="FA277" i="9"/>
  <c r="FB277" i="9"/>
  <c r="FC277" i="9"/>
  <c r="AJ272" i="1" s="1"/>
  <c r="EC278" i="9"/>
  <c r="ED278" i="9"/>
  <c r="EE278" i="9"/>
  <c r="EF278" i="9"/>
  <c r="EG278" i="9"/>
  <c r="EH278" i="9"/>
  <c r="EI278" i="9"/>
  <c r="EJ278" i="9"/>
  <c r="EK278" i="9"/>
  <c r="EL278" i="9"/>
  <c r="EM278" i="9"/>
  <c r="EN278" i="9"/>
  <c r="EO278" i="9"/>
  <c r="EP278" i="9"/>
  <c r="EQ278" i="9"/>
  <c r="ER278" i="9"/>
  <c r="ES278" i="9"/>
  <c r="ET278" i="9"/>
  <c r="EU278" i="9"/>
  <c r="EV278" i="9"/>
  <c r="EW278" i="9"/>
  <c r="EX278" i="9"/>
  <c r="EY278" i="9"/>
  <c r="EZ278" i="9"/>
  <c r="FA278" i="9"/>
  <c r="FB278" i="9"/>
  <c r="FC278" i="9"/>
  <c r="AJ273" i="1" s="1"/>
  <c r="EC279" i="9"/>
  <c r="ED279" i="9"/>
  <c r="EE279" i="9"/>
  <c r="EF279" i="9"/>
  <c r="EG279" i="9"/>
  <c r="EH279" i="9"/>
  <c r="EI279" i="9"/>
  <c r="EJ279" i="9"/>
  <c r="EK279" i="9"/>
  <c r="EL279" i="9"/>
  <c r="EM279" i="9"/>
  <c r="EN279" i="9"/>
  <c r="EO279" i="9"/>
  <c r="EP279" i="9"/>
  <c r="EQ279" i="9"/>
  <c r="ER279" i="9"/>
  <c r="ES279" i="9"/>
  <c r="ET279" i="9"/>
  <c r="EU279" i="9"/>
  <c r="EV279" i="9"/>
  <c r="EW279" i="9"/>
  <c r="EX279" i="9"/>
  <c r="EY279" i="9"/>
  <c r="EZ279" i="9"/>
  <c r="FA279" i="9"/>
  <c r="FB279" i="9"/>
  <c r="FC279" i="9"/>
  <c r="AJ274" i="1" s="1"/>
  <c r="EC280" i="9"/>
  <c r="ED280" i="9"/>
  <c r="EE280" i="9"/>
  <c r="EF280" i="9"/>
  <c r="EG280" i="9"/>
  <c r="EH280" i="9"/>
  <c r="EI280" i="9"/>
  <c r="EJ280" i="9"/>
  <c r="EK280" i="9"/>
  <c r="EL280" i="9"/>
  <c r="EM280" i="9"/>
  <c r="EN280" i="9"/>
  <c r="EO280" i="9"/>
  <c r="EP280" i="9"/>
  <c r="EQ280" i="9"/>
  <c r="ER280" i="9"/>
  <c r="ES280" i="9"/>
  <c r="ET280" i="9"/>
  <c r="EU280" i="9"/>
  <c r="EV280" i="9"/>
  <c r="EW280" i="9"/>
  <c r="EX280" i="9"/>
  <c r="EY280" i="9"/>
  <c r="EZ280" i="9"/>
  <c r="FA280" i="9"/>
  <c r="FB280" i="9"/>
  <c r="FC280" i="9"/>
  <c r="AJ275" i="1" s="1"/>
  <c r="EC281" i="9"/>
  <c r="ED281" i="9"/>
  <c r="EE281" i="9"/>
  <c r="EF281" i="9"/>
  <c r="EG281" i="9"/>
  <c r="EH281" i="9"/>
  <c r="EI281" i="9"/>
  <c r="EJ281" i="9"/>
  <c r="EK281" i="9"/>
  <c r="EL281" i="9"/>
  <c r="EM281" i="9"/>
  <c r="EN281" i="9"/>
  <c r="EO281" i="9"/>
  <c r="EP281" i="9"/>
  <c r="EQ281" i="9"/>
  <c r="ER281" i="9"/>
  <c r="ES281" i="9"/>
  <c r="ET281" i="9"/>
  <c r="EU281" i="9"/>
  <c r="EV281" i="9"/>
  <c r="EW281" i="9"/>
  <c r="EX281" i="9"/>
  <c r="EY281" i="9"/>
  <c r="EZ281" i="9"/>
  <c r="FA281" i="9"/>
  <c r="FB281" i="9"/>
  <c r="FC281" i="9"/>
  <c r="AJ276" i="1" s="1"/>
  <c r="EC282" i="9"/>
  <c r="ED282" i="9"/>
  <c r="EE282" i="9"/>
  <c r="EF282" i="9"/>
  <c r="EG282" i="9"/>
  <c r="EH282" i="9"/>
  <c r="EI282" i="9"/>
  <c r="EJ282" i="9"/>
  <c r="EK282" i="9"/>
  <c r="EL282" i="9"/>
  <c r="EM282" i="9"/>
  <c r="EN282" i="9"/>
  <c r="EO282" i="9"/>
  <c r="EP282" i="9"/>
  <c r="EQ282" i="9"/>
  <c r="ER282" i="9"/>
  <c r="ES282" i="9"/>
  <c r="ET282" i="9"/>
  <c r="EU282" i="9"/>
  <c r="EV282" i="9"/>
  <c r="EW282" i="9"/>
  <c r="EX282" i="9"/>
  <c r="EY282" i="9"/>
  <c r="EZ282" i="9"/>
  <c r="FA282" i="9"/>
  <c r="FB282" i="9"/>
  <c r="FC282" i="9"/>
  <c r="AJ277" i="1" s="1"/>
  <c r="EC283" i="9"/>
  <c r="ED283" i="9"/>
  <c r="EE283" i="9"/>
  <c r="EF283" i="9"/>
  <c r="EG283" i="9"/>
  <c r="EH283" i="9"/>
  <c r="EI283" i="9"/>
  <c r="EJ283" i="9"/>
  <c r="EK283" i="9"/>
  <c r="EL283" i="9"/>
  <c r="EM283" i="9"/>
  <c r="EN283" i="9"/>
  <c r="EO283" i="9"/>
  <c r="EP283" i="9"/>
  <c r="EQ283" i="9"/>
  <c r="ER283" i="9"/>
  <c r="ES283" i="9"/>
  <c r="ET283" i="9"/>
  <c r="EU283" i="9"/>
  <c r="EV283" i="9"/>
  <c r="EW283" i="9"/>
  <c r="EX283" i="9"/>
  <c r="EY283" i="9"/>
  <c r="EZ283" i="9"/>
  <c r="FA283" i="9"/>
  <c r="FB283" i="9"/>
  <c r="FC283" i="9"/>
  <c r="AJ278" i="1" s="1"/>
  <c r="EC284" i="9"/>
  <c r="ED284" i="9"/>
  <c r="EE284" i="9"/>
  <c r="EF284" i="9"/>
  <c r="EG284" i="9"/>
  <c r="EH284" i="9"/>
  <c r="EI284" i="9"/>
  <c r="EJ284" i="9"/>
  <c r="EK284" i="9"/>
  <c r="EL284" i="9"/>
  <c r="EM284" i="9"/>
  <c r="EN284" i="9"/>
  <c r="EO284" i="9"/>
  <c r="EP284" i="9"/>
  <c r="EQ284" i="9"/>
  <c r="ER284" i="9"/>
  <c r="ES284" i="9"/>
  <c r="ET284" i="9"/>
  <c r="EU284" i="9"/>
  <c r="EV284" i="9"/>
  <c r="EW284" i="9"/>
  <c r="EX284" i="9"/>
  <c r="EY284" i="9"/>
  <c r="EZ284" i="9"/>
  <c r="FA284" i="9"/>
  <c r="FB284" i="9"/>
  <c r="FC284" i="9"/>
  <c r="AJ279" i="1" s="1"/>
  <c r="EC285" i="9"/>
  <c r="ED285" i="9"/>
  <c r="EE285" i="9"/>
  <c r="EF285" i="9"/>
  <c r="EG285" i="9"/>
  <c r="EH285" i="9"/>
  <c r="EI285" i="9"/>
  <c r="EJ285" i="9"/>
  <c r="EK285" i="9"/>
  <c r="EL285" i="9"/>
  <c r="EM285" i="9"/>
  <c r="EN285" i="9"/>
  <c r="EO285" i="9"/>
  <c r="EP285" i="9"/>
  <c r="EQ285" i="9"/>
  <c r="ER285" i="9"/>
  <c r="ES285" i="9"/>
  <c r="ET285" i="9"/>
  <c r="EU285" i="9"/>
  <c r="EV285" i="9"/>
  <c r="EW285" i="9"/>
  <c r="EX285" i="9"/>
  <c r="EY285" i="9"/>
  <c r="EZ285" i="9"/>
  <c r="FA285" i="9"/>
  <c r="FB285" i="9"/>
  <c r="FC285" i="9"/>
  <c r="AJ280" i="1" s="1"/>
  <c r="EC286" i="9"/>
  <c r="ED286" i="9"/>
  <c r="EE286" i="9"/>
  <c r="EF286" i="9"/>
  <c r="EG286" i="9"/>
  <c r="EH286" i="9"/>
  <c r="EI286" i="9"/>
  <c r="EJ286" i="9"/>
  <c r="EK286" i="9"/>
  <c r="EL286" i="9"/>
  <c r="EM286" i="9"/>
  <c r="EN286" i="9"/>
  <c r="EO286" i="9"/>
  <c r="EP286" i="9"/>
  <c r="EQ286" i="9"/>
  <c r="ER286" i="9"/>
  <c r="ES286" i="9"/>
  <c r="ET286" i="9"/>
  <c r="EU286" i="9"/>
  <c r="EV286" i="9"/>
  <c r="EW286" i="9"/>
  <c r="EX286" i="9"/>
  <c r="EY286" i="9"/>
  <c r="EZ286" i="9"/>
  <c r="FA286" i="9"/>
  <c r="FB286" i="9"/>
  <c r="FC286" i="9"/>
  <c r="AJ281" i="1" s="1"/>
  <c r="EC287" i="9"/>
  <c r="ED287" i="9"/>
  <c r="EE287" i="9"/>
  <c r="EF287" i="9"/>
  <c r="EG287" i="9"/>
  <c r="EH287" i="9"/>
  <c r="EI287" i="9"/>
  <c r="EJ287" i="9"/>
  <c r="EK287" i="9"/>
  <c r="EL287" i="9"/>
  <c r="EM287" i="9"/>
  <c r="EN287" i="9"/>
  <c r="EO287" i="9"/>
  <c r="EP287" i="9"/>
  <c r="EQ287" i="9"/>
  <c r="ER287" i="9"/>
  <c r="ES287" i="9"/>
  <c r="ET287" i="9"/>
  <c r="EU287" i="9"/>
  <c r="EV287" i="9"/>
  <c r="EW287" i="9"/>
  <c r="EX287" i="9"/>
  <c r="EY287" i="9"/>
  <c r="EZ287" i="9"/>
  <c r="FA287" i="9"/>
  <c r="FB287" i="9"/>
  <c r="FC287" i="9"/>
  <c r="AJ282" i="1" s="1"/>
  <c r="EC288" i="9"/>
  <c r="ED288" i="9"/>
  <c r="EE288" i="9"/>
  <c r="EF288" i="9"/>
  <c r="EG288" i="9"/>
  <c r="EH288" i="9"/>
  <c r="EI288" i="9"/>
  <c r="EJ288" i="9"/>
  <c r="EK288" i="9"/>
  <c r="EL288" i="9"/>
  <c r="EM288" i="9"/>
  <c r="EN288" i="9"/>
  <c r="EO288" i="9"/>
  <c r="EP288" i="9"/>
  <c r="EQ288" i="9"/>
  <c r="ER288" i="9"/>
  <c r="ES288" i="9"/>
  <c r="ET288" i="9"/>
  <c r="EU288" i="9"/>
  <c r="EV288" i="9"/>
  <c r="EW288" i="9"/>
  <c r="EX288" i="9"/>
  <c r="EY288" i="9"/>
  <c r="EZ288" i="9"/>
  <c r="FA288" i="9"/>
  <c r="FB288" i="9"/>
  <c r="FC288" i="9"/>
  <c r="AJ283" i="1" s="1"/>
  <c r="EC289" i="9"/>
  <c r="ED289" i="9"/>
  <c r="EE289" i="9"/>
  <c r="EF289" i="9"/>
  <c r="EG289" i="9"/>
  <c r="EH289" i="9"/>
  <c r="EI289" i="9"/>
  <c r="EJ289" i="9"/>
  <c r="EK289" i="9"/>
  <c r="EL289" i="9"/>
  <c r="EM289" i="9"/>
  <c r="EN289" i="9"/>
  <c r="EO289" i="9"/>
  <c r="EP289" i="9"/>
  <c r="EQ289" i="9"/>
  <c r="ER289" i="9"/>
  <c r="ES289" i="9"/>
  <c r="ET289" i="9"/>
  <c r="EU289" i="9"/>
  <c r="EV289" i="9"/>
  <c r="EW289" i="9"/>
  <c r="EX289" i="9"/>
  <c r="EY289" i="9"/>
  <c r="EZ289" i="9"/>
  <c r="FA289" i="9"/>
  <c r="FB289" i="9"/>
  <c r="FC289" i="9"/>
  <c r="AJ284" i="1" s="1"/>
  <c r="EC290" i="9"/>
  <c r="ED290" i="9"/>
  <c r="EE290" i="9"/>
  <c r="EF290" i="9"/>
  <c r="EG290" i="9"/>
  <c r="EH290" i="9"/>
  <c r="EI290" i="9"/>
  <c r="EJ290" i="9"/>
  <c r="EK290" i="9"/>
  <c r="EL290" i="9"/>
  <c r="EM290" i="9"/>
  <c r="EN290" i="9"/>
  <c r="EO290" i="9"/>
  <c r="EP290" i="9"/>
  <c r="EQ290" i="9"/>
  <c r="ER290" i="9"/>
  <c r="ES290" i="9"/>
  <c r="ET290" i="9"/>
  <c r="EU290" i="9"/>
  <c r="EV290" i="9"/>
  <c r="EW290" i="9"/>
  <c r="EX290" i="9"/>
  <c r="EY290" i="9"/>
  <c r="EZ290" i="9"/>
  <c r="FA290" i="9"/>
  <c r="FB290" i="9"/>
  <c r="FC290" i="9"/>
  <c r="AJ285" i="1" s="1"/>
  <c r="EC291" i="9"/>
  <c r="ED291" i="9"/>
  <c r="EE291" i="9"/>
  <c r="EF291" i="9"/>
  <c r="EG291" i="9"/>
  <c r="EH291" i="9"/>
  <c r="EI291" i="9"/>
  <c r="EJ291" i="9"/>
  <c r="EK291" i="9"/>
  <c r="EL291" i="9"/>
  <c r="EM291" i="9"/>
  <c r="EN291" i="9"/>
  <c r="EO291" i="9"/>
  <c r="EP291" i="9"/>
  <c r="EQ291" i="9"/>
  <c r="ER291" i="9"/>
  <c r="ES291" i="9"/>
  <c r="ET291" i="9"/>
  <c r="EU291" i="9"/>
  <c r="EV291" i="9"/>
  <c r="EW291" i="9"/>
  <c r="EX291" i="9"/>
  <c r="EY291" i="9"/>
  <c r="EZ291" i="9"/>
  <c r="FA291" i="9"/>
  <c r="FB291" i="9"/>
  <c r="FC291" i="9"/>
  <c r="AJ286" i="1" s="1"/>
  <c r="EC292" i="9"/>
  <c r="ED292" i="9"/>
  <c r="EE292" i="9"/>
  <c r="EF292" i="9"/>
  <c r="EG292" i="9"/>
  <c r="EH292" i="9"/>
  <c r="EI292" i="9"/>
  <c r="EJ292" i="9"/>
  <c r="EK292" i="9"/>
  <c r="EL292" i="9"/>
  <c r="EM292" i="9"/>
  <c r="EN292" i="9"/>
  <c r="EO292" i="9"/>
  <c r="EP292" i="9"/>
  <c r="EQ292" i="9"/>
  <c r="ER292" i="9"/>
  <c r="ES292" i="9"/>
  <c r="ET292" i="9"/>
  <c r="EU292" i="9"/>
  <c r="EV292" i="9"/>
  <c r="EW292" i="9"/>
  <c r="EX292" i="9"/>
  <c r="EY292" i="9"/>
  <c r="EZ292" i="9"/>
  <c r="FA292" i="9"/>
  <c r="FB292" i="9"/>
  <c r="FC292" i="9"/>
  <c r="AJ287" i="1" s="1"/>
  <c r="EC293" i="9"/>
  <c r="ED293" i="9"/>
  <c r="EE293" i="9"/>
  <c r="EF293" i="9"/>
  <c r="EG293" i="9"/>
  <c r="EH293" i="9"/>
  <c r="EI293" i="9"/>
  <c r="EJ293" i="9"/>
  <c r="EK293" i="9"/>
  <c r="EL293" i="9"/>
  <c r="EM293" i="9"/>
  <c r="EN293" i="9"/>
  <c r="EO293" i="9"/>
  <c r="EP293" i="9"/>
  <c r="EQ293" i="9"/>
  <c r="ER293" i="9"/>
  <c r="ES293" i="9"/>
  <c r="ET293" i="9"/>
  <c r="EU293" i="9"/>
  <c r="EV293" i="9"/>
  <c r="EW293" i="9"/>
  <c r="EX293" i="9"/>
  <c r="EY293" i="9"/>
  <c r="EZ293" i="9"/>
  <c r="FA293" i="9"/>
  <c r="FB293" i="9"/>
  <c r="FC293" i="9"/>
  <c r="AJ288" i="1" s="1"/>
  <c r="EC294" i="9"/>
  <c r="ED294" i="9"/>
  <c r="EE294" i="9"/>
  <c r="EF294" i="9"/>
  <c r="EG294" i="9"/>
  <c r="EH294" i="9"/>
  <c r="EI294" i="9"/>
  <c r="EJ294" i="9"/>
  <c r="EK294" i="9"/>
  <c r="EL294" i="9"/>
  <c r="EM294" i="9"/>
  <c r="EN294" i="9"/>
  <c r="EO294" i="9"/>
  <c r="EP294" i="9"/>
  <c r="EQ294" i="9"/>
  <c r="ER294" i="9"/>
  <c r="ES294" i="9"/>
  <c r="ET294" i="9"/>
  <c r="EU294" i="9"/>
  <c r="EV294" i="9"/>
  <c r="EW294" i="9"/>
  <c r="EX294" i="9"/>
  <c r="EY294" i="9"/>
  <c r="EZ294" i="9"/>
  <c r="FA294" i="9"/>
  <c r="FB294" i="9"/>
  <c r="FC294" i="9"/>
  <c r="AJ289" i="1" s="1"/>
  <c r="EC295" i="9"/>
  <c r="ED295" i="9"/>
  <c r="EE295" i="9"/>
  <c r="EF295" i="9"/>
  <c r="EG295" i="9"/>
  <c r="EH295" i="9"/>
  <c r="EI295" i="9"/>
  <c r="EJ295" i="9"/>
  <c r="EK295" i="9"/>
  <c r="EL295" i="9"/>
  <c r="EM295" i="9"/>
  <c r="EN295" i="9"/>
  <c r="EO295" i="9"/>
  <c r="EP295" i="9"/>
  <c r="EQ295" i="9"/>
  <c r="ER295" i="9"/>
  <c r="ES295" i="9"/>
  <c r="ET295" i="9"/>
  <c r="EU295" i="9"/>
  <c r="EV295" i="9"/>
  <c r="EW295" i="9"/>
  <c r="EX295" i="9"/>
  <c r="EY295" i="9"/>
  <c r="EZ295" i="9"/>
  <c r="FA295" i="9"/>
  <c r="FB295" i="9"/>
  <c r="FC295" i="9"/>
  <c r="AJ290" i="1" s="1"/>
  <c r="EC296" i="9"/>
  <c r="ED296" i="9"/>
  <c r="EE296" i="9"/>
  <c r="EF296" i="9"/>
  <c r="EG296" i="9"/>
  <c r="EH296" i="9"/>
  <c r="EI296" i="9"/>
  <c r="EJ296" i="9"/>
  <c r="EK296" i="9"/>
  <c r="EL296" i="9"/>
  <c r="EM296" i="9"/>
  <c r="EN296" i="9"/>
  <c r="EO296" i="9"/>
  <c r="EP296" i="9"/>
  <c r="EQ296" i="9"/>
  <c r="ER296" i="9"/>
  <c r="ES296" i="9"/>
  <c r="ET296" i="9"/>
  <c r="EU296" i="9"/>
  <c r="EV296" i="9"/>
  <c r="EW296" i="9"/>
  <c r="EX296" i="9"/>
  <c r="EY296" i="9"/>
  <c r="EZ296" i="9"/>
  <c r="FA296" i="9"/>
  <c r="FB296" i="9"/>
  <c r="FC296" i="9"/>
  <c r="AJ291" i="1" s="1"/>
  <c r="EC297" i="9"/>
  <c r="ED297" i="9"/>
  <c r="EE297" i="9"/>
  <c r="EF297" i="9"/>
  <c r="EG297" i="9"/>
  <c r="EH297" i="9"/>
  <c r="EI297" i="9"/>
  <c r="EJ297" i="9"/>
  <c r="EK297" i="9"/>
  <c r="EL297" i="9"/>
  <c r="EM297" i="9"/>
  <c r="EN297" i="9"/>
  <c r="EO297" i="9"/>
  <c r="EP297" i="9"/>
  <c r="EQ297" i="9"/>
  <c r="ER297" i="9"/>
  <c r="ES297" i="9"/>
  <c r="ET297" i="9"/>
  <c r="EU297" i="9"/>
  <c r="EV297" i="9"/>
  <c r="EW297" i="9"/>
  <c r="EX297" i="9"/>
  <c r="EY297" i="9"/>
  <c r="EZ297" i="9"/>
  <c r="FA297" i="9"/>
  <c r="FB297" i="9"/>
  <c r="FC297" i="9"/>
  <c r="AJ292" i="1" s="1"/>
  <c r="EC298" i="9"/>
  <c r="ED298" i="9"/>
  <c r="EE298" i="9"/>
  <c r="EF298" i="9"/>
  <c r="EG298" i="9"/>
  <c r="EH298" i="9"/>
  <c r="EI298" i="9"/>
  <c r="EJ298" i="9"/>
  <c r="EK298" i="9"/>
  <c r="EL298" i="9"/>
  <c r="EM298" i="9"/>
  <c r="EN298" i="9"/>
  <c r="EO298" i="9"/>
  <c r="EP298" i="9"/>
  <c r="EQ298" i="9"/>
  <c r="ER298" i="9"/>
  <c r="ES298" i="9"/>
  <c r="ET298" i="9"/>
  <c r="EU298" i="9"/>
  <c r="EV298" i="9"/>
  <c r="EW298" i="9"/>
  <c r="EX298" i="9"/>
  <c r="EY298" i="9"/>
  <c r="EZ298" i="9"/>
  <c r="FA298" i="9"/>
  <c r="FB298" i="9"/>
  <c r="FC298" i="9"/>
  <c r="AJ293" i="1" s="1"/>
  <c r="EC299" i="9"/>
  <c r="ED299" i="9"/>
  <c r="EE299" i="9"/>
  <c r="EF299" i="9"/>
  <c r="EG299" i="9"/>
  <c r="EH299" i="9"/>
  <c r="EI299" i="9"/>
  <c r="EJ299" i="9"/>
  <c r="EK299" i="9"/>
  <c r="EL299" i="9"/>
  <c r="EM299" i="9"/>
  <c r="EN299" i="9"/>
  <c r="EO299" i="9"/>
  <c r="EP299" i="9"/>
  <c r="EQ299" i="9"/>
  <c r="ER299" i="9"/>
  <c r="ES299" i="9"/>
  <c r="ET299" i="9"/>
  <c r="EU299" i="9"/>
  <c r="EV299" i="9"/>
  <c r="EW299" i="9"/>
  <c r="EX299" i="9"/>
  <c r="EY299" i="9"/>
  <c r="EZ299" i="9"/>
  <c r="FA299" i="9"/>
  <c r="FB299" i="9"/>
  <c r="FC299" i="9"/>
  <c r="AJ327" i="1" s="1"/>
  <c r="EC300" i="9"/>
  <c r="ED300" i="9"/>
  <c r="EE300" i="9"/>
  <c r="EF300" i="9"/>
  <c r="EG300" i="9"/>
  <c r="EH300" i="9"/>
  <c r="EI300" i="9"/>
  <c r="EJ300" i="9"/>
  <c r="EK300" i="9"/>
  <c r="EL300" i="9"/>
  <c r="EM300" i="9"/>
  <c r="EN300" i="9"/>
  <c r="EO300" i="9"/>
  <c r="EP300" i="9"/>
  <c r="EQ300" i="9"/>
  <c r="ER300" i="9"/>
  <c r="ES300" i="9"/>
  <c r="ET300" i="9"/>
  <c r="EU300" i="9"/>
  <c r="EV300" i="9"/>
  <c r="EW300" i="9"/>
  <c r="EX300" i="9"/>
  <c r="EY300" i="9"/>
  <c r="EZ300" i="9"/>
  <c r="FA300" i="9"/>
  <c r="FB300" i="9"/>
  <c r="FC300" i="9"/>
  <c r="AJ294" i="1" s="1"/>
  <c r="EC301" i="9"/>
  <c r="ED301" i="9"/>
  <c r="EE301" i="9"/>
  <c r="EF301" i="9"/>
  <c r="EG301" i="9"/>
  <c r="EH301" i="9"/>
  <c r="EI301" i="9"/>
  <c r="EJ301" i="9"/>
  <c r="EK301" i="9"/>
  <c r="EL301" i="9"/>
  <c r="EM301" i="9"/>
  <c r="EN301" i="9"/>
  <c r="EO301" i="9"/>
  <c r="EP301" i="9"/>
  <c r="EQ301" i="9"/>
  <c r="ER301" i="9"/>
  <c r="ES301" i="9"/>
  <c r="ET301" i="9"/>
  <c r="EU301" i="9"/>
  <c r="EV301" i="9"/>
  <c r="EW301" i="9"/>
  <c r="EX301" i="9"/>
  <c r="EY301" i="9"/>
  <c r="EZ301" i="9"/>
  <c r="FA301" i="9"/>
  <c r="FB301" i="9"/>
  <c r="FC301" i="9"/>
  <c r="AJ295" i="1" s="1"/>
  <c r="EC302" i="9"/>
  <c r="ED302" i="9"/>
  <c r="EE302" i="9"/>
  <c r="EF302" i="9"/>
  <c r="EG302" i="9"/>
  <c r="EH302" i="9"/>
  <c r="EI302" i="9"/>
  <c r="EJ302" i="9"/>
  <c r="EK302" i="9"/>
  <c r="EL302" i="9"/>
  <c r="EM302" i="9"/>
  <c r="EN302" i="9"/>
  <c r="EO302" i="9"/>
  <c r="EP302" i="9"/>
  <c r="EQ302" i="9"/>
  <c r="ER302" i="9"/>
  <c r="ES302" i="9"/>
  <c r="ET302" i="9"/>
  <c r="EU302" i="9"/>
  <c r="EV302" i="9"/>
  <c r="EW302" i="9"/>
  <c r="EX302" i="9"/>
  <c r="EY302" i="9"/>
  <c r="EZ302" i="9"/>
  <c r="FA302" i="9"/>
  <c r="FB302" i="9"/>
  <c r="FC302" i="9"/>
  <c r="AJ296" i="1" s="1"/>
  <c r="EC303" i="9"/>
  <c r="ED303" i="9"/>
  <c r="EE303" i="9"/>
  <c r="EF303" i="9"/>
  <c r="EG303" i="9"/>
  <c r="EH303" i="9"/>
  <c r="EI303" i="9"/>
  <c r="EJ303" i="9"/>
  <c r="EK303" i="9"/>
  <c r="EL303" i="9"/>
  <c r="EM303" i="9"/>
  <c r="EN303" i="9"/>
  <c r="EO303" i="9"/>
  <c r="EP303" i="9"/>
  <c r="EQ303" i="9"/>
  <c r="ER303" i="9"/>
  <c r="ES303" i="9"/>
  <c r="ET303" i="9"/>
  <c r="EU303" i="9"/>
  <c r="EV303" i="9"/>
  <c r="EW303" i="9"/>
  <c r="EX303" i="9"/>
  <c r="EY303" i="9"/>
  <c r="EZ303" i="9"/>
  <c r="FA303" i="9"/>
  <c r="FB303" i="9"/>
  <c r="FC303" i="9"/>
  <c r="AJ297" i="1" s="1"/>
  <c r="EC304" i="9"/>
  <c r="ED304" i="9"/>
  <c r="EE304" i="9"/>
  <c r="EF304" i="9"/>
  <c r="EG304" i="9"/>
  <c r="EH304" i="9"/>
  <c r="EI304" i="9"/>
  <c r="EJ304" i="9"/>
  <c r="EK304" i="9"/>
  <c r="EL304" i="9"/>
  <c r="EM304" i="9"/>
  <c r="EN304" i="9"/>
  <c r="EO304" i="9"/>
  <c r="EP304" i="9"/>
  <c r="EQ304" i="9"/>
  <c r="ER304" i="9"/>
  <c r="ES304" i="9"/>
  <c r="ET304" i="9"/>
  <c r="EU304" i="9"/>
  <c r="EV304" i="9"/>
  <c r="EW304" i="9"/>
  <c r="EX304" i="9"/>
  <c r="EY304" i="9"/>
  <c r="EZ304" i="9"/>
  <c r="FA304" i="9"/>
  <c r="FB304" i="9"/>
  <c r="FC304" i="9"/>
  <c r="AJ298" i="1" s="1"/>
  <c r="EC305" i="9"/>
  <c r="ED305" i="9"/>
  <c r="EE305" i="9"/>
  <c r="EF305" i="9"/>
  <c r="EG305" i="9"/>
  <c r="EH305" i="9"/>
  <c r="EI305" i="9"/>
  <c r="EJ305" i="9"/>
  <c r="EK305" i="9"/>
  <c r="EL305" i="9"/>
  <c r="EM305" i="9"/>
  <c r="EN305" i="9"/>
  <c r="EO305" i="9"/>
  <c r="EP305" i="9"/>
  <c r="EQ305" i="9"/>
  <c r="ER305" i="9"/>
  <c r="ES305" i="9"/>
  <c r="ET305" i="9"/>
  <c r="EU305" i="9"/>
  <c r="EV305" i="9"/>
  <c r="EW305" i="9"/>
  <c r="EX305" i="9"/>
  <c r="EY305" i="9"/>
  <c r="EZ305" i="9"/>
  <c r="FA305" i="9"/>
  <c r="FB305" i="9"/>
  <c r="FC305" i="9"/>
  <c r="AJ299" i="1" s="1"/>
  <c r="EC306" i="9"/>
  <c r="ED306" i="9"/>
  <c r="EE306" i="9"/>
  <c r="EF306" i="9"/>
  <c r="EG306" i="9"/>
  <c r="EH306" i="9"/>
  <c r="EI306" i="9"/>
  <c r="EJ306" i="9"/>
  <c r="EK306" i="9"/>
  <c r="EL306" i="9"/>
  <c r="EM306" i="9"/>
  <c r="EN306" i="9"/>
  <c r="EO306" i="9"/>
  <c r="EP306" i="9"/>
  <c r="EQ306" i="9"/>
  <c r="ER306" i="9"/>
  <c r="ES306" i="9"/>
  <c r="ET306" i="9"/>
  <c r="EU306" i="9"/>
  <c r="EV306" i="9"/>
  <c r="EW306" i="9"/>
  <c r="EX306" i="9"/>
  <c r="EY306" i="9"/>
  <c r="EZ306" i="9"/>
  <c r="FA306" i="9"/>
  <c r="FB306" i="9"/>
  <c r="FC306" i="9"/>
  <c r="AJ300" i="1" s="1"/>
  <c r="EC307" i="9"/>
  <c r="ED307" i="9"/>
  <c r="EE307" i="9"/>
  <c r="EF307" i="9"/>
  <c r="EG307" i="9"/>
  <c r="EH307" i="9"/>
  <c r="EI307" i="9"/>
  <c r="EJ307" i="9"/>
  <c r="EK307" i="9"/>
  <c r="EL307" i="9"/>
  <c r="EM307" i="9"/>
  <c r="EN307" i="9"/>
  <c r="EO307" i="9"/>
  <c r="EP307" i="9"/>
  <c r="EQ307" i="9"/>
  <c r="ER307" i="9"/>
  <c r="ES307" i="9"/>
  <c r="ET307" i="9"/>
  <c r="EU307" i="9"/>
  <c r="EV307" i="9"/>
  <c r="EW307" i="9"/>
  <c r="EX307" i="9"/>
  <c r="EY307" i="9"/>
  <c r="EZ307" i="9"/>
  <c r="FA307" i="9"/>
  <c r="FB307" i="9"/>
  <c r="FC307" i="9"/>
  <c r="AJ301" i="1" s="1"/>
  <c r="EC308" i="9"/>
  <c r="ED308" i="9"/>
  <c r="EE308" i="9"/>
  <c r="EF308" i="9"/>
  <c r="EG308" i="9"/>
  <c r="EH308" i="9"/>
  <c r="EI308" i="9"/>
  <c r="EJ308" i="9"/>
  <c r="EK308" i="9"/>
  <c r="EL308" i="9"/>
  <c r="EM308" i="9"/>
  <c r="EN308" i="9"/>
  <c r="EO308" i="9"/>
  <c r="EP308" i="9"/>
  <c r="EQ308" i="9"/>
  <c r="ER308" i="9"/>
  <c r="ES308" i="9"/>
  <c r="ET308" i="9"/>
  <c r="EU308" i="9"/>
  <c r="EV308" i="9"/>
  <c r="EW308" i="9"/>
  <c r="EX308" i="9"/>
  <c r="EY308" i="9"/>
  <c r="EZ308" i="9"/>
  <c r="FA308" i="9"/>
  <c r="FB308" i="9"/>
  <c r="FC308" i="9"/>
  <c r="AJ302" i="1" s="1"/>
  <c r="EC309" i="9"/>
  <c r="ED309" i="9"/>
  <c r="EE309" i="9"/>
  <c r="EF309" i="9"/>
  <c r="EG309" i="9"/>
  <c r="EH309" i="9"/>
  <c r="EI309" i="9"/>
  <c r="EJ309" i="9"/>
  <c r="EK309" i="9"/>
  <c r="EL309" i="9"/>
  <c r="EM309" i="9"/>
  <c r="EN309" i="9"/>
  <c r="EO309" i="9"/>
  <c r="EP309" i="9"/>
  <c r="EQ309" i="9"/>
  <c r="ER309" i="9"/>
  <c r="ES309" i="9"/>
  <c r="ET309" i="9"/>
  <c r="EU309" i="9"/>
  <c r="EV309" i="9"/>
  <c r="EW309" i="9"/>
  <c r="EX309" i="9"/>
  <c r="EY309" i="9"/>
  <c r="EZ309" i="9"/>
  <c r="FA309" i="9"/>
  <c r="FB309" i="9"/>
  <c r="FC309" i="9"/>
  <c r="AJ303" i="1" s="1"/>
  <c r="EC310" i="9"/>
  <c r="ED310" i="9"/>
  <c r="EE310" i="9"/>
  <c r="EF310" i="9"/>
  <c r="EG310" i="9"/>
  <c r="EH310" i="9"/>
  <c r="EI310" i="9"/>
  <c r="EJ310" i="9"/>
  <c r="EK310" i="9"/>
  <c r="EL310" i="9"/>
  <c r="EM310" i="9"/>
  <c r="EN310" i="9"/>
  <c r="EO310" i="9"/>
  <c r="EP310" i="9"/>
  <c r="EQ310" i="9"/>
  <c r="ER310" i="9"/>
  <c r="ES310" i="9"/>
  <c r="ET310" i="9"/>
  <c r="EU310" i="9"/>
  <c r="EV310" i="9"/>
  <c r="EW310" i="9"/>
  <c r="EX310" i="9"/>
  <c r="EY310" i="9"/>
  <c r="EZ310" i="9"/>
  <c r="FA310" i="9"/>
  <c r="FB310" i="9"/>
  <c r="FC310" i="9"/>
  <c r="AJ304" i="1" s="1"/>
  <c r="EC311" i="9"/>
  <c r="ED311" i="9"/>
  <c r="EE311" i="9"/>
  <c r="EF311" i="9"/>
  <c r="EG311" i="9"/>
  <c r="EH311" i="9"/>
  <c r="EI311" i="9"/>
  <c r="EJ311" i="9"/>
  <c r="EK311" i="9"/>
  <c r="EL311" i="9"/>
  <c r="EM311" i="9"/>
  <c r="EN311" i="9"/>
  <c r="EO311" i="9"/>
  <c r="EP311" i="9"/>
  <c r="EQ311" i="9"/>
  <c r="ER311" i="9"/>
  <c r="ES311" i="9"/>
  <c r="ET311" i="9"/>
  <c r="EU311" i="9"/>
  <c r="EV311" i="9"/>
  <c r="EW311" i="9"/>
  <c r="EX311" i="9"/>
  <c r="EY311" i="9"/>
  <c r="EZ311" i="9"/>
  <c r="FA311" i="9"/>
  <c r="FB311" i="9"/>
  <c r="FC311" i="9"/>
  <c r="AJ305" i="1" s="1"/>
  <c r="EC312" i="9"/>
  <c r="ED312" i="9"/>
  <c r="EE312" i="9"/>
  <c r="EF312" i="9"/>
  <c r="EG312" i="9"/>
  <c r="EH312" i="9"/>
  <c r="EI312" i="9"/>
  <c r="EJ312" i="9"/>
  <c r="EK312" i="9"/>
  <c r="EL312" i="9"/>
  <c r="EM312" i="9"/>
  <c r="EN312" i="9"/>
  <c r="EO312" i="9"/>
  <c r="EP312" i="9"/>
  <c r="EQ312" i="9"/>
  <c r="ER312" i="9"/>
  <c r="ES312" i="9"/>
  <c r="ET312" i="9"/>
  <c r="EU312" i="9"/>
  <c r="EV312" i="9"/>
  <c r="EW312" i="9"/>
  <c r="EX312" i="9"/>
  <c r="EY312" i="9"/>
  <c r="EZ312" i="9"/>
  <c r="FA312" i="9"/>
  <c r="FB312" i="9"/>
  <c r="FC312" i="9"/>
  <c r="AJ306" i="1" s="1"/>
  <c r="EC313" i="9"/>
  <c r="ED313" i="9"/>
  <c r="EE313" i="9"/>
  <c r="EF313" i="9"/>
  <c r="EG313" i="9"/>
  <c r="EH313" i="9"/>
  <c r="EI313" i="9"/>
  <c r="EJ313" i="9"/>
  <c r="EK313" i="9"/>
  <c r="EL313" i="9"/>
  <c r="EM313" i="9"/>
  <c r="EN313" i="9"/>
  <c r="EO313" i="9"/>
  <c r="EP313" i="9"/>
  <c r="EQ313" i="9"/>
  <c r="ER313" i="9"/>
  <c r="ES313" i="9"/>
  <c r="ET313" i="9"/>
  <c r="EU313" i="9"/>
  <c r="EV313" i="9"/>
  <c r="EW313" i="9"/>
  <c r="EX313" i="9"/>
  <c r="EY313" i="9"/>
  <c r="EZ313" i="9"/>
  <c r="FA313" i="9"/>
  <c r="FB313" i="9"/>
  <c r="FC313" i="9"/>
  <c r="AJ307" i="1" s="1"/>
  <c r="EC314" i="9"/>
  <c r="ED314" i="9"/>
  <c r="EE314" i="9"/>
  <c r="EF314" i="9"/>
  <c r="EG314" i="9"/>
  <c r="EH314" i="9"/>
  <c r="EI314" i="9"/>
  <c r="EJ314" i="9"/>
  <c r="EK314" i="9"/>
  <c r="EL314" i="9"/>
  <c r="EM314" i="9"/>
  <c r="EN314" i="9"/>
  <c r="EO314" i="9"/>
  <c r="EP314" i="9"/>
  <c r="EQ314" i="9"/>
  <c r="ER314" i="9"/>
  <c r="ES314" i="9"/>
  <c r="ET314" i="9"/>
  <c r="EU314" i="9"/>
  <c r="EV314" i="9"/>
  <c r="EW314" i="9"/>
  <c r="EX314" i="9"/>
  <c r="EY314" i="9"/>
  <c r="EZ314" i="9"/>
  <c r="FA314" i="9"/>
  <c r="FB314" i="9"/>
  <c r="FC314" i="9"/>
  <c r="AJ308" i="1" s="1"/>
  <c r="EC315" i="9"/>
  <c r="ED315" i="9"/>
  <c r="EE315" i="9"/>
  <c r="EF315" i="9"/>
  <c r="EG315" i="9"/>
  <c r="EH315" i="9"/>
  <c r="EI315" i="9"/>
  <c r="EJ315" i="9"/>
  <c r="EK315" i="9"/>
  <c r="EL315" i="9"/>
  <c r="EM315" i="9"/>
  <c r="EN315" i="9"/>
  <c r="EO315" i="9"/>
  <c r="EP315" i="9"/>
  <c r="EQ315" i="9"/>
  <c r="ER315" i="9"/>
  <c r="ES315" i="9"/>
  <c r="ET315" i="9"/>
  <c r="EU315" i="9"/>
  <c r="EV315" i="9"/>
  <c r="EW315" i="9"/>
  <c r="EX315" i="9"/>
  <c r="EY315" i="9"/>
  <c r="EZ315" i="9"/>
  <c r="FA315" i="9"/>
  <c r="FB315" i="9"/>
  <c r="FC315" i="9"/>
  <c r="AJ309" i="1" s="1"/>
  <c r="EC316" i="9"/>
  <c r="ED316" i="9"/>
  <c r="EE316" i="9"/>
  <c r="EF316" i="9"/>
  <c r="EG316" i="9"/>
  <c r="EH316" i="9"/>
  <c r="EI316" i="9"/>
  <c r="EJ316" i="9"/>
  <c r="EK316" i="9"/>
  <c r="EL316" i="9"/>
  <c r="EM316" i="9"/>
  <c r="EN316" i="9"/>
  <c r="EO316" i="9"/>
  <c r="EP316" i="9"/>
  <c r="EQ316" i="9"/>
  <c r="ER316" i="9"/>
  <c r="ES316" i="9"/>
  <c r="ET316" i="9"/>
  <c r="EU316" i="9"/>
  <c r="EV316" i="9"/>
  <c r="EW316" i="9"/>
  <c r="EX316" i="9"/>
  <c r="EY316" i="9"/>
  <c r="EZ316" i="9"/>
  <c r="FA316" i="9"/>
  <c r="FB316" i="9"/>
  <c r="FC316" i="9"/>
  <c r="AJ310" i="1" s="1"/>
  <c r="EC317" i="9"/>
  <c r="ED317" i="9"/>
  <c r="EE317" i="9"/>
  <c r="EF317" i="9"/>
  <c r="EG317" i="9"/>
  <c r="EH317" i="9"/>
  <c r="EI317" i="9"/>
  <c r="EJ317" i="9"/>
  <c r="EK317" i="9"/>
  <c r="EL317" i="9"/>
  <c r="EM317" i="9"/>
  <c r="EN317" i="9"/>
  <c r="EO317" i="9"/>
  <c r="EP317" i="9"/>
  <c r="EQ317" i="9"/>
  <c r="ER317" i="9"/>
  <c r="ES317" i="9"/>
  <c r="ET317" i="9"/>
  <c r="EU317" i="9"/>
  <c r="EV317" i="9"/>
  <c r="EW317" i="9"/>
  <c r="EX317" i="9"/>
  <c r="EY317" i="9"/>
  <c r="EZ317" i="9"/>
  <c r="FA317" i="9"/>
  <c r="FB317" i="9"/>
  <c r="FC317" i="9"/>
  <c r="AJ311" i="1" s="1"/>
  <c r="EC318" i="9"/>
  <c r="ED318" i="9"/>
  <c r="EE318" i="9"/>
  <c r="EF318" i="9"/>
  <c r="EG318" i="9"/>
  <c r="EH318" i="9"/>
  <c r="EI318" i="9"/>
  <c r="EJ318" i="9"/>
  <c r="EK318" i="9"/>
  <c r="EL318" i="9"/>
  <c r="EM318" i="9"/>
  <c r="EN318" i="9"/>
  <c r="EO318" i="9"/>
  <c r="EP318" i="9"/>
  <c r="EQ318" i="9"/>
  <c r="ER318" i="9"/>
  <c r="ES318" i="9"/>
  <c r="ET318" i="9"/>
  <c r="EU318" i="9"/>
  <c r="EV318" i="9"/>
  <c r="EW318" i="9"/>
  <c r="EX318" i="9"/>
  <c r="EY318" i="9"/>
  <c r="EZ318" i="9"/>
  <c r="FA318" i="9"/>
  <c r="FB318" i="9"/>
  <c r="FC318" i="9"/>
  <c r="AJ312" i="1" s="1"/>
  <c r="EC319" i="9"/>
  <c r="ED319" i="9"/>
  <c r="EE319" i="9"/>
  <c r="EF319" i="9"/>
  <c r="EG319" i="9"/>
  <c r="EH319" i="9"/>
  <c r="EI319" i="9"/>
  <c r="EJ319" i="9"/>
  <c r="EK319" i="9"/>
  <c r="EL319" i="9"/>
  <c r="EM319" i="9"/>
  <c r="EN319" i="9"/>
  <c r="EO319" i="9"/>
  <c r="EP319" i="9"/>
  <c r="EQ319" i="9"/>
  <c r="ER319" i="9"/>
  <c r="ES319" i="9"/>
  <c r="ET319" i="9"/>
  <c r="EU319" i="9"/>
  <c r="EV319" i="9"/>
  <c r="EW319" i="9"/>
  <c r="EX319" i="9"/>
  <c r="EY319" i="9"/>
  <c r="EZ319" i="9"/>
  <c r="FA319" i="9"/>
  <c r="FB319" i="9"/>
  <c r="FC319" i="9"/>
  <c r="AJ313" i="1" s="1"/>
  <c r="EC320" i="9"/>
  <c r="ED320" i="9"/>
  <c r="EE320" i="9"/>
  <c r="EF320" i="9"/>
  <c r="EG320" i="9"/>
  <c r="EH320" i="9"/>
  <c r="EI320" i="9"/>
  <c r="EJ320" i="9"/>
  <c r="EK320" i="9"/>
  <c r="EL320" i="9"/>
  <c r="EM320" i="9"/>
  <c r="EN320" i="9"/>
  <c r="EO320" i="9"/>
  <c r="EP320" i="9"/>
  <c r="EQ320" i="9"/>
  <c r="ER320" i="9"/>
  <c r="ES320" i="9"/>
  <c r="ET320" i="9"/>
  <c r="EU320" i="9"/>
  <c r="EV320" i="9"/>
  <c r="EW320" i="9"/>
  <c r="EX320" i="9"/>
  <c r="EY320" i="9"/>
  <c r="EZ320" i="9"/>
  <c r="FA320" i="9"/>
  <c r="FB320" i="9"/>
  <c r="FC320" i="9"/>
  <c r="AJ314" i="1" s="1"/>
  <c r="EC321" i="9"/>
  <c r="ED321" i="9"/>
  <c r="EE321" i="9"/>
  <c r="EF321" i="9"/>
  <c r="EG321" i="9"/>
  <c r="EH321" i="9"/>
  <c r="EI321" i="9"/>
  <c r="EJ321" i="9"/>
  <c r="EK321" i="9"/>
  <c r="EL321" i="9"/>
  <c r="EM321" i="9"/>
  <c r="EN321" i="9"/>
  <c r="EO321" i="9"/>
  <c r="EP321" i="9"/>
  <c r="EQ321" i="9"/>
  <c r="ER321" i="9"/>
  <c r="ES321" i="9"/>
  <c r="ET321" i="9"/>
  <c r="EU321" i="9"/>
  <c r="EV321" i="9"/>
  <c r="EW321" i="9"/>
  <c r="EX321" i="9"/>
  <c r="EY321" i="9"/>
  <c r="EZ321" i="9"/>
  <c r="FA321" i="9"/>
  <c r="FB321" i="9"/>
  <c r="FC321" i="9"/>
  <c r="AJ315" i="1" s="1"/>
  <c r="EC322" i="9"/>
  <c r="ED322" i="9"/>
  <c r="EE322" i="9"/>
  <c r="EF322" i="9"/>
  <c r="EG322" i="9"/>
  <c r="EH322" i="9"/>
  <c r="EI322" i="9"/>
  <c r="EJ322" i="9"/>
  <c r="EK322" i="9"/>
  <c r="EL322" i="9"/>
  <c r="EM322" i="9"/>
  <c r="EN322" i="9"/>
  <c r="EO322" i="9"/>
  <c r="EP322" i="9"/>
  <c r="EQ322" i="9"/>
  <c r="ER322" i="9"/>
  <c r="ES322" i="9"/>
  <c r="ET322" i="9"/>
  <c r="EU322" i="9"/>
  <c r="EV322" i="9"/>
  <c r="EW322" i="9"/>
  <c r="EX322" i="9"/>
  <c r="EY322" i="9"/>
  <c r="EZ322" i="9"/>
  <c r="FA322" i="9"/>
  <c r="FB322" i="9"/>
  <c r="FC322" i="9"/>
  <c r="AJ316" i="1" s="1"/>
  <c r="EC323" i="9"/>
  <c r="ED323" i="9"/>
  <c r="EE323" i="9"/>
  <c r="EF323" i="9"/>
  <c r="EG323" i="9"/>
  <c r="EH323" i="9"/>
  <c r="EI323" i="9"/>
  <c r="EJ323" i="9"/>
  <c r="EK323" i="9"/>
  <c r="EL323" i="9"/>
  <c r="EM323" i="9"/>
  <c r="EN323" i="9"/>
  <c r="EO323" i="9"/>
  <c r="EP323" i="9"/>
  <c r="EQ323" i="9"/>
  <c r="ER323" i="9"/>
  <c r="ES323" i="9"/>
  <c r="ET323" i="9"/>
  <c r="EU323" i="9"/>
  <c r="EV323" i="9"/>
  <c r="EW323" i="9"/>
  <c r="EX323" i="9"/>
  <c r="EY323" i="9"/>
  <c r="EZ323" i="9"/>
  <c r="FA323" i="9"/>
  <c r="FB323" i="9"/>
  <c r="FC323" i="9"/>
  <c r="AJ317" i="1" s="1"/>
  <c r="EC324" i="9"/>
  <c r="ED324" i="9"/>
  <c r="EE324" i="9"/>
  <c r="EF324" i="9"/>
  <c r="EG324" i="9"/>
  <c r="EH324" i="9"/>
  <c r="EI324" i="9"/>
  <c r="EJ324" i="9"/>
  <c r="EK324" i="9"/>
  <c r="EL324" i="9"/>
  <c r="EM324" i="9"/>
  <c r="EN324" i="9"/>
  <c r="EO324" i="9"/>
  <c r="EP324" i="9"/>
  <c r="EQ324" i="9"/>
  <c r="ER324" i="9"/>
  <c r="ES324" i="9"/>
  <c r="ET324" i="9"/>
  <c r="EU324" i="9"/>
  <c r="EV324" i="9"/>
  <c r="EW324" i="9"/>
  <c r="EX324" i="9"/>
  <c r="EY324" i="9"/>
  <c r="EZ324" i="9"/>
  <c r="FA324" i="9"/>
  <c r="FB324" i="9"/>
  <c r="FC324" i="9"/>
  <c r="AJ318" i="1" s="1"/>
  <c r="EC325" i="9"/>
  <c r="ED325" i="9"/>
  <c r="EE325" i="9"/>
  <c r="EF325" i="9"/>
  <c r="EG325" i="9"/>
  <c r="EH325" i="9"/>
  <c r="EI325" i="9"/>
  <c r="EJ325" i="9"/>
  <c r="EK325" i="9"/>
  <c r="EL325" i="9"/>
  <c r="EM325" i="9"/>
  <c r="EN325" i="9"/>
  <c r="EO325" i="9"/>
  <c r="EP325" i="9"/>
  <c r="EQ325" i="9"/>
  <c r="ER325" i="9"/>
  <c r="ES325" i="9"/>
  <c r="ET325" i="9"/>
  <c r="EU325" i="9"/>
  <c r="EV325" i="9"/>
  <c r="EW325" i="9"/>
  <c r="EX325" i="9"/>
  <c r="EY325" i="9"/>
  <c r="EZ325" i="9"/>
  <c r="FA325" i="9"/>
  <c r="FB325" i="9"/>
  <c r="FC325" i="9"/>
  <c r="AJ319" i="1" s="1"/>
  <c r="EC326" i="9"/>
  <c r="ED326" i="9"/>
  <c r="EE326" i="9"/>
  <c r="EF326" i="9"/>
  <c r="EG326" i="9"/>
  <c r="EH326" i="9"/>
  <c r="EI326" i="9"/>
  <c r="EJ326" i="9"/>
  <c r="EK326" i="9"/>
  <c r="EL326" i="9"/>
  <c r="EM326" i="9"/>
  <c r="EN326" i="9"/>
  <c r="EO326" i="9"/>
  <c r="EP326" i="9"/>
  <c r="EQ326" i="9"/>
  <c r="ER326" i="9"/>
  <c r="ES326" i="9"/>
  <c r="ET326" i="9"/>
  <c r="EU326" i="9"/>
  <c r="EV326" i="9"/>
  <c r="EW326" i="9"/>
  <c r="EX326" i="9"/>
  <c r="EY326" i="9"/>
  <c r="EZ326" i="9"/>
  <c r="FA326" i="9"/>
  <c r="FB326" i="9"/>
  <c r="FC326" i="9"/>
  <c r="AJ320" i="1" s="1"/>
  <c r="EC327" i="9"/>
  <c r="ED327" i="9"/>
  <c r="EE327" i="9"/>
  <c r="EF327" i="9"/>
  <c r="EG327" i="9"/>
  <c r="EH327" i="9"/>
  <c r="EI327" i="9"/>
  <c r="EJ327" i="9"/>
  <c r="EK327" i="9"/>
  <c r="EL327" i="9"/>
  <c r="EM327" i="9"/>
  <c r="EN327" i="9"/>
  <c r="EO327" i="9"/>
  <c r="EP327" i="9"/>
  <c r="EQ327" i="9"/>
  <c r="ER327" i="9"/>
  <c r="ES327" i="9"/>
  <c r="ET327" i="9"/>
  <c r="EU327" i="9"/>
  <c r="EV327" i="9"/>
  <c r="EW327" i="9"/>
  <c r="EX327" i="9"/>
  <c r="EY327" i="9"/>
  <c r="EZ327" i="9"/>
  <c r="FA327" i="9"/>
  <c r="FB327" i="9"/>
  <c r="FC327" i="9"/>
  <c r="AJ321" i="1" s="1"/>
  <c r="EC328" i="9"/>
  <c r="ED328" i="9"/>
  <c r="EE328" i="9"/>
  <c r="EF328" i="9"/>
  <c r="EG328" i="9"/>
  <c r="EH328" i="9"/>
  <c r="EI328" i="9"/>
  <c r="EJ328" i="9"/>
  <c r="EK328" i="9"/>
  <c r="EL328" i="9"/>
  <c r="EM328" i="9"/>
  <c r="EN328" i="9"/>
  <c r="EO328" i="9"/>
  <c r="EP328" i="9"/>
  <c r="EQ328" i="9"/>
  <c r="ER328" i="9"/>
  <c r="ES328" i="9"/>
  <c r="ET328" i="9"/>
  <c r="EU328" i="9"/>
  <c r="EV328" i="9"/>
  <c r="EW328" i="9"/>
  <c r="EX328" i="9"/>
  <c r="EY328" i="9"/>
  <c r="EZ328" i="9"/>
  <c r="FA328" i="9"/>
  <c r="FB328" i="9"/>
  <c r="FC328" i="9"/>
  <c r="AJ322" i="1" s="1"/>
  <c r="EC329" i="9"/>
  <c r="ED329" i="9"/>
  <c r="EE329" i="9"/>
  <c r="EF329" i="9"/>
  <c r="EG329" i="9"/>
  <c r="EH329" i="9"/>
  <c r="EI329" i="9"/>
  <c r="EJ329" i="9"/>
  <c r="EK329" i="9"/>
  <c r="EL329" i="9"/>
  <c r="EM329" i="9"/>
  <c r="EN329" i="9"/>
  <c r="EO329" i="9"/>
  <c r="EP329" i="9"/>
  <c r="EQ329" i="9"/>
  <c r="ER329" i="9"/>
  <c r="ES329" i="9"/>
  <c r="ET329" i="9"/>
  <c r="EU329" i="9"/>
  <c r="EV329" i="9"/>
  <c r="EW329" i="9"/>
  <c r="EX329" i="9"/>
  <c r="EY329" i="9"/>
  <c r="EZ329" i="9"/>
  <c r="FA329" i="9"/>
  <c r="FB329" i="9"/>
  <c r="FC329" i="9"/>
  <c r="AJ323" i="1" s="1"/>
  <c r="EC330" i="9"/>
  <c r="ED330" i="9"/>
  <c r="EE330" i="9"/>
  <c r="EF330" i="9"/>
  <c r="EG330" i="9"/>
  <c r="EH330" i="9"/>
  <c r="EI330" i="9"/>
  <c r="EJ330" i="9"/>
  <c r="EK330" i="9"/>
  <c r="EL330" i="9"/>
  <c r="EM330" i="9"/>
  <c r="EN330" i="9"/>
  <c r="EO330" i="9"/>
  <c r="EP330" i="9"/>
  <c r="EQ330" i="9"/>
  <c r="ER330" i="9"/>
  <c r="ES330" i="9"/>
  <c r="ET330" i="9"/>
  <c r="EU330" i="9"/>
  <c r="EV330" i="9"/>
  <c r="EW330" i="9"/>
  <c r="EX330" i="9"/>
  <c r="EY330" i="9"/>
  <c r="EZ330" i="9"/>
  <c r="FA330" i="9"/>
  <c r="FB330" i="9"/>
  <c r="FC330" i="9"/>
  <c r="AJ324" i="1" s="1"/>
  <c r="EC331" i="9"/>
  <c r="ED331" i="9"/>
  <c r="EE331" i="9"/>
  <c r="EF331" i="9"/>
  <c r="EG331" i="9"/>
  <c r="EH331" i="9"/>
  <c r="EI331" i="9"/>
  <c r="EJ331" i="9"/>
  <c r="EK331" i="9"/>
  <c r="EL331" i="9"/>
  <c r="EM331" i="9"/>
  <c r="EN331" i="9"/>
  <c r="EO331" i="9"/>
  <c r="EP331" i="9"/>
  <c r="EQ331" i="9"/>
  <c r="ER331" i="9"/>
  <c r="ES331" i="9"/>
  <c r="ET331" i="9"/>
  <c r="EU331" i="9"/>
  <c r="EV331" i="9"/>
  <c r="EW331" i="9"/>
  <c r="EX331" i="9"/>
  <c r="EY331" i="9"/>
  <c r="EZ331" i="9"/>
  <c r="FA331" i="9"/>
  <c r="FB331" i="9"/>
  <c r="FC331" i="9"/>
  <c r="AJ325" i="1" s="1"/>
  <c r="EC332" i="9"/>
  <c r="ED332" i="9"/>
  <c r="EE332" i="9"/>
  <c r="EF332" i="9"/>
  <c r="EG332" i="9"/>
  <c r="EH332" i="9"/>
  <c r="EI332" i="9"/>
  <c r="EJ332" i="9"/>
  <c r="EK332" i="9"/>
  <c r="EL332" i="9"/>
  <c r="EM332" i="9"/>
  <c r="EN332" i="9"/>
  <c r="EO332" i="9"/>
  <c r="EP332" i="9"/>
  <c r="EQ332" i="9"/>
  <c r="ER332" i="9"/>
  <c r="ES332" i="9"/>
  <c r="ET332" i="9"/>
  <c r="EU332" i="9"/>
  <c r="EV332" i="9"/>
  <c r="EW332" i="9"/>
  <c r="EX332" i="9"/>
  <c r="EY332" i="9"/>
  <c r="EZ332" i="9"/>
  <c r="FA332" i="9"/>
  <c r="FB332" i="9"/>
  <c r="FC332" i="9"/>
  <c r="AJ326" i="1" s="1"/>
  <c r="EC333" i="9"/>
  <c r="ED333" i="9"/>
  <c r="EE333" i="9"/>
  <c r="EF333" i="9"/>
  <c r="EG333" i="9"/>
  <c r="EH333" i="9"/>
  <c r="EI333" i="9"/>
  <c r="EJ333" i="9"/>
  <c r="EK333" i="9"/>
  <c r="EL333" i="9"/>
  <c r="EM333" i="9"/>
  <c r="EN333" i="9"/>
  <c r="EO333" i="9"/>
  <c r="EP333" i="9"/>
  <c r="EQ333" i="9"/>
  <c r="ER333" i="9"/>
  <c r="ES333" i="9"/>
  <c r="ET333" i="9"/>
  <c r="EU333" i="9"/>
  <c r="EV333" i="9"/>
  <c r="EW333" i="9"/>
  <c r="EX333" i="9"/>
  <c r="EY333" i="9"/>
  <c r="EZ333" i="9"/>
  <c r="FA333" i="9"/>
  <c r="FB333" i="9"/>
  <c r="FC333" i="9"/>
  <c r="AJ328" i="1" s="1"/>
  <c r="EC334" i="9"/>
  <c r="ED334" i="9"/>
  <c r="EE334" i="9"/>
  <c r="EF334" i="9"/>
  <c r="EG334" i="9"/>
  <c r="EH334" i="9"/>
  <c r="EI334" i="9"/>
  <c r="EJ334" i="9"/>
  <c r="EK334" i="9"/>
  <c r="EL334" i="9"/>
  <c r="EM334" i="9"/>
  <c r="EN334" i="9"/>
  <c r="EO334" i="9"/>
  <c r="EP334" i="9"/>
  <c r="EQ334" i="9"/>
  <c r="ER334" i="9"/>
  <c r="ES334" i="9"/>
  <c r="ET334" i="9"/>
  <c r="EU334" i="9"/>
  <c r="EV334" i="9"/>
  <c r="EW334" i="9"/>
  <c r="EX334" i="9"/>
  <c r="EY334" i="9"/>
  <c r="EZ334" i="9"/>
  <c r="FA334" i="9"/>
  <c r="FB334" i="9"/>
  <c r="FC334" i="9"/>
  <c r="AJ329" i="1" s="1"/>
  <c r="EC335" i="9"/>
  <c r="ED335" i="9"/>
  <c r="EE335" i="9"/>
  <c r="EF335" i="9"/>
  <c r="EG335" i="9"/>
  <c r="EH335" i="9"/>
  <c r="EI335" i="9"/>
  <c r="EJ335" i="9"/>
  <c r="EK335" i="9"/>
  <c r="EL335" i="9"/>
  <c r="EM335" i="9"/>
  <c r="EN335" i="9"/>
  <c r="EO335" i="9"/>
  <c r="EP335" i="9"/>
  <c r="EQ335" i="9"/>
  <c r="ER335" i="9"/>
  <c r="ES335" i="9"/>
  <c r="ET335" i="9"/>
  <c r="EU335" i="9"/>
  <c r="EV335" i="9"/>
  <c r="EW335" i="9"/>
  <c r="EX335" i="9"/>
  <c r="EY335" i="9"/>
  <c r="EZ335" i="9"/>
  <c r="FA335" i="9"/>
  <c r="FB335" i="9"/>
  <c r="FC335" i="9"/>
  <c r="AJ330" i="1" s="1"/>
  <c r="EC336" i="9"/>
  <c r="ED336" i="9"/>
  <c r="EE336" i="9"/>
  <c r="EF336" i="9"/>
  <c r="EG336" i="9"/>
  <c r="EH336" i="9"/>
  <c r="EI336" i="9"/>
  <c r="EJ336" i="9"/>
  <c r="EK336" i="9"/>
  <c r="EL336" i="9"/>
  <c r="EM336" i="9"/>
  <c r="EN336" i="9"/>
  <c r="EO336" i="9"/>
  <c r="EP336" i="9"/>
  <c r="EQ336" i="9"/>
  <c r="ER336" i="9"/>
  <c r="ES336" i="9"/>
  <c r="ET336" i="9"/>
  <c r="EU336" i="9"/>
  <c r="EV336" i="9"/>
  <c r="EW336" i="9"/>
  <c r="EX336" i="9"/>
  <c r="EY336" i="9"/>
  <c r="EZ336" i="9"/>
  <c r="FA336" i="9"/>
  <c r="FB336" i="9"/>
  <c r="FC336" i="9"/>
  <c r="AJ331" i="1" s="1"/>
  <c r="EC337" i="9"/>
  <c r="ED337" i="9"/>
  <c r="EE337" i="9"/>
  <c r="EF337" i="9"/>
  <c r="EG337" i="9"/>
  <c r="EH337" i="9"/>
  <c r="EI337" i="9"/>
  <c r="EJ337" i="9"/>
  <c r="EK337" i="9"/>
  <c r="EL337" i="9"/>
  <c r="EM337" i="9"/>
  <c r="EN337" i="9"/>
  <c r="EO337" i="9"/>
  <c r="EP337" i="9"/>
  <c r="EQ337" i="9"/>
  <c r="ER337" i="9"/>
  <c r="ES337" i="9"/>
  <c r="ET337" i="9"/>
  <c r="EU337" i="9"/>
  <c r="EV337" i="9"/>
  <c r="EW337" i="9"/>
  <c r="EX337" i="9"/>
  <c r="EY337" i="9"/>
  <c r="EZ337" i="9"/>
  <c r="FA337" i="9"/>
  <c r="FB337" i="9"/>
  <c r="FC337" i="9"/>
  <c r="AJ332" i="1" s="1"/>
  <c r="EC338" i="9"/>
  <c r="ED338" i="9"/>
  <c r="EE338" i="9"/>
  <c r="EF338" i="9"/>
  <c r="EG338" i="9"/>
  <c r="EH338" i="9"/>
  <c r="EI338" i="9"/>
  <c r="EJ338" i="9"/>
  <c r="EK338" i="9"/>
  <c r="EL338" i="9"/>
  <c r="EM338" i="9"/>
  <c r="EN338" i="9"/>
  <c r="EO338" i="9"/>
  <c r="EP338" i="9"/>
  <c r="EQ338" i="9"/>
  <c r="ER338" i="9"/>
  <c r="ES338" i="9"/>
  <c r="ET338" i="9"/>
  <c r="EU338" i="9"/>
  <c r="EV338" i="9"/>
  <c r="EW338" i="9"/>
  <c r="EX338" i="9"/>
  <c r="EY338" i="9"/>
  <c r="EZ338" i="9"/>
  <c r="FA338" i="9"/>
  <c r="FB338" i="9"/>
  <c r="FC338" i="9"/>
  <c r="AJ333" i="1" s="1"/>
  <c r="EC339" i="9"/>
  <c r="ED339" i="9"/>
  <c r="EE339" i="9"/>
  <c r="EF339" i="9"/>
  <c r="EG339" i="9"/>
  <c r="EH339" i="9"/>
  <c r="EI339" i="9"/>
  <c r="EJ339" i="9"/>
  <c r="EK339" i="9"/>
  <c r="EL339" i="9"/>
  <c r="EM339" i="9"/>
  <c r="EN339" i="9"/>
  <c r="EO339" i="9"/>
  <c r="EP339" i="9"/>
  <c r="EQ339" i="9"/>
  <c r="ER339" i="9"/>
  <c r="ES339" i="9"/>
  <c r="ET339" i="9"/>
  <c r="EU339" i="9"/>
  <c r="EV339" i="9"/>
  <c r="EW339" i="9"/>
  <c r="EX339" i="9"/>
  <c r="EY339" i="9"/>
  <c r="EZ339" i="9"/>
  <c r="FA339" i="9"/>
  <c r="FB339" i="9"/>
  <c r="FC339" i="9"/>
  <c r="AJ334" i="1" s="1"/>
  <c r="EC340" i="9"/>
  <c r="ED340" i="9"/>
  <c r="EE340" i="9"/>
  <c r="EF340" i="9"/>
  <c r="EG340" i="9"/>
  <c r="EH340" i="9"/>
  <c r="EI340" i="9"/>
  <c r="EJ340" i="9"/>
  <c r="EK340" i="9"/>
  <c r="EL340" i="9"/>
  <c r="EM340" i="9"/>
  <c r="EN340" i="9"/>
  <c r="EO340" i="9"/>
  <c r="EP340" i="9"/>
  <c r="EQ340" i="9"/>
  <c r="ER340" i="9"/>
  <c r="ES340" i="9"/>
  <c r="ET340" i="9"/>
  <c r="EU340" i="9"/>
  <c r="EV340" i="9"/>
  <c r="EW340" i="9"/>
  <c r="EX340" i="9"/>
  <c r="EY340" i="9"/>
  <c r="EZ340" i="9"/>
  <c r="FA340" i="9"/>
  <c r="FB340" i="9"/>
  <c r="FC340" i="9"/>
  <c r="AJ335" i="1" s="1"/>
  <c r="EC341" i="9"/>
  <c r="ED341" i="9"/>
  <c r="EE341" i="9"/>
  <c r="EF341" i="9"/>
  <c r="EG341" i="9"/>
  <c r="EH341" i="9"/>
  <c r="EI341" i="9"/>
  <c r="EJ341" i="9"/>
  <c r="EK341" i="9"/>
  <c r="EL341" i="9"/>
  <c r="EM341" i="9"/>
  <c r="EN341" i="9"/>
  <c r="EO341" i="9"/>
  <c r="EP341" i="9"/>
  <c r="EQ341" i="9"/>
  <c r="ER341" i="9"/>
  <c r="ES341" i="9"/>
  <c r="ET341" i="9"/>
  <c r="EU341" i="9"/>
  <c r="EV341" i="9"/>
  <c r="EW341" i="9"/>
  <c r="EX341" i="9"/>
  <c r="EY341" i="9"/>
  <c r="EZ341" i="9"/>
  <c r="FA341" i="9"/>
  <c r="FB341" i="9"/>
  <c r="FC341" i="9"/>
  <c r="AJ336" i="1" s="1"/>
  <c r="EC342" i="9"/>
  <c r="ED342" i="9"/>
  <c r="EE342" i="9"/>
  <c r="EF342" i="9"/>
  <c r="EG342" i="9"/>
  <c r="EH342" i="9"/>
  <c r="EI342" i="9"/>
  <c r="EJ342" i="9"/>
  <c r="EK342" i="9"/>
  <c r="EL342" i="9"/>
  <c r="EM342" i="9"/>
  <c r="EN342" i="9"/>
  <c r="EO342" i="9"/>
  <c r="EP342" i="9"/>
  <c r="EQ342" i="9"/>
  <c r="ER342" i="9"/>
  <c r="ES342" i="9"/>
  <c r="ET342" i="9"/>
  <c r="EU342" i="9"/>
  <c r="EV342" i="9"/>
  <c r="EW342" i="9"/>
  <c r="EX342" i="9"/>
  <c r="EY342" i="9"/>
  <c r="EZ342" i="9"/>
  <c r="FA342" i="9"/>
  <c r="FB342" i="9"/>
  <c r="FC342" i="9"/>
  <c r="AJ337" i="1" s="1"/>
  <c r="EC343" i="9"/>
  <c r="ED343" i="9"/>
  <c r="EE343" i="9"/>
  <c r="EF343" i="9"/>
  <c r="EG343" i="9"/>
  <c r="EH343" i="9"/>
  <c r="EI343" i="9"/>
  <c r="EJ343" i="9"/>
  <c r="EK343" i="9"/>
  <c r="EL343" i="9"/>
  <c r="EM343" i="9"/>
  <c r="EN343" i="9"/>
  <c r="EO343" i="9"/>
  <c r="EP343" i="9"/>
  <c r="EQ343" i="9"/>
  <c r="ER343" i="9"/>
  <c r="ES343" i="9"/>
  <c r="ET343" i="9"/>
  <c r="EU343" i="9"/>
  <c r="EV343" i="9"/>
  <c r="EW343" i="9"/>
  <c r="EX343" i="9"/>
  <c r="EY343" i="9"/>
  <c r="EZ343" i="9"/>
  <c r="FA343" i="9"/>
  <c r="FB343" i="9"/>
  <c r="FC343" i="9"/>
  <c r="AJ338" i="1" s="1"/>
  <c r="EC344" i="9"/>
  <c r="ED344" i="9"/>
  <c r="EE344" i="9"/>
  <c r="EF344" i="9"/>
  <c r="EG344" i="9"/>
  <c r="EH344" i="9"/>
  <c r="EI344" i="9"/>
  <c r="EJ344" i="9"/>
  <c r="EK344" i="9"/>
  <c r="EL344" i="9"/>
  <c r="EM344" i="9"/>
  <c r="EN344" i="9"/>
  <c r="EO344" i="9"/>
  <c r="EP344" i="9"/>
  <c r="EQ344" i="9"/>
  <c r="ER344" i="9"/>
  <c r="ES344" i="9"/>
  <c r="ET344" i="9"/>
  <c r="EU344" i="9"/>
  <c r="EV344" i="9"/>
  <c r="EW344" i="9"/>
  <c r="EX344" i="9"/>
  <c r="EY344" i="9"/>
  <c r="EZ344" i="9"/>
  <c r="FA344" i="9"/>
  <c r="FB344" i="9"/>
  <c r="FC344" i="9"/>
  <c r="AJ339" i="1" s="1"/>
  <c r="EC345" i="9"/>
  <c r="ED345" i="9"/>
  <c r="EE345" i="9"/>
  <c r="EF345" i="9"/>
  <c r="EG345" i="9"/>
  <c r="EH345" i="9"/>
  <c r="EI345" i="9"/>
  <c r="EJ345" i="9"/>
  <c r="EK345" i="9"/>
  <c r="EL345" i="9"/>
  <c r="EM345" i="9"/>
  <c r="EN345" i="9"/>
  <c r="EO345" i="9"/>
  <c r="EP345" i="9"/>
  <c r="EQ345" i="9"/>
  <c r="ER345" i="9"/>
  <c r="ES345" i="9"/>
  <c r="ET345" i="9"/>
  <c r="EU345" i="9"/>
  <c r="EV345" i="9"/>
  <c r="EW345" i="9"/>
  <c r="EX345" i="9"/>
  <c r="EY345" i="9"/>
  <c r="EZ345" i="9"/>
  <c r="FA345" i="9"/>
  <c r="FB345" i="9"/>
  <c r="FC345" i="9"/>
  <c r="AJ340" i="1" s="1"/>
  <c r="EC346" i="9"/>
  <c r="ED346" i="9"/>
  <c r="EE346" i="9"/>
  <c r="EF346" i="9"/>
  <c r="EG346" i="9"/>
  <c r="EH346" i="9"/>
  <c r="EI346" i="9"/>
  <c r="EJ346" i="9"/>
  <c r="EK346" i="9"/>
  <c r="EL346" i="9"/>
  <c r="EM346" i="9"/>
  <c r="EN346" i="9"/>
  <c r="EO346" i="9"/>
  <c r="EP346" i="9"/>
  <c r="EQ346" i="9"/>
  <c r="ER346" i="9"/>
  <c r="ES346" i="9"/>
  <c r="ET346" i="9"/>
  <c r="EU346" i="9"/>
  <c r="EV346" i="9"/>
  <c r="EW346" i="9"/>
  <c r="EX346" i="9"/>
  <c r="EY346" i="9"/>
  <c r="EZ346" i="9"/>
  <c r="FA346" i="9"/>
  <c r="FB346" i="9"/>
  <c r="FC346" i="9"/>
  <c r="AJ341" i="1" s="1"/>
  <c r="EC347" i="9"/>
  <c r="ED347" i="9"/>
  <c r="EE347" i="9"/>
  <c r="EF347" i="9"/>
  <c r="EG347" i="9"/>
  <c r="EH347" i="9"/>
  <c r="EI347" i="9"/>
  <c r="EJ347" i="9"/>
  <c r="EK347" i="9"/>
  <c r="EL347" i="9"/>
  <c r="EM347" i="9"/>
  <c r="EN347" i="9"/>
  <c r="EO347" i="9"/>
  <c r="EP347" i="9"/>
  <c r="EQ347" i="9"/>
  <c r="ER347" i="9"/>
  <c r="ES347" i="9"/>
  <c r="ET347" i="9"/>
  <c r="EU347" i="9"/>
  <c r="EV347" i="9"/>
  <c r="EW347" i="9"/>
  <c r="EX347" i="9"/>
  <c r="EY347" i="9"/>
  <c r="EZ347" i="9"/>
  <c r="FA347" i="9"/>
  <c r="FB347" i="9"/>
  <c r="FC347" i="9"/>
  <c r="AJ342" i="1" s="1"/>
  <c r="EC348" i="9"/>
  <c r="ED348" i="9"/>
  <c r="EE348" i="9"/>
  <c r="EF348" i="9"/>
  <c r="EG348" i="9"/>
  <c r="EH348" i="9"/>
  <c r="EI348" i="9"/>
  <c r="EJ348" i="9"/>
  <c r="EK348" i="9"/>
  <c r="EL348" i="9"/>
  <c r="EM348" i="9"/>
  <c r="EN348" i="9"/>
  <c r="EO348" i="9"/>
  <c r="EP348" i="9"/>
  <c r="EQ348" i="9"/>
  <c r="ER348" i="9"/>
  <c r="ES348" i="9"/>
  <c r="ET348" i="9"/>
  <c r="EU348" i="9"/>
  <c r="EV348" i="9"/>
  <c r="EW348" i="9"/>
  <c r="EX348" i="9"/>
  <c r="EY348" i="9"/>
  <c r="EZ348" i="9"/>
  <c r="FA348" i="9"/>
  <c r="FB348" i="9"/>
  <c r="FC348" i="9"/>
  <c r="AJ343" i="1" s="1"/>
  <c r="EC349" i="9"/>
  <c r="ED349" i="9"/>
  <c r="EE349" i="9"/>
  <c r="EF349" i="9"/>
  <c r="EG349" i="9"/>
  <c r="EH349" i="9"/>
  <c r="EI349" i="9"/>
  <c r="EJ349" i="9"/>
  <c r="EK349" i="9"/>
  <c r="EL349" i="9"/>
  <c r="EM349" i="9"/>
  <c r="EN349" i="9"/>
  <c r="EO349" i="9"/>
  <c r="EP349" i="9"/>
  <c r="EQ349" i="9"/>
  <c r="ER349" i="9"/>
  <c r="ES349" i="9"/>
  <c r="ET349" i="9"/>
  <c r="EU349" i="9"/>
  <c r="EV349" i="9"/>
  <c r="EW349" i="9"/>
  <c r="EX349" i="9"/>
  <c r="EY349" i="9"/>
  <c r="EZ349" i="9"/>
  <c r="FA349" i="9"/>
  <c r="FB349" i="9"/>
  <c r="FC349" i="9"/>
  <c r="AJ344" i="1" s="1"/>
  <c r="EC350" i="9"/>
  <c r="ED350" i="9"/>
  <c r="EE350" i="9"/>
  <c r="EF350" i="9"/>
  <c r="EG350" i="9"/>
  <c r="EH350" i="9"/>
  <c r="EI350" i="9"/>
  <c r="EJ350" i="9"/>
  <c r="EK350" i="9"/>
  <c r="EL350" i="9"/>
  <c r="EM350" i="9"/>
  <c r="EN350" i="9"/>
  <c r="EO350" i="9"/>
  <c r="EP350" i="9"/>
  <c r="EQ350" i="9"/>
  <c r="ER350" i="9"/>
  <c r="ES350" i="9"/>
  <c r="ET350" i="9"/>
  <c r="EU350" i="9"/>
  <c r="EV350" i="9"/>
  <c r="EW350" i="9"/>
  <c r="EX350" i="9"/>
  <c r="EY350" i="9"/>
  <c r="EZ350" i="9"/>
  <c r="FA350" i="9"/>
  <c r="FB350" i="9"/>
  <c r="FC350" i="9"/>
  <c r="AJ345" i="1" s="1"/>
  <c r="EB9" i="9"/>
  <c r="EB10" i="9"/>
  <c r="EB11" i="9"/>
  <c r="EB12" i="9"/>
  <c r="EB13" i="9"/>
  <c r="EB14" i="9"/>
  <c r="EB15" i="9"/>
  <c r="EB16" i="9"/>
  <c r="EB17" i="9"/>
  <c r="EB18" i="9"/>
  <c r="EB19" i="9"/>
  <c r="EB20" i="9"/>
  <c r="EB21" i="9"/>
  <c r="EB22" i="9"/>
  <c r="EB23" i="9"/>
  <c r="EB24" i="9"/>
  <c r="EB25" i="9"/>
  <c r="EB26" i="9"/>
  <c r="EB27" i="9"/>
  <c r="EB28" i="9"/>
  <c r="EB29" i="9"/>
  <c r="EB30" i="9"/>
  <c r="EB31" i="9"/>
  <c r="EB32" i="9"/>
  <c r="EB33" i="9"/>
  <c r="EB34" i="9"/>
  <c r="EB35" i="9"/>
  <c r="EB36" i="9"/>
  <c r="EB37" i="9"/>
  <c r="EB38" i="9"/>
  <c r="EB39" i="9"/>
  <c r="EB40" i="9"/>
  <c r="EB41" i="9"/>
  <c r="EB42" i="9"/>
  <c r="EB43" i="9"/>
  <c r="EB44" i="9"/>
  <c r="EB45" i="9"/>
  <c r="EB46" i="9"/>
  <c r="EB47" i="9"/>
  <c r="EB48" i="9"/>
  <c r="EB49" i="9"/>
  <c r="EB50" i="9"/>
  <c r="EB51" i="9"/>
  <c r="EB52" i="9"/>
  <c r="EB53" i="9"/>
  <c r="EB54" i="9"/>
  <c r="EB55" i="9"/>
  <c r="EB56" i="9"/>
  <c r="EB57" i="9"/>
  <c r="EB58" i="9"/>
  <c r="EB59" i="9"/>
  <c r="EB60" i="9"/>
  <c r="EB61" i="9"/>
  <c r="EB62" i="9"/>
  <c r="EB63" i="9"/>
  <c r="EB64" i="9"/>
  <c r="EB65" i="9"/>
  <c r="EB66" i="9"/>
  <c r="EB67" i="9"/>
  <c r="EB68" i="9"/>
  <c r="EB69" i="9"/>
  <c r="EB70" i="9"/>
  <c r="EB71" i="9"/>
  <c r="EB72" i="9"/>
  <c r="EB73" i="9"/>
  <c r="EB74" i="9"/>
  <c r="EB75" i="9"/>
  <c r="EB76" i="9"/>
  <c r="EB77" i="9"/>
  <c r="EB78" i="9"/>
  <c r="EB79" i="9"/>
  <c r="EB80" i="9"/>
  <c r="EB81" i="9"/>
  <c r="EB82" i="9"/>
  <c r="EB83" i="9"/>
  <c r="EB84" i="9"/>
  <c r="EB85" i="9"/>
  <c r="EB86" i="9"/>
  <c r="EB87" i="9"/>
  <c r="EB88" i="9"/>
  <c r="EB89" i="9"/>
  <c r="EB90" i="9"/>
  <c r="EB91" i="9"/>
  <c r="EB92" i="9"/>
  <c r="EB93" i="9"/>
  <c r="EB94" i="9"/>
  <c r="EB95" i="9"/>
  <c r="EB96" i="9"/>
  <c r="EB97" i="9"/>
  <c r="EB98" i="9"/>
  <c r="EB99" i="9"/>
  <c r="EB100" i="9"/>
  <c r="EB101" i="9"/>
  <c r="EB102" i="9"/>
  <c r="EB103" i="9"/>
  <c r="EB104" i="9"/>
  <c r="EB105" i="9"/>
  <c r="EB106" i="9"/>
  <c r="EB107" i="9"/>
  <c r="EB108" i="9"/>
  <c r="EB109" i="9"/>
  <c r="EB110" i="9"/>
  <c r="EB111" i="9"/>
  <c r="EB112" i="9"/>
  <c r="EB113" i="9"/>
  <c r="EB114" i="9"/>
  <c r="EB115" i="9"/>
  <c r="EB116" i="9"/>
  <c r="EB117" i="9"/>
  <c r="EB118" i="9"/>
  <c r="EB119" i="9"/>
  <c r="EB120" i="9"/>
  <c r="EB121" i="9"/>
  <c r="EB122" i="9"/>
  <c r="EB123" i="9"/>
  <c r="EB124" i="9"/>
  <c r="EB125" i="9"/>
  <c r="EB126" i="9"/>
  <c r="EB127" i="9"/>
  <c r="EB128" i="9"/>
  <c r="EB129" i="9"/>
  <c r="EB130" i="9"/>
  <c r="EB131" i="9"/>
  <c r="EB132" i="9"/>
  <c r="EB133" i="9"/>
  <c r="EB134" i="9"/>
  <c r="EB135" i="9"/>
  <c r="EB136" i="9"/>
  <c r="EB137" i="9"/>
  <c r="EB138" i="9"/>
  <c r="EB139" i="9"/>
  <c r="EB140" i="9"/>
  <c r="EB141" i="9"/>
  <c r="EB142" i="9"/>
  <c r="EB143" i="9"/>
  <c r="EB144" i="9"/>
  <c r="EB145" i="9"/>
  <c r="EB146" i="9"/>
  <c r="EB147" i="9"/>
  <c r="EB148" i="9"/>
  <c r="EB149" i="9"/>
  <c r="EB150" i="9"/>
  <c r="EB151" i="9"/>
  <c r="EB152" i="9"/>
  <c r="EB153" i="9"/>
  <c r="EB154" i="9"/>
  <c r="EB155" i="9"/>
  <c r="EB156" i="9"/>
  <c r="EB157" i="9"/>
  <c r="EB158" i="9"/>
  <c r="EB159" i="9"/>
  <c r="EB160" i="9"/>
  <c r="EB161" i="9"/>
  <c r="EB162" i="9"/>
  <c r="EB163" i="9"/>
  <c r="EB164" i="9"/>
  <c r="EB165" i="9"/>
  <c r="EB166" i="9"/>
  <c r="EB167" i="9"/>
  <c r="EB168" i="9"/>
  <c r="EB169" i="9"/>
  <c r="EB170" i="9"/>
  <c r="EB171" i="9"/>
  <c r="EB172" i="9"/>
  <c r="EB173" i="9"/>
  <c r="EB174" i="9"/>
  <c r="EB175" i="9"/>
  <c r="EB176" i="9"/>
  <c r="EB177" i="9"/>
  <c r="EB178" i="9"/>
  <c r="EB179" i="9"/>
  <c r="EB180" i="9"/>
  <c r="EB181" i="9"/>
  <c r="EB182" i="9"/>
  <c r="EB183" i="9"/>
  <c r="EB184" i="9"/>
  <c r="EB185" i="9"/>
  <c r="EB186" i="9"/>
  <c r="EB187" i="9"/>
  <c r="EB188" i="9"/>
  <c r="EB189" i="9"/>
  <c r="EB190" i="9"/>
  <c r="EB191" i="9"/>
  <c r="EB192" i="9"/>
  <c r="EB193" i="9"/>
  <c r="EB194" i="9"/>
  <c r="EB195" i="9"/>
  <c r="EB196" i="9"/>
  <c r="EB197" i="9"/>
  <c r="EB198" i="9"/>
  <c r="EB199" i="9"/>
  <c r="EB200" i="9"/>
  <c r="EB201" i="9"/>
  <c r="EB202" i="9"/>
  <c r="EB203" i="9"/>
  <c r="EB204" i="9"/>
  <c r="EB205" i="9"/>
  <c r="EB206" i="9"/>
  <c r="EB207" i="9"/>
  <c r="EB208" i="9"/>
  <c r="EB209" i="9"/>
  <c r="EB210" i="9"/>
  <c r="EB211" i="9"/>
  <c r="EB212" i="9"/>
  <c r="EB213" i="9"/>
  <c r="EB214" i="9"/>
  <c r="EB215" i="9"/>
  <c r="EB216" i="9"/>
  <c r="EB217" i="9"/>
  <c r="EB218" i="9"/>
  <c r="EB219" i="9"/>
  <c r="EB220" i="9"/>
  <c r="EB221" i="9"/>
  <c r="EB222" i="9"/>
  <c r="EB223" i="9"/>
  <c r="EB224" i="9"/>
  <c r="EB225" i="9"/>
  <c r="EB226" i="9"/>
  <c r="EB227" i="9"/>
  <c r="EB228" i="9"/>
  <c r="EB229" i="9"/>
  <c r="EB230" i="9"/>
  <c r="EB231" i="9"/>
  <c r="EB232" i="9"/>
  <c r="EB233" i="9"/>
  <c r="EB234" i="9"/>
  <c r="EB235" i="9"/>
  <c r="EB236" i="9"/>
  <c r="EB237" i="9"/>
  <c r="EB238" i="9"/>
  <c r="EB239" i="9"/>
  <c r="EB240" i="9"/>
  <c r="EB241" i="9"/>
  <c r="EB242" i="9"/>
  <c r="EB243" i="9"/>
  <c r="EB244" i="9"/>
  <c r="EB245" i="9"/>
  <c r="EB246" i="9"/>
  <c r="EB247" i="9"/>
  <c r="EB248" i="9"/>
  <c r="EB249" i="9"/>
  <c r="EB250" i="9"/>
  <c r="EB251" i="9"/>
  <c r="EB252" i="9"/>
  <c r="EB253" i="9"/>
  <c r="EB254" i="9"/>
  <c r="EB255" i="9"/>
  <c r="EB256" i="9"/>
  <c r="EB257" i="9"/>
  <c r="EB258" i="9"/>
  <c r="EB259" i="9"/>
  <c r="EB260" i="9"/>
  <c r="EB261" i="9"/>
  <c r="EB262" i="9"/>
  <c r="EB263" i="9"/>
  <c r="EB264" i="9"/>
  <c r="EB265" i="9"/>
  <c r="EB266" i="9"/>
  <c r="EB267" i="9"/>
  <c r="EB268" i="9"/>
  <c r="EB269" i="9"/>
  <c r="EB270" i="9"/>
  <c r="EB271" i="9"/>
  <c r="EB272" i="9"/>
  <c r="EB273" i="9"/>
  <c r="EB274" i="9"/>
  <c r="EB275" i="9"/>
  <c r="EB276" i="9"/>
  <c r="EB277" i="9"/>
  <c r="EB278" i="9"/>
  <c r="EB279" i="9"/>
  <c r="EB280" i="9"/>
  <c r="EB281" i="9"/>
  <c r="EB282" i="9"/>
  <c r="EB283" i="9"/>
  <c r="EB284" i="9"/>
  <c r="EB285" i="9"/>
  <c r="EB286" i="9"/>
  <c r="EB287" i="9"/>
  <c r="EB288" i="9"/>
  <c r="EB289" i="9"/>
  <c r="EB290" i="9"/>
  <c r="EB291" i="9"/>
  <c r="EB292" i="9"/>
  <c r="EB293" i="9"/>
  <c r="EB294" i="9"/>
  <c r="EB295" i="9"/>
  <c r="EB296" i="9"/>
  <c r="EB297" i="9"/>
  <c r="EB298" i="9"/>
  <c r="EB299" i="9"/>
  <c r="EB300" i="9"/>
  <c r="EB301" i="9"/>
  <c r="EB302" i="9"/>
  <c r="EB303" i="9"/>
  <c r="EB304" i="9"/>
  <c r="EB305" i="9"/>
  <c r="EB306" i="9"/>
  <c r="EB307" i="9"/>
  <c r="EB308" i="9"/>
  <c r="EB309" i="9"/>
  <c r="EB310" i="9"/>
  <c r="EB311" i="9"/>
  <c r="EB312" i="9"/>
  <c r="EB313" i="9"/>
  <c r="EB314" i="9"/>
  <c r="EB315" i="9"/>
  <c r="EB316" i="9"/>
  <c r="EB317" i="9"/>
  <c r="EB318" i="9"/>
  <c r="EB319" i="9"/>
  <c r="EB320" i="9"/>
  <c r="EB321" i="9"/>
  <c r="EB322" i="9"/>
  <c r="EB323" i="9"/>
  <c r="EB324" i="9"/>
  <c r="EB325" i="9"/>
  <c r="EB326" i="9"/>
  <c r="EB327" i="9"/>
  <c r="EB328" i="9"/>
  <c r="EB329" i="9"/>
  <c r="EB330" i="9"/>
  <c r="EB331" i="9"/>
  <c r="EB332" i="9"/>
  <c r="EB333" i="9"/>
  <c r="EB334" i="9"/>
  <c r="EB335" i="9"/>
  <c r="EB336" i="9"/>
  <c r="EB337" i="9"/>
  <c r="EB338" i="9"/>
  <c r="EB339" i="9"/>
  <c r="EB340" i="9"/>
  <c r="EB341" i="9"/>
  <c r="EB342" i="9"/>
  <c r="EB343" i="9"/>
  <c r="EB344" i="9"/>
  <c r="EB345" i="9"/>
  <c r="EB346" i="9"/>
  <c r="EB347" i="9"/>
  <c r="EB348" i="9"/>
  <c r="EB349" i="9"/>
  <c r="EB350" i="9"/>
  <c r="EB8" i="9"/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7" i="1"/>
  <c r="AI69" i="1"/>
  <c r="AI72" i="1"/>
  <c r="AI79" i="1"/>
  <c r="AI81" i="1"/>
  <c r="AI84" i="1"/>
  <c r="AI85" i="1"/>
  <c r="AI91" i="1"/>
  <c r="AI97" i="1"/>
  <c r="AI96" i="1"/>
  <c r="AI102" i="1"/>
  <c r="AI103" i="1"/>
  <c r="AI109" i="1"/>
  <c r="AI108" i="1"/>
  <c r="AI113" i="1"/>
  <c r="AI114" i="1"/>
  <c r="AI119" i="1"/>
  <c r="AI121" i="1"/>
  <c r="AI125" i="1"/>
  <c r="AI126" i="1"/>
  <c r="AI131" i="1"/>
  <c r="AI132" i="1"/>
  <c r="AI133" i="1"/>
  <c r="AI137" i="1"/>
  <c r="AI138" i="1"/>
  <c r="AI143" i="1"/>
  <c r="AI144" i="1"/>
  <c r="AI145" i="1"/>
  <c r="AI150" i="1"/>
  <c r="AI155" i="1"/>
  <c r="AI156" i="1"/>
  <c r="AI157" i="1"/>
  <c r="AI158" i="1"/>
  <c r="AI159" i="1"/>
  <c r="AI161" i="1"/>
  <c r="AI162" i="1"/>
  <c r="AI169" i="1"/>
  <c r="AI170" i="1"/>
  <c r="AI171" i="1"/>
  <c r="AI173" i="1"/>
  <c r="AI174" i="1"/>
  <c r="AI179" i="1"/>
  <c r="AI180" i="1"/>
  <c r="AI181" i="1"/>
  <c r="AI182" i="1"/>
  <c r="AI183" i="1"/>
  <c r="AI185" i="1"/>
  <c r="AI186" i="1"/>
  <c r="AI191" i="1"/>
  <c r="AI192" i="1"/>
  <c r="AI193" i="1"/>
  <c r="AI196" i="1"/>
  <c r="AI198" i="1"/>
  <c r="AI203" i="1"/>
  <c r="AI204" i="1"/>
  <c r="AI205" i="1"/>
  <c r="AI208" i="1"/>
  <c r="AI210" i="1"/>
  <c r="AI215" i="1"/>
  <c r="AI216" i="1"/>
  <c r="AI217" i="1"/>
  <c r="AI219" i="1"/>
  <c r="AI220" i="1"/>
  <c r="AI227" i="1"/>
  <c r="AI231" i="1"/>
  <c r="AI239" i="1"/>
  <c r="AI243" i="1"/>
  <c r="AI256" i="1"/>
  <c r="AI268" i="1"/>
  <c r="AI269" i="1"/>
  <c r="AI284" i="1"/>
  <c r="AI280" i="1"/>
  <c r="AI292" i="1"/>
  <c r="AI299" i="1"/>
  <c r="AI303" i="1"/>
  <c r="AI311" i="1"/>
  <c r="AI315" i="1"/>
  <c r="AI316" i="1"/>
  <c r="AI328" i="1"/>
  <c r="AI329" i="1"/>
  <c r="AI330" i="1"/>
  <c r="AI324" i="1"/>
  <c r="AI327" i="1"/>
  <c r="AI337" i="1"/>
  <c r="AI338" i="1"/>
  <c r="AI339" i="1"/>
  <c r="AI340" i="1"/>
  <c r="AI336" i="1"/>
  <c r="AI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72" i="1"/>
  <c r="AH84" i="1"/>
  <c r="AH95" i="1"/>
  <c r="AH107" i="1"/>
  <c r="AH110" i="1"/>
  <c r="AH118" i="1"/>
  <c r="AH130" i="1"/>
  <c r="AH142" i="1"/>
  <c r="AH154" i="1"/>
  <c r="AH166" i="1"/>
  <c r="AH178" i="1"/>
  <c r="AH190" i="1"/>
  <c r="AH201" i="1"/>
  <c r="AH213" i="1"/>
  <c r="AH231" i="1"/>
  <c r="AH243" i="1"/>
  <c r="AH256" i="1"/>
  <c r="AH267" i="1"/>
  <c r="AH268" i="1"/>
  <c r="AH279" i="1"/>
  <c r="AH291" i="1"/>
  <c r="AH302" i="1"/>
  <c r="AH313" i="1"/>
  <c r="AH314" i="1"/>
  <c r="AH338" i="1"/>
  <c r="AH340" i="1"/>
  <c r="AH335" i="1"/>
  <c r="AH3" i="1"/>
  <c r="AI73" i="1" l="1"/>
  <c r="AH331" i="1"/>
  <c r="AH205" i="1"/>
  <c r="AH217" i="1"/>
  <c r="AH86" i="1"/>
  <c r="AH74" i="1"/>
  <c r="AI304" i="1"/>
  <c r="AI293" i="1"/>
  <c r="AI281" i="1"/>
  <c r="AI257" i="1"/>
  <c r="AI244" i="1"/>
  <c r="AI232" i="1"/>
  <c r="AH294" i="1"/>
  <c r="AH327" i="1"/>
  <c r="AH283" i="1"/>
  <c r="AI288" i="1"/>
  <c r="AI265" i="1"/>
  <c r="AI89" i="1"/>
  <c r="AI77" i="1"/>
  <c r="AI65" i="1"/>
  <c r="AH186" i="1"/>
  <c r="AH174" i="1"/>
  <c r="AH162" i="1"/>
  <c r="AH150" i="1"/>
  <c r="AH138" i="1"/>
  <c r="AH126" i="1"/>
  <c r="AH114" i="1"/>
  <c r="AH103" i="1"/>
  <c r="AH91" i="1"/>
  <c r="AI110" i="1"/>
  <c r="AH301" i="1"/>
  <c r="AH290" i="1"/>
  <c r="AH278" i="1"/>
  <c r="AH255" i="1"/>
  <c r="AH242" i="1"/>
  <c r="AH219" i="1"/>
  <c r="AH284" i="1"/>
  <c r="AI152" i="1"/>
  <c r="AI140" i="1"/>
  <c r="AI128" i="1"/>
  <c r="AI325" i="1"/>
  <c r="AI313" i="1"/>
  <c r="AH315" i="1"/>
  <c r="AH303" i="1"/>
  <c r="AH292" i="1"/>
  <c r="AH280" i="1"/>
  <c r="AI312" i="1"/>
  <c r="AI276" i="1"/>
  <c r="AI253" i="1"/>
  <c r="AI240" i="1"/>
  <c r="AI228" i="1"/>
  <c r="AH208" i="1"/>
  <c r="AH220" i="1"/>
  <c r="AH218" i="1"/>
  <c r="AH206" i="1"/>
  <c r="AH194" i="1"/>
  <c r="AH183" i="1"/>
  <c r="AH171" i="1"/>
  <c r="AH159" i="1"/>
  <c r="AH147" i="1"/>
  <c r="AH135" i="1"/>
  <c r="AH123" i="1"/>
  <c r="AH89" i="1"/>
  <c r="AH77" i="1"/>
  <c r="AH65" i="1"/>
  <c r="AI120" i="1"/>
  <c r="AH182" i="1"/>
  <c r="AH170" i="1"/>
  <c r="AH158" i="1"/>
  <c r="AH146" i="1"/>
  <c r="AH134" i="1"/>
  <c r="AH122" i="1"/>
  <c r="AH99" i="1"/>
  <c r="AH193" i="1"/>
  <c r="AH181" i="1"/>
  <c r="AH169" i="1"/>
  <c r="AH157" i="1"/>
  <c r="AH145" i="1"/>
  <c r="AH133" i="1"/>
  <c r="AH121" i="1"/>
  <c r="AH248" i="1"/>
  <c r="AH98" i="1"/>
  <c r="AH87" i="1"/>
  <c r="AH75" i="1"/>
  <c r="AI326" i="1"/>
  <c r="AI270" i="1"/>
  <c r="AH339" i="1"/>
  <c r="AI314" i="1"/>
  <c r="AI302" i="1"/>
  <c r="AI291" i="1"/>
  <c r="AI279" i="1"/>
  <c r="AI278" i="1"/>
  <c r="AI255" i="1"/>
  <c r="AI242" i="1"/>
  <c r="AI230" i="1"/>
  <c r="AI301" i="1"/>
  <c r="AI290" i="1"/>
  <c r="AI267" i="1"/>
  <c r="AH336" i="1"/>
  <c r="AH325" i="1"/>
  <c r="AH269" i="1"/>
  <c r="AH257" i="1"/>
  <c r="AH244" i="1"/>
  <c r="AH232" i="1"/>
  <c r="AH210" i="1"/>
  <c r="AH198" i="1"/>
  <c r="AI323" i="1"/>
  <c r="AI300" i="1"/>
  <c r="AI289" i="1"/>
  <c r="AI277" i="1"/>
  <c r="AI172" i="1"/>
  <c r="AI112" i="1"/>
  <c r="AI101" i="1"/>
  <c r="AI147" i="1"/>
  <c r="AI135" i="1"/>
  <c r="AH230" i="1"/>
  <c r="AH196" i="1"/>
  <c r="AH185" i="1"/>
  <c r="AH173" i="1"/>
  <c r="AH161" i="1"/>
  <c r="AH137" i="1"/>
  <c r="AH125" i="1"/>
  <c r="AH113" i="1"/>
  <c r="AH102" i="1"/>
  <c r="AH79" i="1"/>
  <c r="AH67" i="1"/>
  <c r="AI264" i="1"/>
  <c r="AH266" i="1"/>
  <c r="AH254" i="1"/>
  <c r="AH241" i="1"/>
  <c r="AH229" i="1"/>
  <c r="AI98" i="1"/>
  <c r="AI333" i="1"/>
  <c r="AI266" i="1"/>
  <c r="AI254" i="1"/>
  <c r="AI241" i="1"/>
  <c r="AI229" i="1"/>
  <c r="AI207" i="1"/>
  <c r="AI195" i="1"/>
  <c r="AI90" i="1"/>
  <c r="AI78" i="1"/>
  <c r="AI66" i="1"/>
  <c r="AH324" i="1"/>
  <c r="AH323" i="1"/>
  <c r="AH312" i="1"/>
  <c r="AH300" i="1"/>
  <c r="AH289" i="1"/>
  <c r="AH277" i="1"/>
  <c r="AH112" i="1"/>
  <c r="AH101" i="1"/>
  <c r="AI252" i="1"/>
  <c r="AH322" i="1"/>
  <c r="AH240" i="1"/>
  <c r="AH111" i="1"/>
  <c r="AH100" i="1"/>
  <c r="AH299" i="1"/>
  <c r="AH252" i="1"/>
  <c r="AH265" i="1"/>
  <c r="AH298" i="1"/>
  <c r="AH263" i="1"/>
  <c r="AH334" i="1"/>
  <c r="AH288" i="1"/>
  <c r="AH275" i="1"/>
  <c r="AH227" i="1"/>
  <c r="AH286" i="1"/>
  <c r="AH238" i="1"/>
  <c r="AH204" i="1"/>
  <c r="AH203" i="1"/>
  <c r="AH144" i="1"/>
  <c r="AH120" i="1"/>
  <c r="AH109" i="1"/>
  <c r="AH97" i="1"/>
  <c r="AH311" i="1"/>
  <c r="AH276" i="1"/>
  <c r="AH253" i="1"/>
  <c r="AH228" i="1"/>
  <c r="AH310" i="1"/>
  <c r="AH287" i="1"/>
  <c r="AH264" i="1"/>
  <c r="AH239" i="1"/>
  <c r="AH274" i="1"/>
  <c r="AH251" i="1"/>
  <c r="AH226" i="1"/>
  <c r="AH216" i="1"/>
  <c r="AH215" i="1"/>
  <c r="AH168" i="1"/>
  <c r="AH156" i="1"/>
  <c r="AH132" i="1"/>
  <c r="AH191" i="1"/>
  <c r="AH179" i="1"/>
  <c r="AI317" i="1"/>
  <c r="AI305" i="1"/>
  <c r="AI282" i="1"/>
  <c r="AI296" i="1"/>
  <c r="AI258" i="1"/>
  <c r="AI245" i="1"/>
  <c r="AI233" i="1"/>
  <c r="AI221" i="1"/>
  <c r="AI188" i="1"/>
  <c r="AI176" i="1"/>
  <c r="AI164" i="1"/>
  <c r="AI116" i="1"/>
  <c r="AI105" i="1"/>
  <c r="AI93" i="1"/>
  <c r="AI187" i="1"/>
  <c r="AI175" i="1"/>
  <c r="AI163" i="1"/>
  <c r="AI151" i="1"/>
  <c r="AI139" i="1"/>
  <c r="AI127" i="1"/>
  <c r="AI115" i="1"/>
  <c r="AI104" i="1"/>
  <c r="AI92" i="1"/>
  <c r="AI209" i="1"/>
  <c r="AI197" i="1"/>
  <c r="AI226" i="1"/>
  <c r="AH209" i="1"/>
  <c r="AH197" i="1"/>
  <c r="AH80" i="1"/>
  <c r="AH68" i="1"/>
  <c r="AI211" i="1"/>
  <c r="AI199" i="1"/>
  <c r="AI82" i="1"/>
  <c r="AI70" i="1"/>
  <c r="AI297" i="1"/>
  <c r="AI263" i="1"/>
  <c r="AI74" i="1"/>
  <c r="AH333" i="1"/>
  <c r="AH207" i="1"/>
  <c r="AH195" i="1"/>
  <c r="AH184" i="1"/>
  <c r="AH172" i="1"/>
  <c r="AH160" i="1"/>
  <c r="AH148" i="1"/>
  <c r="AH136" i="1"/>
  <c r="AH124" i="1"/>
  <c r="AH90" i="1"/>
  <c r="AH78" i="1"/>
  <c r="AH66" i="1"/>
  <c r="AI335" i="1"/>
  <c r="AI80" i="1"/>
  <c r="AI68" i="1"/>
  <c r="AI295" i="1"/>
  <c r="AI261" i="1"/>
  <c r="AI225" i="1"/>
  <c r="AI118" i="1"/>
  <c r="AI71" i="1"/>
  <c r="AI294" i="1"/>
  <c r="AI260" i="1"/>
  <c r="AI224" i="1"/>
  <c r="AH344" i="1"/>
  <c r="AH321" i="1"/>
  <c r="AH88" i="1"/>
  <c r="AH76" i="1"/>
  <c r="AH64" i="1"/>
  <c r="AI184" i="1"/>
  <c r="AI160" i="1"/>
  <c r="AI148" i="1"/>
  <c r="AI136" i="1"/>
  <c r="AI124" i="1"/>
  <c r="AI320" i="1"/>
  <c r="AI286" i="1"/>
  <c r="AI251" i="1"/>
  <c r="AI107" i="1"/>
  <c r="AH332" i="1"/>
  <c r="AH309" i="1"/>
  <c r="AI332" i="1"/>
  <c r="AI322" i="1"/>
  <c r="AI218" i="1"/>
  <c r="AI206" i="1"/>
  <c r="AI194" i="1"/>
  <c r="AI123" i="1"/>
  <c r="AI111" i="1"/>
  <c r="AI100" i="1"/>
  <c r="AI319" i="1"/>
  <c r="AI285" i="1"/>
  <c r="AI250" i="1"/>
  <c r="AI106" i="1"/>
  <c r="AH342" i="1"/>
  <c r="AH308" i="1"/>
  <c r="AH285" i="1"/>
  <c r="AH262" i="1"/>
  <c r="AH237" i="1"/>
  <c r="AH192" i="1"/>
  <c r="AH180" i="1"/>
  <c r="AH345" i="1"/>
  <c r="AI331" i="1"/>
  <c r="AI321" i="1"/>
  <c r="AI310" i="1"/>
  <c r="AI298" i="1"/>
  <c r="AI287" i="1"/>
  <c r="AI275" i="1"/>
  <c r="AI146" i="1"/>
  <c r="AI134" i="1"/>
  <c r="AI122" i="1"/>
  <c r="AI99" i="1"/>
  <c r="AI88" i="1"/>
  <c r="AI76" i="1"/>
  <c r="AI64" i="1"/>
  <c r="AI318" i="1"/>
  <c r="AI249" i="1"/>
  <c r="AH297" i="1"/>
  <c r="AH341" i="1"/>
  <c r="AH319" i="1"/>
  <c r="AH296" i="1"/>
  <c r="AH273" i="1"/>
  <c r="AH250" i="1"/>
  <c r="AH225" i="1"/>
  <c r="AH329" i="1"/>
  <c r="AH318" i="1"/>
  <c r="AH307" i="1"/>
  <c r="AH295" i="1"/>
  <c r="AH261" i="1"/>
  <c r="AH249" i="1"/>
  <c r="AH236" i="1"/>
  <c r="AH224" i="1"/>
  <c r="AH214" i="1"/>
  <c r="AH202" i="1"/>
  <c r="AH167" i="1"/>
  <c r="AH155" i="1"/>
  <c r="AH143" i="1"/>
  <c r="AH131" i="1"/>
  <c r="AH119" i="1"/>
  <c r="AH108" i="1"/>
  <c r="AH96" i="1"/>
  <c r="AH85" i="1"/>
  <c r="AH73" i="1"/>
  <c r="AI87" i="1"/>
  <c r="AI75" i="1"/>
  <c r="AI283" i="1"/>
  <c r="AI248" i="1"/>
  <c r="AI214" i="1"/>
  <c r="AI142" i="1"/>
  <c r="AI95" i="1"/>
  <c r="AH330" i="1"/>
  <c r="AH247" i="1"/>
  <c r="AH223" i="1"/>
  <c r="AI345" i="1"/>
  <c r="AI342" i="1"/>
  <c r="AI309" i="1"/>
  <c r="AI274" i="1"/>
  <c r="AI94" i="1"/>
  <c r="AI334" i="1"/>
  <c r="AH272" i="1"/>
  <c r="AH260" i="1"/>
  <c r="AH235" i="1"/>
  <c r="AH317" i="1"/>
  <c r="AH305" i="1"/>
  <c r="AH282" i="1"/>
  <c r="AH271" i="1"/>
  <c r="AH259" i="1"/>
  <c r="AH246" i="1"/>
  <c r="AH234" i="1"/>
  <c r="AH222" i="1"/>
  <c r="AH212" i="1"/>
  <c r="AH200" i="1"/>
  <c r="AH189" i="1"/>
  <c r="AH177" i="1"/>
  <c r="AH165" i="1"/>
  <c r="AH153" i="1"/>
  <c r="AH141" i="1"/>
  <c r="AH129" i="1"/>
  <c r="AH117" i="1"/>
  <c r="AH106" i="1"/>
  <c r="AH94" i="1"/>
  <c r="AH83" i="1"/>
  <c r="AH71" i="1"/>
  <c r="AI344" i="1"/>
  <c r="AI341" i="1"/>
  <c r="AI308" i="1"/>
  <c r="AI273" i="1"/>
  <c r="AI238" i="1"/>
  <c r="AI86" i="1"/>
  <c r="AH343" i="1"/>
  <c r="AH320" i="1"/>
  <c r="AH328" i="1"/>
  <c r="AH306" i="1"/>
  <c r="AH337" i="1"/>
  <c r="AH326" i="1"/>
  <c r="AH316" i="1"/>
  <c r="AH304" i="1"/>
  <c r="AH293" i="1"/>
  <c r="AH281" i="1"/>
  <c r="AH270" i="1"/>
  <c r="AH258" i="1"/>
  <c r="AH245" i="1"/>
  <c r="AH233" i="1"/>
  <c r="AH221" i="1"/>
  <c r="AH211" i="1"/>
  <c r="AH199" i="1"/>
  <c r="AH188" i="1"/>
  <c r="AH176" i="1"/>
  <c r="AH164" i="1"/>
  <c r="AH152" i="1"/>
  <c r="AH140" i="1"/>
  <c r="AH128" i="1"/>
  <c r="AH116" i="1"/>
  <c r="AH105" i="1"/>
  <c r="AH93" i="1"/>
  <c r="AH82" i="1"/>
  <c r="AH70" i="1"/>
  <c r="AI343" i="1"/>
  <c r="AI247" i="1"/>
  <c r="AI235" i="1"/>
  <c r="AI223" i="1"/>
  <c r="AI213" i="1"/>
  <c r="AI201" i="1"/>
  <c r="AI190" i="1"/>
  <c r="AI178" i="1"/>
  <c r="AI166" i="1"/>
  <c r="AI154" i="1"/>
  <c r="AI307" i="1"/>
  <c r="AI237" i="1"/>
  <c r="AI168" i="1"/>
  <c r="AI262" i="1"/>
  <c r="AH187" i="1"/>
  <c r="AH175" i="1"/>
  <c r="AH163" i="1"/>
  <c r="AH151" i="1"/>
  <c r="AH139" i="1"/>
  <c r="AH127" i="1"/>
  <c r="AH115" i="1"/>
  <c r="AH104" i="1"/>
  <c r="AH92" i="1"/>
  <c r="AH81" i="1"/>
  <c r="AH69" i="1"/>
  <c r="AI271" i="1"/>
  <c r="AI259" i="1"/>
  <c r="AI246" i="1"/>
  <c r="AI234" i="1"/>
  <c r="AI222" i="1"/>
  <c r="AI212" i="1"/>
  <c r="AI200" i="1"/>
  <c r="AI189" i="1"/>
  <c r="AI177" i="1"/>
  <c r="AI165" i="1"/>
  <c r="AI153" i="1"/>
  <c r="AI141" i="1"/>
  <c r="AI129" i="1"/>
  <c r="AI117" i="1"/>
  <c r="AI306" i="1"/>
  <c r="AI272" i="1"/>
  <c r="AI236" i="1"/>
  <c r="AI202" i="1"/>
  <c r="AI167" i="1"/>
  <c r="AI130" i="1"/>
  <c r="AI83" i="1"/>
  <c r="L4" i="3"/>
  <c r="EA9" i="9" l="1"/>
  <c r="H4" i="1" s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EA10" i="9"/>
  <c r="H5" i="1" s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EA11" i="9"/>
  <c r="H6" i="1" s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EA12" i="9"/>
  <c r="H7" i="1" s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EA13" i="9"/>
  <c r="H8" i="1" s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EA14" i="9"/>
  <c r="H9" i="1" s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EA15" i="9"/>
  <c r="H10" i="1" s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EA16" i="9"/>
  <c r="H11" i="1" s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EA17" i="9"/>
  <c r="H12" i="1" s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EA18" i="9"/>
  <c r="H13" i="1" s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EA19" i="9"/>
  <c r="H14" i="1" s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EA20" i="9"/>
  <c r="H15" i="1" s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EA21" i="9"/>
  <c r="H16" i="1" s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EA22" i="9"/>
  <c r="H17" i="1" s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EA23" i="9"/>
  <c r="H18" i="1" s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EA24" i="9"/>
  <c r="H19" i="1" s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EA25" i="9"/>
  <c r="H20" i="1" s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EA26" i="9"/>
  <c r="H21" i="1" s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EA27" i="9"/>
  <c r="H22" i="1" s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EA28" i="9"/>
  <c r="H23" i="1" s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EA29" i="9"/>
  <c r="H24" i="1" s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EA30" i="9"/>
  <c r="H25" i="1" s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EA31" i="9"/>
  <c r="H26" i="1" s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EA32" i="9"/>
  <c r="H27" i="1" s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EA33" i="9"/>
  <c r="H28" i="1" s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EA34" i="9"/>
  <c r="H29" i="1" s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EA35" i="9"/>
  <c r="H30" i="1" s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EA36" i="9"/>
  <c r="H31" i="1" s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EA37" i="9"/>
  <c r="H32" i="1" s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EA38" i="9"/>
  <c r="H33" i="1" s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EA39" i="9"/>
  <c r="H34" i="1" s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EA40" i="9"/>
  <c r="H35" i="1" s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EA41" i="9"/>
  <c r="H36" i="1" s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EA42" i="9"/>
  <c r="H37" i="1" s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EA43" i="9"/>
  <c r="H38" i="1" s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EA44" i="9"/>
  <c r="H39" i="1" s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EA45" i="9"/>
  <c r="H40" i="1" s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EA46" i="9"/>
  <c r="H41" i="1" s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EA47" i="9"/>
  <c r="H42" i="1" s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EA48" i="9"/>
  <c r="H43" i="1" s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EA49" i="9"/>
  <c r="H44" i="1" s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EA50" i="9"/>
  <c r="H45" i="1" s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EA51" i="9"/>
  <c r="H46" i="1" s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EA52" i="9"/>
  <c r="H47" i="1" s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EA53" i="9"/>
  <c r="H48" i="1" s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EA54" i="9"/>
  <c r="H49" i="1" s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EA55" i="9"/>
  <c r="H50" i="1" s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EA56" i="9"/>
  <c r="H51" i="1" s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EA57" i="9"/>
  <c r="H52" i="1" s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EA58" i="9"/>
  <c r="H53" i="1" s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EA59" i="9"/>
  <c r="H54" i="1" s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EA60" i="9"/>
  <c r="H55" i="1" s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EA61" i="9"/>
  <c r="H56" i="1" s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EA62" i="9"/>
  <c r="H57" i="1" s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EA63" i="9"/>
  <c r="H58" i="1" s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EA64" i="9"/>
  <c r="H59" i="1" s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EA65" i="9"/>
  <c r="H60" i="1" s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EA66" i="9"/>
  <c r="H61" i="1" s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EA67" i="9"/>
  <c r="H62" i="1" s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EA68" i="9"/>
  <c r="H63" i="1" s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EA69" i="9"/>
  <c r="EA70" i="9"/>
  <c r="W64" i="1"/>
  <c r="EA71" i="9"/>
  <c r="I65" i="1"/>
  <c r="U65" i="1"/>
  <c r="AG65" i="1"/>
  <c r="EA72" i="9"/>
  <c r="S66" i="1"/>
  <c r="AE66" i="1"/>
  <c r="EA73" i="9"/>
  <c r="Q67" i="1"/>
  <c r="AC67" i="1"/>
  <c r="EA74" i="9"/>
  <c r="O68" i="1"/>
  <c r="AA68" i="1"/>
  <c r="EA75" i="9"/>
  <c r="M69" i="1"/>
  <c r="Y69" i="1"/>
  <c r="EA76" i="9"/>
  <c r="K70" i="1"/>
  <c r="W70" i="1"/>
  <c r="EA77" i="9"/>
  <c r="I71" i="1"/>
  <c r="L71" i="1"/>
  <c r="U71" i="1"/>
  <c r="X71" i="1"/>
  <c r="AG71" i="1"/>
  <c r="EA78" i="9"/>
  <c r="J72" i="1"/>
  <c r="S72" i="1"/>
  <c r="V72" i="1"/>
  <c r="AE72" i="1"/>
  <c r="EA79" i="9"/>
  <c r="H73" i="1" s="1"/>
  <c r="Q73" i="1"/>
  <c r="T73" i="1"/>
  <c r="AC73" i="1"/>
  <c r="AF73" i="1"/>
  <c r="EA80" i="9"/>
  <c r="O74" i="1"/>
  <c r="R74" i="1"/>
  <c r="AA74" i="1"/>
  <c r="AD74" i="1"/>
  <c r="EA81" i="9"/>
  <c r="M75" i="1"/>
  <c r="P75" i="1"/>
  <c r="Y75" i="1"/>
  <c r="AB75" i="1"/>
  <c r="EA82" i="9"/>
  <c r="K76" i="1"/>
  <c r="N76" i="1"/>
  <c r="W76" i="1"/>
  <c r="Z76" i="1"/>
  <c r="EA83" i="9"/>
  <c r="I77" i="1"/>
  <c r="L77" i="1"/>
  <c r="U77" i="1"/>
  <c r="X77" i="1"/>
  <c r="AG77" i="1"/>
  <c r="EA84" i="9"/>
  <c r="J78" i="1"/>
  <c r="S78" i="1"/>
  <c r="V78" i="1"/>
  <c r="AE78" i="1"/>
  <c r="EA85" i="9"/>
  <c r="Q79" i="1"/>
  <c r="T79" i="1"/>
  <c r="AC79" i="1"/>
  <c r="AF79" i="1"/>
  <c r="EA86" i="9"/>
  <c r="H80" i="1" s="1"/>
  <c r="O80" i="1"/>
  <c r="R80" i="1"/>
  <c r="AA80" i="1"/>
  <c r="AD80" i="1"/>
  <c r="EA87" i="9"/>
  <c r="M81" i="1"/>
  <c r="P81" i="1"/>
  <c r="Y81" i="1"/>
  <c r="AB81" i="1"/>
  <c r="EA88" i="9"/>
  <c r="K82" i="1"/>
  <c r="N82" i="1"/>
  <c r="W82" i="1"/>
  <c r="Z82" i="1"/>
  <c r="EA89" i="9"/>
  <c r="I83" i="1"/>
  <c r="L83" i="1"/>
  <c r="U83" i="1"/>
  <c r="X83" i="1"/>
  <c r="AG83" i="1"/>
  <c r="EA90" i="9"/>
  <c r="J84" i="1"/>
  <c r="S84" i="1"/>
  <c r="V84" i="1"/>
  <c r="AE84" i="1"/>
  <c r="EA91" i="9"/>
  <c r="H85" i="1" s="1"/>
  <c r="Q85" i="1"/>
  <c r="T85" i="1"/>
  <c r="AC85" i="1"/>
  <c r="AF85" i="1"/>
  <c r="EA92" i="9"/>
  <c r="O86" i="1"/>
  <c r="R86" i="1"/>
  <c r="AA86" i="1"/>
  <c r="AD86" i="1"/>
  <c r="EA93" i="9"/>
  <c r="M87" i="1"/>
  <c r="P87" i="1"/>
  <c r="Y87" i="1"/>
  <c r="AB87" i="1"/>
  <c r="EA94" i="9"/>
  <c r="K88" i="1"/>
  <c r="N88" i="1"/>
  <c r="W88" i="1"/>
  <c r="Z88" i="1"/>
  <c r="EA95" i="9"/>
  <c r="I89" i="1"/>
  <c r="L89" i="1"/>
  <c r="U89" i="1"/>
  <c r="X89" i="1"/>
  <c r="AG89" i="1"/>
  <c r="EA96" i="9"/>
  <c r="J90" i="1"/>
  <c r="S90" i="1"/>
  <c r="V90" i="1"/>
  <c r="AE90" i="1"/>
  <c r="EA97" i="9"/>
  <c r="EA98" i="9"/>
  <c r="T91" i="1"/>
  <c r="AF91" i="1"/>
  <c r="EA99" i="9"/>
  <c r="N92" i="1"/>
  <c r="R92" i="1"/>
  <c r="Z92" i="1"/>
  <c r="AD92" i="1"/>
  <c r="EA100" i="9"/>
  <c r="P93" i="1"/>
  <c r="AB93" i="1"/>
  <c r="EA101" i="9"/>
  <c r="J94" i="1"/>
  <c r="N94" i="1"/>
  <c r="V94" i="1"/>
  <c r="Z94" i="1"/>
  <c r="EA102" i="9"/>
  <c r="H95" i="1" s="1"/>
  <c r="L95" i="1"/>
  <c r="T95" i="1"/>
  <c r="X95" i="1"/>
  <c r="AF95" i="1"/>
  <c r="EA103" i="9"/>
  <c r="J96" i="1"/>
  <c r="R96" i="1"/>
  <c r="V96" i="1"/>
  <c r="AD96" i="1"/>
  <c r="EA104" i="9"/>
  <c r="H97" i="1" s="1"/>
  <c r="P97" i="1"/>
  <c r="T97" i="1"/>
  <c r="AB97" i="1"/>
  <c r="AF97" i="1"/>
  <c r="EA105" i="9"/>
  <c r="N98" i="1"/>
  <c r="R98" i="1"/>
  <c r="Z98" i="1"/>
  <c r="AB98" i="1"/>
  <c r="AD98" i="1"/>
  <c r="EA106" i="9"/>
  <c r="L99" i="1"/>
  <c r="N99" i="1"/>
  <c r="P99" i="1"/>
  <c r="X99" i="1"/>
  <c r="Z99" i="1"/>
  <c r="AB99" i="1"/>
  <c r="EA107" i="9"/>
  <c r="J100" i="1"/>
  <c r="L100" i="1"/>
  <c r="N100" i="1"/>
  <c r="V100" i="1"/>
  <c r="X100" i="1"/>
  <c r="Z100" i="1"/>
  <c r="EA108" i="9"/>
  <c r="J101" i="1"/>
  <c r="L101" i="1"/>
  <c r="T101" i="1"/>
  <c r="V101" i="1"/>
  <c r="X101" i="1"/>
  <c r="AF101" i="1"/>
  <c r="EA109" i="9"/>
  <c r="H102" i="1" s="1"/>
  <c r="J102" i="1"/>
  <c r="R102" i="1"/>
  <c r="T102" i="1"/>
  <c r="V102" i="1"/>
  <c r="AD102" i="1"/>
  <c r="AF102" i="1"/>
  <c r="EA110" i="9"/>
  <c r="H103" i="1" s="1"/>
  <c r="P103" i="1"/>
  <c r="R103" i="1"/>
  <c r="T103" i="1"/>
  <c r="AB103" i="1"/>
  <c r="AD103" i="1"/>
  <c r="AF103" i="1"/>
  <c r="EA111" i="9"/>
  <c r="N104" i="1"/>
  <c r="P104" i="1"/>
  <c r="R104" i="1"/>
  <c r="Z104" i="1"/>
  <c r="AB104" i="1"/>
  <c r="AD104" i="1"/>
  <c r="EA112" i="9"/>
  <c r="L105" i="1"/>
  <c r="N105" i="1"/>
  <c r="P105" i="1"/>
  <c r="X105" i="1"/>
  <c r="Z105" i="1"/>
  <c r="AB105" i="1"/>
  <c r="EA113" i="9"/>
  <c r="J106" i="1"/>
  <c r="L106" i="1"/>
  <c r="N106" i="1"/>
  <c r="V106" i="1"/>
  <c r="X106" i="1"/>
  <c r="Z106" i="1"/>
  <c r="EA114" i="9"/>
  <c r="H107" i="1" s="1"/>
  <c r="J107" i="1"/>
  <c r="L107" i="1"/>
  <c r="T107" i="1"/>
  <c r="V107" i="1"/>
  <c r="X107" i="1"/>
  <c r="AF107" i="1"/>
  <c r="EA115" i="9"/>
  <c r="J108" i="1"/>
  <c r="R108" i="1"/>
  <c r="T108" i="1"/>
  <c r="V108" i="1"/>
  <c r="AD108" i="1"/>
  <c r="AF108" i="1"/>
  <c r="EA116" i="9"/>
  <c r="H109" i="1" s="1"/>
  <c r="P109" i="1"/>
  <c r="R109" i="1"/>
  <c r="T109" i="1"/>
  <c r="AB109" i="1"/>
  <c r="AD109" i="1"/>
  <c r="AF109" i="1"/>
  <c r="EA117" i="9"/>
  <c r="N248" i="1"/>
  <c r="P248" i="1"/>
  <c r="R248" i="1"/>
  <c r="Z248" i="1"/>
  <c r="AB248" i="1"/>
  <c r="AD248" i="1"/>
  <c r="EA118" i="9"/>
  <c r="J110" i="1"/>
  <c r="K110" i="1"/>
  <c r="L110" i="1"/>
  <c r="M110" i="1"/>
  <c r="N110" i="1"/>
  <c r="P110" i="1"/>
  <c r="Q110" i="1"/>
  <c r="V110" i="1"/>
  <c r="W110" i="1"/>
  <c r="X110" i="1"/>
  <c r="Y110" i="1"/>
  <c r="Z110" i="1"/>
  <c r="AB110" i="1"/>
  <c r="AC110" i="1"/>
  <c r="EA119" i="9"/>
  <c r="J111" i="1"/>
  <c r="L111" i="1"/>
  <c r="N111" i="1"/>
  <c r="V111" i="1"/>
  <c r="X111" i="1"/>
  <c r="Z111" i="1"/>
  <c r="EA120" i="9"/>
  <c r="J112" i="1"/>
  <c r="L112" i="1"/>
  <c r="T112" i="1"/>
  <c r="V112" i="1"/>
  <c r="X112" i="1"/>
  <c r="AF112" i="1"/>
  <c r="EA121" i="9"/>
  <c r="J113" i="1"/>
  <c r="R113" i="1"/>
  <c r="T113" i="1"/>
  <c r="V113" i="1"/>
  <c r="AD113" i="1"/>
  <c r="AF113" i="1"/>
  <c r="EA122" i="9"/>
  <c r="H114" i="1" s="1"/>
  <c r="P114" i="1"/>
  <c r="R114" i="1"/>
  <c r="T114" i="1"/>
  <c r="AB114" i="1"/>
  <c r="AD114" i="1"/>
  <c r="AF114" i="1"/>
  <c r="EA123" i="9"/>
  <c r="N115" i="1"/>
  <c r="P115" i="1"/>
  <c r="R115" i="1"/>
  <c r="Z115" i="1"/>
  <c r="AA115" i="1"/>
  <c r="AB115" i="1"/>
  <c r="AD115" i="1"/>
  <c r="EA124" i="9"/>
  <c r="L116" i="1"/>
  <c r="M116" i="1"/>
  <c r="N116" i="1"/>
  <c r="P116" i="1"/>
  <c r="X116" i="1"/>
  <c r="Y116" i="1"/>
  <c r="Z116" i="1"/>
  <c r="AB116" i="1"/>
  <c r="EA125" i="9"/>
  <c r="J117" i="1"/>
  <c r="K117" i="1"/>
  <c r="L117" i="1"/>
  <c r="N117" i="1"/>
  <c r="V117" i="1"/>
  <c r="W117" i="1"/>
  <c r="X117" i="1"/>
  <c r="Z117" i="1"/>
  <c r="EA126" i="9"/>
  <c r="I118" i="1"/>
  <c r="J118" i="1"/>
  <c r="L118" i="1"/>
  <c r="T118" i="1"/>
  <c r="U118" i="1"/>
  <c r="V118" i="1"/>
  <c r="X118" i="1"/>
  <c r="AF118" i="1"/>
  <c r="AG118" i="1"/>
  <c r="EA127" i="9"/>
  <c r="J119" i="1"/>
  <c r="R119" i="1"/>
  <c r="S119" i="1"/>
  <c r="T119" i="1"/>
  <c r="V119" i="1"/>
  <c r="AD119" i="1"/>
  <c r="AE119" i="1"/>
  <c r="AF119" i="1"/>
  <c r="EA128" i="9"/>
  <c r="P120" i="1"/>
  <c r="Q120" i="1"/>
  <c r="R120" i="1"/>
  <c r="T120" i="1"/>
  <c r="AB120" i="1"/>
  <c r="AC120" i="1"/>
  <c r="AD120" i="1"/>
  <c r="AF120" i="1"/>
  <c r="EA129" i="9"/>
  <c r="N121" i="1"/>
  <c r="O121" i="1"/>
  <c r="P121" i="1"/>
  <c r="R121" i="1"/>
  <c r="Z121" i="1"/>
  <c r="AA121" i="1"/>
  <c r="AB121" i="1"/>
  <c r="AD121" i="1"/>
  <c r="EA130" i="9"/>
  <c r="L122" i="1"/>
  <c r="M122" i="1"/>
  <c r="N122" i="1"/>
  <c r="P122" i="1"/>
  <c r="X122" i="1"/>
  <c r="Y122" i="1"/>
  <c r="Z122" i="1"/>
  <c r="AB122" i="1"/>
  <c r="EA131" i="9"/>
  <c r="J123" i="1"/>
  <c r="K123" i="1"/>
  <c r="L123" i="1"/>
  <c r="N123" i="1"/>
  <c r="V123" i="1"/>
  <c r="W123" i="1"/>
  <c r="X123" i="1"/>
  <c r="Z123" i="1"/>
  <c r="EA132" i="9"/>
  <c r="H124" i="1" s="1"/>
  <c r="I124" i="1"/>
  <c r="J124" i="1"/>
  <c r="L124" i="1"/>
  <c r="T124" i="1"/>
  <c r="U124" i="1"/>
  <c r="V124" i="1"/>
  <c r="X124" i="1"/>
  <c r="AF124" i="1"/>
  <c r="AG124" i="1"/>
  <c r="EA133" i="9"/>
  <c r="H125" i="1" s="1"/>
  <c r="J125" i="1"/>
  <c r="R125" i="1"/>
  <c r="S125" i="1"/>
  <c r="T125" i="1"/>
  <c r="V125" i="1"/>
  <c r="AD125" i="1"/>
  <c r="AE125" i="1"/>
  <c r="AF125" i="1"/>
  <c r="EA134" i="9"/>
  <c r="P126" i="1"/>
  <c r="Q126" i="1"/>
  <c r="R126" i="1"/>
  <c r="T126" i="1"/>
  <c r="AB126" i="1"/>
  <c r="AC126" i="1"/>
  <c r="AD126" i="1"/>
  <c r="AF126" i="1"/>
  <c r="EA135" i="9"/>
  <c r="N127" i="1"/>
  <c r="O127" i="1"/>
  <c r="P127" i="1"/>
  <c r="R127" i="1"/>
  <c r="Z127" i="1"/>
  <c r="AA127" i="1"/>
  <c r="AB127" i="1"/>
  <c r="AD127" i="1"/>
  <c r="EA136" i="9"/>
  <c r="L128" i="1"/>
  <c r="M128" i="1"/>
  <c r="N128" i="1"/>
  <c r="P128" i="1"/>
  <c r="X128" i="1"/>
  <c r="Y128" i="1"/>
  <c r="Z128" i="1"/>
  <c r="AB128" i="1"/>
  <c r="EA137" i="9"/>
  <c r="J129" i="1"/>
  <c r="K129" i="1"/>
  <c r="L129" i="1"/>
  <c r="N129" i="1"/>
  <c r="V129" i="1"/>
  <c r="W129" i="1"/>
  <c r="X129" i="1"/>
  <c r="Z129" i="1"/>
  <c r="EA138" i="9"/>
  <c r="I130" i="1"/>
  <c r="J130" i="1"/>
  <c r="L130" i="1"/>
  <c r="T130" i="1"/>
  <c r="U130" i="1"/>
  <c r="V130" i="1"/>
  <c r="X130" i="1"/>
  <c r="AF130" i="1"/>
  <c r="AG130" i="1"/>
  <c r="EA139" i="9"/>
  <c r="H131" i="1" s="1"/>
  <c r="J131" i="1"/>
  <c r="R131" i="1"/>
  <c r="S131" i="1"/>
  <c r="T131" i="1"/>
  <c r="V131" i="1"/>
  <c r="AD131" i="1"/>
  <c r="AE131" i="1"/>
  <c r="AF131" i="1"/>
  <c r="EA140" i="9"/>
  <c r="H132" i="1" s="1"/>
  <c r="P132" i="1"/>
  <c r="Q132" i="1"/>
  <c r="R132" i="1"/>
  <c r="T132" i="1"/>
  <c r="AB132" i="1"/>
  <c r="AC132" i="1"/>
  <c r="AD132" i="1"/>
  <c r="AF132" i="1"/>
  <c r="EA141" i="9"/>
  <c r="N133" i="1"/>
  <c r="O133" i="1"/>
  <c r="P133" i="1"/>
  <c r="R133" i="1"/>
  <c r="Z133" i="1"/>
  <c r="AA133" i="1"/>
  <c r="AB133" i="1"/>
  <c r="AD133" i="1"/>
  <c r="EA142" i="9"/>
  <c r="L134" i="1"/>
  <c r="M134" i="1"/>
  <c r="N134" i="1"/>
  <c r="P134" i="1"/>
  <c r="X134" i="1"/>
  <c r="Y134" i="1"/>
  <c r="Z134" i="1"/>
  <c r="AB134" i="1"/>
  <c r="EA143" i="9"/>
  <c r="J135" i="1"/>
  <c r="K135" i="1"/>
  <c r="L135" i="1"/>
  <c r="N135" i="1"/>
  <c r="V135" i="1"/>
  <c r="W135" i="1"/>
  <c r="X135" i="1"/>
  <c r="Z135" i="1"/>
  <c r="EA144" i="9"/>
  <c r="I136" i="1"/>
  <c r="J136" i="1"/>
  <c r="L136" i="1"/>
  <c r="T136" i="1"/>
  <c r="U136" i="1"/>
  <c r="V136" i="1"/>
  <c r="X136" i="1"/>
  <c r="AF136" i="1"/>
  <c r="AG136" i="1"/>
  <c r="EA145" i="9"/>
  <c r="J137" i="1"/>
  <c r="R137" i="1"/>
  <c r="S137" i="1"/>
  <c r="T137" i="1"/>
  <c r="V137" i="1"/>
  <c r="AD137" i="1"/>
  <c r="AE137" i="1"/>
  <c r="AF137" i="1"/>
  <c r="EA146" i="9"/>
  <c r="H138" i="1" s="1"/>
  <c r="P138" i="1"/>
  <c r="Q138" i="1"/>
  <c r="R138" i="1"/>
  <c r="T138" i="1"/>
  <c r="AB138" i="1"/>
  <c r="AC138" i="1"/>
  <c r="AD138" i="1"/>
  <c r="AF138" i="1"/>
  <c r="EA147" i="9"/>
  <c r="N139" i="1"/>
  <c r="O139" i="1"/>
  <c r="P139" i="1"/>
  <c r="R139" i="1"/>
  <c r="Z139" i="1"/>
  <c r="AA139" i="1"/>
  <c r="AB139" i="1"/>
  <c r="AD139" i="1"/>
  <c r="EA148" i="9"/>
  <c r="L140" i="1"/>
  <c r="M140" i="1"/>
  <c r="N140" i="1"/>
  <c r="P140" i="1"/>
  <c r="X140" i="1"/>
  <c r="Y140" i="1"/>
  <c r="Z140" i="1"/>
  <c r="AB140" i="1"/>
  <c r="EA149" i="9"/>
  <c r="J141" i="1"/>
  <c r="K141" i="1"/>
  <c r="L141" i="1"/>
  <c r="N141" i="1"/>
  <c r="V141" i="1"/>
  <c r="W141" i="1"/>
  <c r="X141" i="1"/>
  <c r="Z141" i="1"/>
  <c r="EA150" i="9"/>
  <c r="H142" i="1" s="1"/>
  <c r="I142" i="1"/>
  <c r="J142" i="1"/>
  <c r="L142" i="1"/>
  <c r="T142" i="1"/>
  <c r="U142" i="1"/>
  <c r="V142" i="1"/>
  <c r="X142" i="1"/>
  <c r="AF142" i="1"/>
  <c r="AG142" i="1"/>
  <c r="EA151" i="9"/>
  <c r="J143" i="1"/>
  <c r="R143" i="1"/>
  <c r="S143" i="1"/>
  <c r="T143" i="1"/>
  <c r="V143" i="1"/>
  <c r="AD143" i="1"/>
  <c r="AE143" i="1"/>
  <c r="AF143" i="1"/>
  <c r="EA152" i="9"/>
  <c r="P144" i="1"/>
  <c r="Q144" i="1"/>
  <c r="R144" i="1"/>
  <c r="T144" i="1"/>
  <c r="AB144" i="1"/>
  <c r="AC144" i="1"/>
  <c r="AD144" i="1"/>
  <c r="AF144" i="1"/>
  <c r="EA153" i="9"/>
  <c r="N145" i="1"/>
  <c r="O145" i="1"/>
  <c r="P145" i="1"/>
  <c r="R145" i="1"/>
  <c r="Z145" i="1"/>
  <c r="AA145" i="1"/>
  <c r="AB145" i="1"/>
  <c r="AD145" i="1"/>
  <c r="EA154" i="9"/>
  <c r="L146" i="1"/>
  <c r="M146" i="1"/>
  <c r="N146" i="1"/>
  <c r="P146" i="1"/>
  <c r="X146" i="1"/>
  <c r="Y146" i="1"/>
  <c r="Z146" i="1"/>
  <c r="AB146" i="1"/>
  <c r="EA155" i="9"/>
  <c r="J147" i="1"/>
  <c r="K147" i="1"/>
  <c r="L147" i="1"/>
  <c r="N147" i="1"/>
  <c r="V147" i="1"/>
  <c r="W147" i="1"/>
  <c r="X147" i="1"/>
  <c r="Z147" i="1"/>
  <c r="EA156" i="9"/>
  <c r="I148" i="1"/>
  <c r="J148" i="1"/>
  <c r="L148" i="1"/>
  <c r="T148" i="1"/>
  <c r="U148" i="1"/>
  <c r="V148" i="1"/>
  <c r="X148" i="1"/>
  <c r="AF148" i="1"/>
  <c r="AG148" i="1"/>
  <c r="EA157" i="9"/>
  <c r="EA158" i="9"/>
  <c r="P150" i="1"/>
  <c r="Q150" i="1"/>
  <c r="R150" i="1"/>
  <c r="T150" i="1"/>
  <c r="AB150" i="1"/>
  <c r="AC150" i="1"/>
  <c r="AD150" i="1"/>
  <c r="AF150" i="1"/>
  <c r="EA159" i="9"/>
  <c r="N151" i="1"/>
  <c r="O151" i="1"/>
  <c r="P151" i="1"/>
  <c r="R151" i="1"/>
  <c r="Z151" i="1"/>
  <c r="AA151" i="1"/>
  <c r="AB151" i="1"/>
  <c r="AD151" i="1"/>
  <c r="EA160" i="9"/>
  <c r="L152" i="1"/>
  <c r="M152" i="1"/>
  <c r="N152" i="1"/>
  <c r="P152" i="1"/>
  <c r="X152" i="1"/>
  <c r="Y152" i="1"/>
  <c r="Z152" i="1"/>
  <c r="AB152" i="1"/>
  <c r="EA161" i="9"/>
  <c r="J153" i="1"/>
  <c r="K153" i="1"/>
  <c r="L153" i="1"/>
  <c r="N153" i="1"/>
  <c r="V153" i="1"/>
  <c r="W153" i="1"/>
  <c r="X153" i="1"/>
  <c r="Z153" i="1"/>
  <c r="EA162" i="9"/>
  <c r="I154" i="1"/>
  <c r="J154" i="1"/>
  <c r="L154" i="1"/>
  <c r="T154" i="1"/>
  <c r="U154" i="1"/>
  <c r="V154" i="1"/>
  <c r="X154" i="1"/>
  <c r="AF154" i="1"/>
  <c r="AG154" i="1"/>
  <c r="EA163" i="9"/>
  <c r="H155" i="1" s="1"/>
  <c r="J155" i="1"/>
  <c r="R155" i="1"/>
  <c r="S155" i="1"/>
  <c r="T155" i="1"/>
  <c r="V155" i="1"/>
  <c r="AD155" i="1"/>
  <c r="AE155" i="1"/>
  <c r="AF155" i="1"/>
  <c r="EA164" i="9"/>
  <c r="H156" i="1" s="1"/>
  <c r="P156" i="1"/>
  <c r="Q156" i="1"/>
  <c r="R156" i="1"/>
  <c r="T156" i="1"/>
  <c r="AB156" i="1"/>
  <c r="AC156" i="1"/>
  <c r="AD156" i="1"/>
  <c r="AF156" i="1"/>
  <c r="EA165" i="9"/>
  <c r="N157" i="1"/>
  <c r="O157" i="1"/>
  <c r="P157" i="1"/>
  <c r="R157" i="1"/>
  <c r="Z157" i="1"/>
  <c r="AA157" i="1"/>
  <c r="AB157" i="1"/>
  <c r="AD157" i="1"/>
  <c r="EA166" i="9"/>
  <c r="L158" i="1"/>
  <c r="M158" i="1"/>
  <c r="N158" i="1"/>
  <c r="P158" i="1"/>
  <c r="X158" i="1"/>
  <c r="Y158" i="1"/>
  <c r="Z158" i="1"/>
  <c r="AB158" i="1"/>
  <c r="EA167" i="9"/>
  <c r="J159" i="1"/>
  <c r="K159" i="1"/>
  <c r="L159" i="1"/>
  <c r="N159" i="1"/>
  <c r="V159" i="1"/>
  <c r="W159" i="1"/>
  <c r="X159" i="1"/>
  <c r="Z159" i="1"/>
  <c r="EA168" i="9"/>
  <c r="H160" i="1" s="1"/>
  <c r="I160" i="1"/>
  <c r="J160" i="1"/>
  <c r="L160" i="1"/>
  <c r="T160" i="1"/>
  <c r="U160" i="1"/>
  <c r="V160" i="1"/>
  <c r="X160" i="1"/>
  <c r="AF160" i="1"/>
  <c r="AG160" i="1"/>
  <c r="EA169" i="9"/>
  <c r="H161" i="1" s="1"/>
  <c r="J161" i="1"/>
  <c r="R161" i="1"/>
  <c r="S161" i="1"/>
  <c r="T161" i="1"/>
  <c r="V161" i="1"/>
  <c r="AD161" i="1"/>
  <c r="AE161" i="1"/>
  <c r="AF161" i="1"/>
  <c r="EA170" i="9"/>
  <c r="H162" i="1" s="1"/>
  <c r="P162" i="1"/>
  <c r="Q162" i="1"/>
  <c r="R162" i="1"/>
  <c r="T162" i="1"/>
  <c r="AB162" i="1"/>
  <c r="AC162" i="1"/>
  <c r="AD162" i="1"/>
  <c r="AF162" i="1"/>
  <c r="EA171" i="9"/>
  <c r="N163" i="1"/>
  <c r="O163" i="1"/>
  <c r="P163" i="1"/>
  <c r="R163" i="1"/>
  <c r="Z163" i="1"/>
  <c r="AA163" i="1"/>
  <c r="AB163" i="1"/>
  <c r="AD163" i="1"/>
  <c r="EA172" i="9"/>
  <c r="L164" i="1"/>
  <c r="M164" i="1"/>
  <c r="N164" i="1"/>
  <c r="P164" i="1"/>
  <c r="X164" i="1"/>
  <c r="Y164" i="1"/>
  <c r="Z164" i="1"/>
  <c r="AB164" i="1"/>
  <c r="EA173" i="9"/>
  <c r="J165" i="1"/>
  <c r="K165" i="1"/>
  <c r="L165" i="1"/>
  <c r="N165" i="1"/>
  <c r="V165" i="1"/>
  <c r="W165" i="1"/>
  <c r="X165" i="1"/>
  <c r="Z165" i="1"/>
  <c r="EA174" i="9"/>
  <c r="I166" i="1"/>
  <c r="J166" i="1"/>
  <c r="L166" i="1"/>
  <c r="T166" i="1"/>
  <c r="U166" i="1"/>
  <c r="V166" i="1"/>
  <c r="X166" i="1"/>
  <c r="AF166" i="1"/>
  <c r="AG166" i="1"/>
  <c r="EA175" i="9"/>
  <c r="J167" i="1"/>
  <c r="R167" i="1"/>
  <c r="S167" i="1"/>
  <c r="T167" i="1"/>
  <c r="V167" i="1"/>
  <c r="AD167" i="1"/>
  <c r="AE167" i="1"/>
  <c r="AF167" i="1"/>
  <c r="EA176" i="9"/>
  <c r="P168" i="1"/>
  <c r="Q168" i="1"/>
  <c r="R168" i="1"/>
  <c r="T168" i="1"/>
  <c r="AB168" i="1"/>
  <c r="AC168" i="1"/>
  <c r="AD168" i="1"/>
  <c r="AF168" i="1"/>
  <c r="EA177" i="9"/>
  <c r="N169" i="1"/>
  <c r="O169" i="1"/>
  <c r="P169" i="1"/>
  <c r="R169" i="1"/>
  <c r="Z169" i="1"/>
  <c r="AA169" i="1"/>
  <c r="AB169" i="1"/>
  <c r="AD169" i="1"/>
  <c r="EA178" i="9"/>
  <c r="L170" i="1"/>
  <c r="M170" i="1"/>
  <c r="N170" i="1"/>
  <c r="P170" i="1"/>
  <c r="X170" i="1"/>
  <c r="Y170" i="1"/>
  <c r="Z170" i="1"/>
  <c r="AB170" i="1"/>
  <c r="EA179" i="9"/>
  <c r="J171" i="1"/>
  <c r="K171" i="1"/>
  <c r="L171" i="1"/>
  <c r="N171" i="1"/>
  <c r="V171" i="1"/>
  <c r="W171" i="1"/>
  <c r="X171" i="1"/>
  <c r="Z171" i="1"/>
  <c r="EA180" i="9"/>
  <c r="H172" i="1" s="1"/>
  <c r="I172" i="1"/>
  <c r="J172" i="1"/>
  <c r="L172" i="1"/>
  <c r="T172" i="1"/>
  <c r="U172" i="1"/>
  <c r="V172" i="1"/>
  <c r="X172" i="1"/>
  <c r="AF172" i="1"/>
  <c r="AG172" i="1"/>
  <c r="EA181" i="9"/>
  <c r="H173" i="1" s="1"/>
  <c r="J173" i="1"/>
  <c r="R173" i="1"/>
  <c r="S173" i="1"/>
  <c r="T173" i="1"/>
  <c r="V173" i="1"/>
  <c r="AD173" i="1"/>
  <c r="AE173" i="1"/>
  <c r="AF173" i="1"/>
  <c r="EA182" i="9"/>
  <c r="P174" i="1"/>
  <c r="Q174" i="1"/>
  <c r="R174" i="1"/>
  <c r="T174" i="1"/>
  <c r="AB174" i="1"/>
  <c r="AC174" i="1"/>
  <c r="AD174" i="1"/>
  <c r="AF174" i="1"/>
  <c r="EA183" i="9"/>
  <c r="N175" i="1"/>
  <c r="O175" i="1"/>
  <c r="P175" i="1"/>
  <c r="R175" i="1"/>
  <c r="Z175" i="1"/>
  <c r="AA175" i="1"/>
  <c r="AB175" i="1"/>
  <c r="AD175" i="1"/>
  <c r="EA184" i="9"/>
  <c r="L176" i="1"/>
  <c r="M176" i="1"/>
  <c r="N176" i="1"/>
  <c r="P176" i="1"/>
  <c r="X176" i="1"/>
  <c r="Y176" i="1"/>
  <c r="Z176" i="1"/>
  <c r="AB176" i="1"/>
  <c r="EA185" i="9"/>
  <c r="J177" i="1"/>
  <c r="K177" i="1"/>
  <c r="L177" i="1"/>
  <c r="N177" i="1"/>
  <c r="V177" i="1"/>
  <c r="W177" i="1"/>
  <c r="X177" i="1"/>
  <c r="Z177" i="1"/>
  <c r="EA186" i="9"/>
  <c r="I178" i="1"/>
  <c r="J178" i="1"/>
  <c r="L178" i="1"/>
  <c r="T178" i="1"/>
  <c r="U178" i="1"/>
  <c r="V178" i="1"/>
  <c r="X178" i="1"/>
  <c r="AF178" i="1"/>
  <c r="AG178" i="1"/>
  <c r="EA187" i="9"/>
  <c r="H179" i="1" s="1"/>
  <c r="J179" i="1"/>
  <c r="R179" i="1"/>
  <c r="S179" i="1"/>
  <c r="T179" i="1"/>
  <c r="V179" i="1"/>
  <c r="AD179" i="1"/>
  <c r="AE179" i="1"/>
  <c r="AF179" i="1"/>
  <c r="EA188" i="9"/>
  <c r="H180" i="1" s="1"/>
  <c r="P180" i="1"/>
  <c r="Q180" i="1"/>
  <c r="R180" i="1"/>
  <c r="T180" i="1"/>
  <c r="AB180" i="1"/>
  <c r="AC180" i="1"/>
  <c r="AD180" i="1"/>
  <c r="AF180" i="1"/>
  <c r="EA189" i="9"/>
  <c r="N181" i="1"/>
  <c r="O181" i="1"/>
  <c r="P181" i="1"/>
  <c r="R181" i="1"/>
  <c r="Z181" i="1"/>
  <c r="AA181" i="1"/>
  <c r="AB181" i="1"/>
  <c r="AD181" i="1"/>
  <c r="EA190" i="9"/>
  <c r="L182" i="1"/>
  <c r="M182" i="1"/>
  <c r="N182" i="1"/>
  <c r="P182" i="1"/>
  <c r="X182" i="1"/>
  <c r="Y182" i="1"/>
  <c r="Z182" i="1"/>
  <c r="AB182" i="1"/>
  <c r="EA191" i="9"/>
  <c r="J183" i="1"/>
  <c r="K183" i="1"/>
  <c r="L183" i="1"/>
  <c r="N183" i="1"/>
  <c r="V183" i="1"/>
  <c r="W183" i="1"/>
  <c r="X183" i="1"/>
  <c r="Z183" i="1"/>
  <c r="EA192" i="9"/>
  <c r="I184" i="1"/>
  <c r="J184" i="1"/>
  <c r="L184" i="1"/>
  <c r="T184" i="1"/>
  <c r="U184" i="1"/>
  <c r="V184" i="1"/>
  <c r="X184" i="1"/>
  <c r="AF184" i="1"/>
  <c r="AG184" i="1"/>
  <c r="EA193" i="9"/>
  <c r="J185" i="1"/>
  <c r="R185" i="1"/>
  <c r="S185" i="1"/>
  <c r="T185" i="1"/>
  <c r="V185" i="1"/>
  <c r="AD185" i="1"/>
  <c r="AE185" i="1"/>
  <c r="AF185" i="1"/>
  <c r="EA194" i="9"/>
  <c r="H186" i="1" s="1"/>
  <c r="P186" i="1"/>
  <c r="Q186" i="1"/>
  <c r="R186" i="1"/>
  <c r="T186" i="1"/>
  <c r="AB186" i="1"/>
  <c r="AC186" i="1"/>
  <c r="AD186" i="1"/>
  <c r="AF186" i="1"/>
  <c r="EA195" i="9"/>
  <c r="N187" i="1"/>
  <c r="O187" i="1"/>
  <c r="P187" i="1"/>
  <c r="R187" i="1"/>
  <c r="Z187" i="1"/>
  <c r="AA187" i="1"/>
  <c r="AB187" i="1"/>
  <c r="AD187" i="1"/>
  <c r="EA196" i="9"/>
  <c r="L188" i="1"/>
  <c r="M188" i="1"/>
  <c r="N188" i="1"/>
  <c r="P188" i="1"/>
  <c r="X188" i="1"/>
  <c r="Y188" i="1"/>
  <c r="Z188" i="1"/>
  <c r="AB188" i="1"/>
  <c r="EA197" i="9"/>
  <c r="J189" i="1"/>
  <c r="K189" i="1"/>
  <c r="L189" i="1"/>
  <c r="N189" i="1"/>
  <c r="V189" i="1"/>
  <c r="W189" i="1"/>
  <c r="X189" i="1"/>
  <c r="Z189" i="1"/>
  <c r="EA198" i="9"/>
  <c r="H190" i="1" s="1"/>
  <c r="I190" i="1"/>
  <c r="J190" i="1"/>
  <c r="L190" i="1"/>
  <c r="T190" i="1"/>
  <c r="U190" i="1"/>
  <c r="V190" i="1"/>
  <c r="X190" i="1"/>
  <c r="AF190" i="1"/>
  <c r="AG190" i="1"/>
  <c r="EA199" i="9"/>
  <c r="J191" i="1"/>
  <c r="R191" i="1"/>
  <c r="S191" i="1"/>
  <c r="T191" i="1"/>
  <c r="V191" i="1"/>
  <c r="AD191" i="1"/>
  <c r="AE191" i="1"/>
  <c r="AF191" i="1"/>
  <c r="EA200" i="9"/>
  <c r="O192" i="1"/>
  <c r="P192" i="1"/>
  <c r="Q192" i="1"/>
  <c r="R192" i="1"/>
  <c r="T192" i="1"/>
  <c r="AA192" i="1"/>
  <c r="AB192" i="1"/>
  <c r="AC192" i="1"/>
  <c r="AD192" i="1"/>
  <c r="AF192" i="1"/>
  <c r="EA201" i="9"/>
  <c r="M193" i="1"/>
  <c r="N193" i="1"/>
  <c r="O193" i="1"/>
  <c r="P193" i="1"/>
  <c r="R193" i="1"/>
  <c r="Y193" i="1"/>
  <c r="Z193" i="1"/>
  <c r="AA193" i="1"/>
  <c r="AB193" i="1"/>
  <c r="AD193" i="1"/>
  <c r="EA202" i="9"/>
  <c r="EA203" i="9"/>
  <c r="K194" i="1"/>
  <c r="L194" i="1"/>
  <c r="M194" i="1"/>
  <c r="N194" i="1"/>
  <c r="O194" i="1"/>
  <c r="W194" i="1"/>
  <c r="X194" i="1"/>
  <c r="Y194" i="1"/>
  <c r="Z194" i="1"/>
  <c r="AA194" i="1"/>
  <c r="EA204" i="9"/>
  <c r="I195" i="1"/>
  <c r="J195" i="1"/>
  <c r="K195" i="1"/>
  <c r="L195" i="1"/>
  <c r="M195" i="1"/>
  <c r="U195" i="1"/>
  <c r="V195" i="1"/>
  <c r="W195" i="1"/>
  <c r="X195" i="1"/>
  <c r="Y195" i="1"/>
  <c r="AG195" i="1"/>
  <c r="EA205" i="9"/>
  <c r="H196" i="1" s="1"/>
  <c r="I196" i="1"/>
  <c r="J196" i="1"/>
  <c r="K196" i="1"/>
  <c r="S196" i="1"/>
  <c r="T196" i="1"/>
  <c r="U196" i="1"/>
  <c r="V196" i="1"/>
  <c r="W196" i="1"/>
  <c r="AE196" i="1"/>
  <c r="AF196" i="1"/>
  <c r="AG196" i="1"/>
  <c r="EA206" i="9"/>
  <c r="H197" i="1" s="1"/>
  <c r="I197" i="1"/>
  <c r="Q197" i="1"/>
  <c r="R197" i="1"/>
  <c r="S197" i="1"/>
  <c r="T197" i="1"/>
  <c r="U197" i="1"/>
  <c r="AC197" i="1"/>
  <c r="AD197" i="1"/>
  <c r="AE197" i="1"/>
  <c r="AF197" i="1"/>
  <c r="AG197" i="1"/>
  <c r="EA207" i="9"/>
  <c r="O198" i="1"/>
  <c r="P198" i="1"/>
  <c r="Q198" i="1"/>
  <c r="R198" i="1"/>
  <c r="S198" i="1"/>
  <c r="AA198" i="1"/>
  <c r="AB198" i="1"/>
  <c r="AC198" i="1"/>
  <c r="AD198" i="1"/>
  <c r="AE198" i="1"/>
  <c r="EA208" i="9"/>
  <c r="M199" i="1"/>
  <c r="N199" i="1"/>
  <c r="O199" i="1"/>
  <c r="P199" i="1"/>
  <c r="Q199" i="1"/>
  <c r="Y199" i="1"/>
  <c r="Z199" i="1"/>
  <c r="AA199" i="1"/>
  <c r="AB199" i="1"/>
  <c r="AC199" i="1"/>
  <c r="EA209" i="9"/>
  <c r="K200" i="1"/>
  <c r="L200" i="1"/>
  <c r="M200" i="1"/>
  <c r="N200" i="1"/>
  <c r="O200" i="1"/>
  <c r="W200" i="1"/>
  <c r="X200" i="1"/>
  <c r="Y200" i="1"/>
  <c r="Z200" i="1"/>
  <c r="AA200" i="1"/>
  <c r="EA210" i="9"/>
  <c r="I201" i="1"/>
  <c r="J201" i="1"/>
  <c r="K201" i="1"/>
  <c r="L201" i="1"/>
  <c r="M201" i="1"/>
  <c r="U201" i="1"/>
  <c r="V201" i="1"/>
  <c r="W201" i="1"/>
  <c r="X201" i="1"/>
  <c r="Y201" i="1"/>
  <c r="AG201" i="1"/>
  <c r="EA211" i="9"/>
  <c r="H202" i="1" s="1"/>
  <c r="I202" i="1"/>
  <c r="J202" i="1"/>
  <c r="K202" i="1"/>
  <c r="S202" i="1"/>
  <c r="T202" i="1"/>
  <c r="U202" i="1"/>
  <c r="V202" i="1"/>
  <c r="W202" i="1"/>
  <c r="AE202" i="1"/>
  <c r="AF202" i="1"/>
  <c r="AG202" i="1"/>
  <c r="EA212" i="9"/>
  <c r="H203" i="1" s="1"/>
  <c r="I203" i="1"/>
  <c r="Q203" i="1"/>
  <c r="R203" i="1"/>
  <c r="S203" i="1"/>
  <c r="T203" i="1"/>
  <c r="U203" i="1"/>
  <c r="AC203" i="1"/>
  <c r="AD203" i="1"/>
  <c r="AE203" i="1"/>
  <c r="AF203" i="1"/>
  <c r="AG203" i="1"/>
  <c r="EA213" i="9"/>
  <c r="O204" i="1"/>
  <c r="P204" i="1"/>
  <c r="Q204" i="1"/>
  <c r="R204" i="1"/>
  <c r="S204" i="1"/>
  <c r="AA204" i="1"/>
  <c r="AB204" i="1"/>
  <c r="AC204" i="1"/>
  <c r="AD204" i="1"/>
  <c r="AE204" i="1"/>
  <c r="EA214" i="9"/>
  <c r="M205" i="1"/>
  <c r="N205" i="1"/>
  <c r="O205" i="1"/>
  <c r="P205" i="1"/>
  <c r="Q205" i="1"/>
  <c r="Y205" i="1"/>
  <c r="Z205" i="1"/>
  <c r="AA205" i="1"/>
  <c r="AB205" i="1"/>
  <c r="AC205" i="1"/>
  <c r="EA215" i="9"/>
  <c r="K206" i="1"/>
  <c r="L206" i="1"/>
  <c r="M206" i="1"/>
  <c r="N206" i="1"/>
  <c r="O206" i="1"/>
  <c r="W206" i="1"/>
  <c r="X206" i="1"/>
  <c r="Y206" i="1"/>
  <c r="Z206" i="1"/>
  <c r="AA206" i="1"/>
  <c r="EA216" i="9"/>
  <c r="I207" i="1"/>
  <c r="J207" i="1"/>
  <c r="K207" i="1"/>
  <c r="L207" i="1"/>
  <c r="M207" i="1"/>
  <c r="U207" i="1"/>
  <c r="V207" i="1"/>
  <c r="W207" i="1"/>
  <c r="X207" i="1"/>
  <c r="Y207" i="1"/>
  <c r="AG207" i="1"/>
  <c r="EA217" i="9"/>
  <c r="H208" i="1" s="1"/>
  <c r="I208" i="1"/>
  <c r="J208" i="1"/>
  <c r="K208" i="1"/>
  <c r="S208" i="1"/>
  <c r="T208" i="1"/>
  <c r="U208" i="1"/>
  <c r="V208" i="1"/>
  <c r="W208" i="1"/>
  <c r="AE208" i="1"/>
  <c r="AF208" i="1"/>
  <c r="AG208" i="1"/>
  <c r="EA218" i="9"/>
  <c r="I209" i="1"/>
  <c r="Q209" i="1"/>
  <c r="R209" i="1"/>
  <c r="S209" i="1"/>
  <c r="T209" i="1"/>
  <c r="U209" i="1"/>
  <c r="AC209" i="1"/>
  <c r="AD209" i="1"/>
  <c r="AE209" i="1"/>
  <c r="AF209" i="1"/>
  <c r="AG209" i="1"/>
  <c r="EA219" i="9"/>
  <c r="O210" i="1"/>
  <c r="P210" i="1"/>
  <c r="Q210" i="1"/>
  <c r="R210" i="1"/>
  <c r="S210" i="1"/>
  <c r="AA210" i="1"/>
  <c r="AB210" i="1"/>
  <c r="AC210" i="1"/>
  <c r="AD210" i="1"/>
  <c r="AE210" i="1"/>
  <c r="EA220" i="9"/>
  <c r="M211" i="1"/>
  <c r="N211" i="1"/>
  <c r="O211" i="1"/>
  <c r="P211" i="1"/>
  <c r="Q211" i="1"/>
  <c r="Y211" i="1"/>
  <c r="Z211" i="1"/>
  <c r="AA211" i="1"/>
  <c r="AB211" i="1"/>
  <c r="AC211" i="1"/>
  <c r="EA221" i="9"/>
  <c r="K212" i="1"/>
  <c r="L212" i="1"/>
  <c r="M212" i="1"/>
  <c r="N212" i="1"/>
  <c r="O212" i="1"/>
  <c r="W212" i="1"/>
  <c r="X212" i="1"/>
  <c r="Y212" i="1"/>
  <c r="Z212" i="1"/>
  <c r="AA212" i="1"/>
  <c r="EA222" i="9"/>
  <c r="I213" i="1"/>
  <c r="J213" i="1"/>
  <c r="K213" i="1"/>
  <c r="L213" i="1"/>
  <c r="M213" i="1"/>
  <c r="U213" i="1"/>
  <c r="V213" i="1"/>
  <c r="W213" i="1"/>
  <c r="X213" i="1"/>
  <c r="Y213" i="1"/>
  <c r="AG213" i="1"/>
  <c r="EA223" i="9"/>
  <c r="H214" i="1" s="1"/>
  <c r="I214" i="1"/>
  <c r="J214" i="1"/>
  <c r="K214" i="1"/>
  <c r="S214" i="1"/>
  <c r="T214" i="1"/>
  <c r="U214" i="1"/>
  <c r="V214" i="1"/>
  <c r="W214" i="1"/>
  <c r="AE214" i="1"/>
  <c r="AF214" i="1"/>
  <c r="AG214" i="1"/>
  <c r="EA224" i="9"/>
  <c r="H215" i="1" s="1"/>
  <c r="I215" i="1"/>
  <c r="Q215" i="1"/>
  <c r="R215" i="1"/>
  <c r="S215" i="1"/>
  <c r="T215" i="1"/>
  <c r="U215" i="1"/>
  <c r="AC215" i="1"/>
  <c r="AD215" i="1"/>
  <c r="AE215" i="1"/>
  <c r="AF215" i="1"/>
  <c r="AG215" i="1"/>
  <c r="EA225" i="9"/>
  <c r="O216" i="1"/>
  <c r="P216" i="1"/>
  <c r="Q216" i="1"/>
  <c r="R216" i="1"/>
  <c r="S216" i="1"/>
  <c r="AA216" i="1"/>
  <c r="AB216" i="1"/>
  <c r="AC216" i="1"/>
  <c r="AD216" i="1"/>
  <c r="AE216" i="1"/>
  <c r="EA226" i="9"/>
  <c r="M217" i="1"/>
  <c r="N217" i="1"/>
  <c r="O217" i="1"/>
  <c r="P217" i="1"/>
  <c r="Q217" i="1"/>
  <c r="Y217" i="1"/>
  <c r="Z217" i="1"/>
  <c r="AA217" i="1"/>
  <c r="AB217" i="1"/>
  <c r="AC217" i="1"/>
  <c r="EA227" i="9"/>
  <c r="K218" i="1"/>
  <c r="L218" i="1"/>
  <c r="M218" i="1"/>
  <c r="N218" i="1"/>
  <c r="O218" i="1"/>
  <c r="W218" i="1"/>
  <c r="X218" i="1"/>
  <c r="Y218" i="1"/>
  <c r="Z218" i="1"/>
  <c r="AA218" i="1"/>
  <c r="EA228" i="9"/>
  <c r="EA229" i="9"/>
  <c r="J219" i="1"/>
  <c r="K219" i="1"/>
  <c r="V219" i="1"/>
  <c r="W219" i="1"/>
  <c r="EA230" i="9"/>
  <c r="H220" i="1" s="1"/>
  <c r="I220" i="1"/>
  <c r="T220" i="1"/>
  <c r="U220" i="1"/>
  <c r="AF220" i="1"/>
  <c r="AG220" i="1"/>
  <c r="EA231" i="9"/>
  <c r="EA232" i="9"/>
  <c r="M221" i="1"/>
  <c r="P221" i="1"/>
  <c r="Q221" i="1"/>
  <c r="S221" i="1"/>
  <c r="Y221" i="1"/>
  <c r="AB221" i="1"/>
  <c r="AC221" i="1"/>
  <c r="AE221" i="1"/>
  <c r="EA233" i="9"/>
  <c r="K222" i="1"/>
  <c r="N222" i="1"/>
  <c r="O222" i="1"/>
  <c r="Q222" i="1"/>
  <c r="R222" i="1"/>
  <c r="W222" i="1"/>
  <c r="Z222" i="1"/>
  <c r="AA222" i="1"/>
  <c r="AB222" i="1"/>
  <c r="AC222" i="1"/>
  <c r="AD222" i="1"/>
  <c r="EA234" i="9"/>
  <c r="I223" i="1"/>
  <c r="L223" i="1"/>
  <c r="M223" i="1"/>
  <c r="N223" i="1"/>
  <c r="O223" i="1"/>
  <c r="P223" i="1"/>
  <c r="U223" i="1"/>
  <c r="X223" i="1"/>
  <c r="Y223" i="1"/>
  <c r="Z223" i="1"/>
  <c r="AA223" i="1"/>
  <c r="AB223" i="1"/>
  <c r="AG223" i="1"/>
  <c r="EA235" i="9"/>
  <c r="J224" i="1"/>
  <c r="K224" i="1"/>
  <c r="L224" i="1"/>
  <c r="M224" i="1"/>
  <c r="N224" i="1"/>
  <c r="S224" i="1"/>
  <c r="V224" i="1"/>
  <c r="W224" i="1"/>
  <c r="X224" i="1"/>
  <c r="Y224" i="1"/>
  <c r="Z224" i="1"/>
  <c r="AE224" i="1"/>
  <c r="EA236" i="9"/>
  <c r="H225" i="1" s="1"/>
  <c r="I225" i="1"/>
  <c r="J225" i="1"/>
  <c r="K225" i="1"/>
  <c r="L225" i="1"/>
  <c r="Q225" i="1"/>
  <c r="T225" i="1"/>
  <c r="U225" i="1"/>
  <c r="V225" i="1"/>
  <c r="W225" i="1"/>
  <c r="X225" i="1"/>
  <c r="AC225" i="1"/>
  <c r="AF225" i="1"/>
  <c r="AG225" i="1"/>
  <c r="EA237" i="9"/>
  <c r="H226" i="1" s="1"/>
  <c r="I226" i="1"/>
  <c r="O226" i="1"/>
  <c r="R226" i="1"/>
  <c r="S226" i="1"/>
  <c r="T226" i="1"/>
  <c r="U226" i="1"/>
  <c r="AA226" i="1"/>
  <c r="AD226" i="1"/>
  <c r="AE226" i="1"/>
  <c r="AF226" i="1"/>
  <c r="AG226" i="1"/>
  <c r="EA238" i="9"/>
  <c r="H227" i="1" s="1"/>
  <c r="M227" i="1"/>
  <c r="P227" i="1"/>
  <c r="Q227" i="1"/>
  <c r="R227" i="1"/>
  <c r="S227" i="1"/>
  <c r="T227" i="1"/>
  <c r="Y227" i="1"/>
  <c r="AB227" i="1"/>
  <c r="AC227" i="1"/>
  <c r="AD227" i="1"/>
  <c r="AE227" i="1"/>
  <c r="AF227" i="1"/>
  <c r="EA239" i="9"/>
  <c r="K228" i="1"/>
  <c r="N228" i="1"/>
  <c r="O228" i="1"/>
  <c r="P228" i="1"/>
  <c r="Q228" i="1"/>
  <c r="R228" i="1"/>
  <c r="W228" i="1"/>
  <c r="Z228" i="1"/>
  <c r="AA228" i="1"/>
  <c r="AB228" i="1"/>
  <c r="AC228" i="1"/>
  <c r="AD228" i="1"/>
  <c r="EA240" i="9"/>
  <c r="I229" i="1"/>
  <c r="L229" i="1"/>
  <c r="M229" i="1"/>
  <c r="N229" i="1"/>
  <c r="O229" i="1"/>
  <c r="P229" i="1"/>
  <c r="U229" i="1"/>
  <c r="X229" i="1"/>
  <c r="Y229" i="1"/>
  <c r="Z229" i="1"/>
  <c r="AA229" i="1"/>
  <c r="AB229" i="1"/>
  <c r="AG229" i="1"/>
  <c r="EA241" i="9"/>
  <c r="J230" i="1"/>
  <c r="K230" i="1"/>
  <c r="L230" i="1"/>
  <c r="M230" i="1"/>
  <c r="N230" i="1"/>
  <c r="S230" i="1"/>
  <c r="V230" i="1"/>
  <c r="W230" i="1"/>
  <c r="X230" i="1"/>
  <c r="Y230" i="1"/>
  <c r="Z230" i="1"/>
  <c r="AE230" i="1"/>
  <c r="EA242" i="9"/>
  <c r="I231" i="1"/>
  <c r="J231" i="1"/>
  <c r="K231" i="1"/>
  <c r="L231" i="1"/>
  <c r="Q231" i="1"/>
  <c r="T231" i="1"/>
  <c r="U231" i="1"/>
  <c r="V231" i="1"/>
  <c r="W231" i="1"/>
  <c r="X231" i="1"/>
  <c r="AC231" i="1"/>
  <c r="AF231" i="1"/>
  <c r="AG231" i="1"/>
  <c r="EA243" i="9"/>
  <c r="I232" i="1"/>
  <c r="J232" i="1"/>
  <c r="O232" i="1"/>
  <c r="R232" i="1"/>
  <c r="S232" i="1"/>
  <c r="T232" i="1"/>
  <c r="U232" i="1"/>
  <c r="V232" i="1"/>
  <c r="AA232" i="1"/>
  <c r="AD232" i="1"/>
  <c r="AE232" i="1"/>
  <c r="AF232" i="1"/>
  <c r="AG232" i="1"/>
  <c r="EA244" i="9"/>
  <c r="H233" i="1" s="1"/>
  <c r="M233" i="1"/>
  <c r="P233" i="1"/>
  <c r="Q233" i="1"/>
  <c r="R233" i="1"/>
  <c r="S233" i="1"/>
  <c r="T233" i="1"/>
  <c r="Y233" i="1"/>
  <c r="AB233" i="1"/>
  <c r="AC233" i="1"/>
  <c r="AD233" i="1"/>
  <c r="AE233" i="1"/>
  <c r="AF233" i="1"/>
  <c r="EA245" i="9"/>
  <c r="K234" i="1"/>
  <c r="N234" i="1"/>
  <c r="O234" i="1"/>
  <c r="P234" i="1"/>
  <c r="Q234" i="1"/>
  <c r="R234" i="1"/>
  <c r="W234" i="1"/>
  <c r="Z234" i="1"/>
  <c r="AA234" i="1"/>
  <c r="AB234" i="1"/>
  <c r="AC234" i="1"/>
  <c r="AD234" i="1"/>
  <c r="EA246" i="9"/>
  <c r="I235" i="1"/>
  <c r="L235" i="1"/>
  <c r="M235" i="1"/>
  <c r="N235" i="1"/>
  <c r="O235" i="1"/>
  <c r="P235" i="1"/>
  <c r="U235" i="1"/>
  <c r="X235" i="1"/>
  <c r="Y235" i="1"/>
  <c r="Z235" i="1"/>
  <c r="AA235" i="1"/>
  <c r="AB235" i="1"/>
  <c r="AG235" i="1"/>
  <c r="EA247" i="9"/>
  <c r="J236" i="1"/>
  <c r="K236" i="1"/>
  <c r="L236" i="1"/>
  <c r="M236" i="1"/>
  <c r="N236" i="1"/>
  <c r="S236" i="1"/>
  <c r="V236" i="1"/>
  <c r="W236" i="1"/>
  <c r="X236" i="1"/>
  <c r="Y236" i="1"/>
  <c r="Z236" i="1"/>
  <c r="AE236" i="1"/>
  <c r="EA248" i="9"/>
  <c r="H237" i="1" s="1"/>
  <c r="I237" i="1"/>
  <c r="J237" i="1"/>
  <c r="K237" i="1"/>
  <c r="L237" i="1"/>
  <c r="Q237" i="1"/>
  <c r="T237" i="1"/>
  <c r="U237" i="1"/>
  <c r="V237" i="1"/>
  <c r="W237" i="1"/>
  <c r="X237" i="1"/>
  <c r="AC237" i="1"/>
  <c r="AF237" i="1"/>
  <c r="AG237" i="1"/>
  <c r="EA249" i="9"/>
  <c r="H238" i="1" s="1"/>
  <c r="I238" i="1"/>
  <c r="J238" i="1"/>
  <c r="O238" i="1"/>
  <c r="R238" i="1"/>
  <c r="S238" i="1"/>
  <c r="T238" i="1"/>
  <c r="U238" i="1"/>
  <c r="V238" i="1"/>
  <c r="AA238" i="1"/>
  <c r="AD238" i="1"/>
  <c r="AE238" i="1"/>
  <c r="AF238" i="1"/>
  <c r="AG238" i="1"/>
  <c r="EA250" i="9"/>
  <c r="H239" i="1" s="1"/>
  <c r="M239" i="1"/>
  <c r="P239" i="1"/>
  <c r="Q239" i="1"/>
  <c r="R239" i="1"/>
  <c r="S239" i="1"/>
  <c r="T239" i="1"/>
  <c r="Y239" i="1"/>
  <c r="AB239" i="1"/>
  <c r="AC239" i="1"/>
  <c r="AD239" i="1"/>
  <c r="AE239" i="1"/>
  <c r="AF239" i="1"/>
  <c r="EA251" i="9"/>
  <c r="K240" i="1"/>
  <c r="N240" i="1"/>
  <c r="O240" i="1"/>
  <c r="P240" i="1"/>
  <c r="Q240" i="1"/>
  <c r="R240" i="1"/>
  <c r="W240" i="1"/>
  <c r="Z240" i="1"/>
  <c r="AA240" i="1"/>
  <c r="AB240" i="1"/>
  <c r="AC240" i="1"/>
  <c r="AD240" i="1"/>
  <c r="EA252" i="9"/>
  <c r="I241" i="1"/>
  <c r="L241" i="1"/>
  <c r="M241" i="1"/>
  <c r="N241" i="1"/>
  <c r="O241" i="1"/>
  <c r="P241" i="1"/>
  <c r="U241" i="1"/>
  <c r="X241" i="1"/>
  <c r="Z241" i="1"/>
  <c r="AA241" i="1"/>
  <c r="AB241" i="1"/>
  <c r="AG241" i="1"/>
  <c r="EA253" i="9"/>
  <c r="J242" i="1"/>
  <c r="L242" i="1"/>
  <c r="M242" i="1"/>
  <c r="N242" i="1"/>
  <c r="S242" i="1"/>
  <c r="V242" i="1"/>
  <c r="X242" i="1"/>
  <c r="Y242" i="1"/>
  <c r="Z242" i="1"/>
  <c r="AE242" i="1"/>
  <c r="EA254" i="9"/>
  <c r="J243" i="1"/>
  <c r="K243" i="1"/>
  <c r="L243" i="1"/>
  <c r="Q243" i="1"/>
  <c r="T243" i="1"/>
  <c r="V243" i="1"/>
  <c r="W243" i="1"/>
  <c r="X243" i="1"/>
  <c r="AC243" i="1"/>
  <c r="AF243" i="1"/>
  <c r="EA255" i="9"/>
  <c r="I244" i="1"/>
  <c r="J244" i="1"/>
  <c r="O244" i="1"/>
  <c r="R244" i="1"/>
  <c r="T244" i="1"/>
  <c r="U244" i="1"/>
  <c r="V244" i="1"/>
  <c r="AA244" i="1"/>
  <c r="AD244" i="1"/>
  <c r="AF244" i="1"/>
  <c r="AG244" i="1"/>
  <c r="EA256" i="9"/>
  <c r="H245" i="1" s="1"/>
  <c r="M245" i="1"/>
  <c r="P245" i="1"/>
  <c r="R245" i="1"/>
  <c r="S245" i="1"/>
  <c r="T245" i="1"/>
  <c r="Y245" i="1"/>
  <c r="AB245" i="1"/>
  <c r="AD245" i="1"/>
  <c r="AE245" i="1"/>
  <c r="AF245" i="1"/>
  <c r="EA257" i="9"/>
  <c r="K246" i="1"/>
  <c r="N246" i="1"/>
  <c r="P246" i="1"/>
  <c r="Q246" i="1"/>
  <c r="R246" i="1"/>
  <c r="W246" i="1"/>
  <c r="Z246" i="1"/>
  <c r="AB246" i="1"/>
  <c r="AC246" i="1"/>
  <c r="AD246" i="1"/>
  <c r="EA258" i="9"/>
  <c r="I247" i="1"/>
  <c r="L247" i="1"/>
  <c r="N247" i="1"/>
  <c r="O247" i="1"/>
  <c r="P247" i="1"/>
  <c r="U247" i="1"/>
  <c r="X247" i="1"/>
  <c r="Z247" i="1"/>
  <c r="AA247" i="1"/>
  <c r="AB247" i="1"/>
  <c r="AG247" i="1"/>
  <c r="EA259" i="9"/>
  <c r="J249" i="1"/>
  <c r="L249" i="1"/>
  <c r="M249" i="1"/>
  <c r="N249" i="1"/>
  <c r="S249" i="1"/>
  <c r="V249" i="1"/>
  <c r="X249" i="1"/>
  <c r="Y249" i="1"/>
  <c r="Z249" i="1"/>
  <c r="AE249" i="1"/>
  <c r="EA260" i="9"/>
  <c r="H250" i="1" s="1"/>
  <c r="J250" i="1"/>
  <c r="K250" i="1"/>
  <c r="L250" i="1"/>
  <c r="Q250" i="1"/>
  <c r="T250" i="1"/>
  <c r="V250" i="1"/>
  <c r="W250" i="1"/>
  <c r="X250" i="1"/>
  <c r="AC250" i="1"/>
  <c r="AF250" i="1"/>
  <c r="EA261" i="9"/>
  <c r="H251" i="1" s="1"/>
  <c r="I251" i="1"/>
  <c r="J251" i="1"/>
  <c r="O251" i="1"/>
  <c r="R251" i="1"/>
  <c r="T251" i="1"/>
  <c r="U251" i="1"/>
  <c r="V251" i="1"/>
  <c r="AA251" i="1"/>
  <c r="AD251" i="1"/>
  <c r="AF251" i="1"/>
  <c r="AG251" i="1"/>
  <c r="EA262" i="9"/>
  <c r="H252" i="1" s="1"/>
  <c r="M252" i="1"/>
  <c r="P252" i="1"/>
  <c r="R252" i="1"/>
  <c r="S252" i="1"/>
  <c r="T252" i="1"/>
  <c r="Y252" i="1"/>
  <c r="AB252" i="1"/>
  <c r="AD252" i="1"/>
  <c r="AE252" i="1"/>
  <c r="AF252" i="1"/>
  <c r="EA263" i="9"/>
  <c r="K253" i="1"/>
  <c r="N253" i="1"/>
  <c r="P253" i="1"/>
  <c r="Q253" i="1"/>
  <c r="R253" i="1"/>
  <c r="W253" i="1"/>
  <c r="Z253" i="1"/>
  <c r="AB253" i="1"/>
  <c r="AC253" i="1"/>
  <c r="AD253" i="1"/>
  <c r="EA264" i="9"/>
  <c r="I254" i="1"/>
  <c r="L254" i="1"/>
  <c r="N254" i="1"/>
  <c r="O254" i="1"/>
  <c r="P254" i="1"/>
  <c r="U254" i="1"/>
  <c r="X254" i="1"/>
  <c r="Z254" i="1"/>
  <c r="AA254" i="1"/>
  <c r="AB254" i="1"/>
  <c r="AG254" i="1"/>
  <c r="EA265" i="9"/>
  <c r="J255" i="1"/>
  <c r="L255" i="1"/>
  <c r="M255" i="1"/>
  <c r="N255" i="1"/>
  <c r="S255" i="1"/>
  <c r="V255" i="1"/>
  <c r="X255" i="1"/>
  <c r="Y255" i="1"/>
  <c r="Z255" i="1"/>
  <c r="AE255" i="1"/>
  <c r="EA266" i="9"/>
  <c r="H256" i="1" s="1"/>
  <c r="J256" i="1"/>
  <c r="K256" i="1"/>
  <c r="L256" i="1"/>
  <c r="Q256" i="1"/>
  <c r="T256" i="1"/>
  <c r="V256" i="1"/>
  <c r="W256" i="1"/>
  <c r="X256" i="1"/>
  <c r="AC256" i="1"/>
  <c r="AF256" i="1"/>
  <c r="EA267" i="9"/>
  <c r="I257" i="1"/>
  <c r="J257" i="1"/>
  <c r="O257" i="1"/>
  <c r="R257" i="1"/>
  <c r="T257" i="1"/>
  <c r="U257" i="1"/>
  <c r="V257" i="1"/>
  <c r="AA257" i="1"/>
  <c r="AD257" i="1"/>
  <c r="AF257" i="1"/>
  <c r="AG257" i="1"/>
  <c r="EA268" i="9"/>
  <c r="H258" i="1" s="1"/>
  <c r="M258" i="1"/>
  <c r="P258" i="1"/>
  <c r="S258" i="1"/>
  <c r="T258" i="1"/>
  <c r="Y258" i="1"/>
  <c r="AB258" i="1"/>
  <c r="AD258" i="1"/>
  <c r="AE258" i="1"/>
  <c r="AF258" i="1"/>
  <c r="EA269" i="9"/>
  <c r="K259" i="1"/>
  <c r="N259" i="1"/>
  <c r="Q259" i="1"/>
  <c r="R259" i="1"/>
  <c r="W259" i="1"/>
  <c r="Z259" i="1"/>
  <c r="AB259" i="1"/>
  <c r="AC259" i="1"/>
  <c r="AD259" i="1"/>
  <c r="EA270" i="9"/>
  <c r="I260" i="1"/>
  <c r="L260" i="1"/>
  <c r="N260" i="1"/>
  <c r="O260" i="1"/>
  <c r="P260" i="1"/>
  <c r="U260" i="1"/>
  <c r="X260" i="1"/>
  <c r="Z260" i="1"/>
  <c r="AA260" i="1"/>
  <c r="AB260" i="1"/>
  <c r="AG260" i="1"/>
  <c r="EA271" i="9"/>
  <c r="J261" i="1"/>
  <c r="L261" i="1"/>
  <c r="M261" i="1"/>
  <c r="N261" i="1"/>
  <c r="S261" i="1"/>
  <c r="V261" i="1"/>
  <c r="X261" i="1"/>
  <c r="Y261" i="1"/>
  <c r="Z261" i="1"/>
  <c r="AE261" i="1"/>
  <c r="EA272" i="9"/>
  <c r="H262" i="1" s="1"/>
  <c r="J262" i="1"/>
  <c r="K262" i="1"/>
  <c r="L262" i="1"/>
  <c r="Q262" i="1"/>
  <c r="T262" i="1"/>
  <c r="V262" i="1"/>
  <c r="W262" i="1"/>
  <c r="X262" i="1"/>
  <c r="AC262" i="1"/>
  <c r="AF262" i="1"/>
  <c r="EA273" i="9"/>
  <c r="H263" i="1" s="1"/>
  <c r="I263" i="1"/>
  <c r="J263" i="1"/>
  <c r="O263" i="1"/>
  <c r="R263" i="1"/>
  <c r="U263" i="1"/>
  <c r="V263" i="1"/>
  <c r="AA263" i="1"/>
  <c r="AD263" i="1"/>
  <c r="AG263" i="1"/>
  <c r="EA274" i="9"/>
  <c r="H264" i="1" s="1"/>
  <c r="M264" i="1"/>
  <c r="P264" i="1"/>
  <c r="S264" i="1"/>
  <c r="T264" i="1"/>
  <c r="Y264" i="1"/>
  <c r="AB264" i="1"/>
  <c r="AE264" i="1"/>
  <c r="AF264" i="1"/>
  <c r="EA275" i="9"/>
  <c r="K265" i="1"/>
  <c r="N265" i="1"/>
  <c r="Q265" i="1"/>
  <c r="R265" i="1"/>
  <c r="W265" i="1"/>
  <c r="Z265" i="1"/>
  <c r="AC265" i="1"/>
  <c r="AD265" i="1"/>
  <c r="EA276" i="9"/>
  <c r="I266" i="1"/>
  <c r="L266" i="1"/>
  <c r="O266" i="1"/>
  <c r="P266" i="1"/>
  <c r="U266" i="1"/>
  <c r="X266" i="1"/>
  <c r="AA266" i="1"/>
  <c r="AB266" i="1"/>
  <c r="AG266" i="1"/>
  <c r="EA277" i="9"/>
  <c r="J267" i="1"/>
  <c r="M267" i="1"/>
  <c r="N267" i="1"/>
  <c r="S267" i="1"/>
  <c r="V267" i="1"/>
  <c r="Y267" i="1"/>
  <c r="Z267" i="1"/>
  <c r="AE267" i="1"/>
  <c r="EA278" i="9"/>
  <c r="H268" i="1" s="1"/>
  <c r="K268" i="1"/>
  <c r="L268" i="1"/>
  <c r="Q268" i="1"/>
  <c r="T268" i="1"/>
  <c r="V268" i="1"/>
  <c r="W268" i="1"/>
  <c r="X268" i="1"/>
  <c r="AC268" i="1"/>
  <c r="AF268" i="1"/>
  <c r="EA279" i="9"/>
  <c r="I269" i="1"/>
  <c r="J269" i="1"/>
  <c r="O269" i="1"/>
  <c r="R269" i="1"/>
  <c r="T269" i="1"/>
  <c r="U269" i="1"/>
  <c r="V269" i="1"/>
  <c r="AA269" i="1"/>
  <c r="AD269" i="1"/>
  <c r="AF269" i="1"/>
  <c r="AG269" i="1"/>
  <c r="EA280" i="9"/>
  <c r="M270" i="1"/>
  <c r="P270" i="1"/>
  <c r="R270" i="1"/>
  <c r="S270" i="1"/>
  <c r="T270" i="1"/>
  <c r="Y270" i="1"/>
  <c r="AB270" i="1"/>
  <c r="AD270" i="1"/>
  <c r="AE270" i="1"/>
  <c r="AF270" i="1"/>
  <c r="EA281" i="9"/>
  <c r="K271" i="1"/>
  <c r="N271" i="1"/>
  <c r="P271" i="1"/>
  <c r="Q271" i="1"/>
  <c r="R271" i="1"/>
  <c r="W271" i="1"/>
  <c r="Z271" i="1"/>
  <c r="AB271" i="1"/>
  <c r="AC271" i="1"/>
  <c r="AD271" i="1"/>
  <c r="EA282" i="9"/>
  <c r="I272" i="1"/>
  <c r="L272" i="1"/>
  <c r="N272" i="1"/>
  <c r="O272" i="1"/>
  <c r="P272" i="1"/>
  <c r="U272" i="1"/>
  <c r="X272" i="1"/>
  <c r="Z272" i="1"/>
  <c r="AA272" i="1"/>
  <c r="AB272" i="1"/>
  <c r="AG272" i="1"/>
  <c r="EA283" i="9"/>
  <c r="EA284" i="9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EA285" i="9"/>
  <c r="H274" i="1" s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EA286" i="9"/>
  <c r="H275" i="1" s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EA287" i="9"/>
  <c r="H276" i="1" s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EA288" i="9"/>
  <c r="H277" i="1" s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EA289" i="9"/>
  <c r="H278" i="1" s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EA290" i="9"/>
  <c r="H279" i="1" s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EA291" i="9"/>
  <c r="H280" i="1" s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EA292" i="9"/>
  <c r="H281" i="1" s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EA293" i="9"/>
  <c r="H282" i="1" s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EA294" i="9"/>
  <c r="H283" i="1" s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EA295" i="9"/>
  <c r="H284" i="1" s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EA296" i="9"/>
  <c r="H285" i="1" s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EA297" i="9"/>
  <c r="H286" i="1" s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EA298" i="9"/>
  <c r="H287" i="1" s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EA299" i="9"/>
  <c r="H288" i="1" s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EA300" i="9"/>
  <c r="H289" i="1" s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EA301" i="9"/>
  <c r="H290" i="1" s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EA302" i="9"/>
  <c r="H291" i="1" s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EA303" i="9"/>
  <c r="H292" i="1" s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EA304" i="9"/>
  <c r="H293" i="1" s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EA305" i="9"/>
  <c r="EA306" i="9"/>
  <c r="H294" i="1" s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EA307" i="9"/>
  <c r="H295" i="1" s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EA308" i="9"/>
  <c r="H296" i="1" s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EA309" i="9"/>
  <c r="H297" i="1" s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EA310" i="9"/>
  <c r="H298" i="1" s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EA311" i="9"/>
  <c r="H299" i="1" s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EA312" i="9"/>
  <c r="H300" i="1" s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EA313" i="9"/>
  <c r="H301" i="1" s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EA314" i="9"/>
  <c r="H302" i="1" s="1"/>
  <c r="I302" i="1"/>
  <c r="J302" i="1"/>
  <c r="K302" i="1"/>
  <c r="L302" i="1"/>
  <c r="M302" i="1"/>
  <c r="N302" i="1"/>
  <c r="O302" i="1"/>
  <c r="P302" i="1"/>
  <c r="Q302" i="1"/>
  <c r="R302" i="1"/>
  <c r="S302" i="1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EA315" i="9"/>
  <c r="H303" i="1" s="1"/>
  <c r="I303" i="1"/>
  <c r="J303" i="1"/>
  <c r="K303" i="1"/>
  <c r="L303" i="1"/>
  <c r="M303" i="1"/>
  <c r="N303" i="1"/>
  <c r="O303" i="1"/>
  <c r="P303" i="1"/>
  <c r="Q303" i="1"/>
  <c r="R303" i="1"/>
  <c r="S303" i="1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EA316" i="9"/>
  <c r="H304" i="1" s="1"/>
  <c r="I304" i="1"/>
  <c r="J304" i="1"/>
  <c r="K304" i="1"/>
  <c r="L304" i="1"/>
  <c r="M304" i="1"/>
  <c r="N304" i="1"/>
  <c r="O304" i="1"/>
  <c r="P304" i="1"/>
  <c r="Q304" i="1"/>
  <c r="R304" i="1"/>
  <c r="S304" i="1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EA317" i="9"/>
  <c r="H305" i="1" s="1"/>
  <c r="I305" i="1"/>
  <c r="J305" i="1"/>
  <c r="K305" i="1"/>
  <c r="L305" i="1"/>
  <c r="M305" i="1"/>
  <c r="N305" i="1"/>
  <c r="O305" i="1"/>
  <c r="P305" i="1"/>
  <c r="Q305" i="1"/>
  <c r="R305" i="1"/>
  <c r="S305" i="1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EA318" i="9"/>
  <c r="H306" i="1" s="1"/>
  <c r="I306" i="1"/>
  <c r="J306" i="1"/>
  <c r="K306" i="1"/>
  <c r="L306" i="1"/>
  <c r="M306" i="1"/>
  <c r="N306" i="1"/>
  <c r="O306" i="1"/>
  <c r="P306" i="1"/>
  <c r="Q306" i="1"/>
  <c r="R306" i="1"/>
  <c r="S306" i="1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EA319" i="9"/>
  <c r="H307" i="1" s="1"/>
  <c r="I307" i="1"/>
  <c r="J307" i="1"/>
  <c r="K307" i="1"/>
  <c r="L307" i="1"/>
  <c r="M307" i="1"/>
  <c r="N307" i="1"/>
  <c r="O307" i="1"/>
  <c r="P307" i="1"/>
  <c r="Q307" i="1"/>
  <c r="R307" i="1"/>
  <c r="S307" i="1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EA320" i="9"/>
  <c r="H308" i="1" s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EA321" i="9"/>
  <c r="H309" i="1" s="1"/>
  <c r="I309" i="1"/>
  <c r="J309" i="1"/>
  <c r="K309" i="1"/>
  <c r="L309" i="1"/>
  <c r="M309" i="1"/>
  <c r="N309" i="1"/>
  <c r="O309" i="1"/>
  <c r="P309" i="1"/>
  <c r="Q309" i="1"/>
  <c r="R309" i="1"/>
  <c r="S309" i="1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EA322" i="9"/>
  <c r="H310" i="1" s="1"/>
  <c r="I310" i="1"/>
  <c r="J310" i="1"/>
  <c r="K310" i="1"/>
  <c r="L310" i="1"/>
  <c r="M310" i="1"/>
  <c r="N310" i="1"/>
  <c r="O310" i="1"/>
  <c r="P310" i="1"/>
  <c r="Q310" i="1"/>
  <c r="R310" i="1"/>
  <c r="S310" i="1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EA323" i="9"/>
  <c r="H311" i="1" s="1"/>
  <c r="I311" i="1"/>
  <c r="J311" i="1"/>
  <c r="K311" i="1"/>
  <c r="L311" i="1"/>
  <c r="M311" i="1"/>
  <c r="N311" i="1"/>
  <c r="O311" i="1"/>
  <c r="P311" i="1"/>
  <c r="Q311" i="1"/>
  <c r="R311" i="1"/>
  <c r="S311" i="1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EA324" i="9"/>
  <c r="H312" i="1" s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EA325" i="9"/>
  <c r="H313" i="1" s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EA326" i="9"/>
  <c r="H314" i="1" s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EA327" i="9"/>
  <c r="H315" i="1" s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EA328" i="9"/>
  <c r="H316" i="1" s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EA329" i="9"/>
  <c r="H317" i="1" s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EA330" i="9"/>
  <c r="EA331" i="9"/>
  <c r="H318" i="1" s="1"/>
  <c r="J318" i="1"/>
  <c r="R318" i="1"/>
  <c r="S318" i="1"/>
  <c r="T318" i="1"/>
  <c r="V318" i="1"/>
  <c r="AD318" i="1"/>
  <c r="AE318" i="1"/>
  <c r="AF318" i="1"/>
  <c r="EA332" i="9"/>
  <c r="H319" i="1" s="1"/>
  <c r="P319" i="1"/>
  <c r="Q319" i="1"/>
  <c r="R319" i="1"/>
  <c r="T319" i="1"/>
  <c r="AB319" i="1"/>
  <c r="AC319" i="1"/>
  <c r="AD319" i="1"/>
  <c r="AF319" i="1"/>
  <c r="EA333" i="9"/>
  <c r="N320" i="1"/>
  <c r="O320" i="1"/>
  <c r="P320" i="1"/>
  <c r="R320" i="1"/>
  <c r="Z320" i="1"/>
  <c r="AA320" i="1"/>
  <c r="AB320" i="1"/>
  <c r="AD320" i="1"/>
  <c r="EA334" i="9"/>
  <c r="L321" i="1"/>
  <c r="M321" i="1"/>
  <c r="N321" i="1"/>
  <c r="P321" i="1"/>
  <c r="X321" i="1"/>
  <c r="Y321" i="1"/>
  <c r="Z321" i="1"/>
  <c r="AB321" i="1"/>
  <c r="EA335" i="9"/>
  <c r="J322" i="1"/>
  <c r="K322" i="1"/>
  <c r="L322" i="1"/>
  <c r="N322" i="1"/>
  <c r="V322" i="1"/>
  <c r="W322" i="1"/>
  <c r="X322" i="1"/>
  <c r="Z322" i="1"/>
  <c r="EA336" i="9"/>
  <c r="H323" i="1" s="1"/>
  <c r="I323" i="1"/>
  <c r="J323" i="1"/>
  <c r="L323" i="1"/>
  <c r="T323" i="1"/>
  <c r="U323" i="1"/>
  <c r="V323" i="1"/>
  <c r="X323" i="1"/>
  <c r="AF323" i="1"/>
  <c r="AG323" i="1"/>
  <c r="EA337" i="9"/>
  <c r="EA338" i="9"/>
  <c r="R324" i="1"/>
  <c r="T324" i="1"/>
  <c r="AD324" i="1"/>
  <c r="AF324" i="1"/>
  <c r="EA339" i="9"/>
  <c r="P325" i="1"/>
  <c r="R325" i="1"/>
  <c r="AB325" i="1"/>
  <c r="AD325" i="1"/>
  <c r="EA340" i="9"/>
  <c r="N326" i="1"/>
  <c r="O326" i="1"/>
  <c r="P326" i="1"/>
  <c r="Z326" i="1"/>
  <c r="AA326" i="1"/>
  <c r="AB326" i="1"/>
  <c r="EA341" i="9"/>
  <c r="H327" i="1" s="1"/>
  <c r="I327" i="1"/>
  <c r="J327" i="1"/>
  <c r="K327" i="1"/>
  <c r="L327" i="1"/>
  <c r="M327" i="1"/>
  <c r="N327" i="1"/>
  <c r="O327" i="1"/>
  <c r="P327" i="1"/>
  <c r="R327" i="1"/>
  <c r="T327" i="1"/>
  <c r="U327" i="1"/>
  <c r="V327" i="1"/>
  <c r="W327" i="1"/>
  <c r="X327" i="1"/>
  <c r="Y327" i="1"/>
  <c r="Z327" i="1"/>
  <c r="AA327" i="1"/>
  <c r="AB327" i="1"/>
  <c r="AC327" i="1"/>
  <c r="AD327" i="1"/>
  <c r="AF327" i="1"/>
  <c r="AG327" i="1"/>
  <c r="EA342" i="9"/>
  <c r="J328" i="1"/>
  <c r="L328" i="1"/>
  <c r="M328" i="1"/>
  <c r="N328" i="1"/>
  <c r="P337" i="1"/>
  <c r="R337" i="1"/>
  <c r="S337" i="1"/>
  <c r="T337" i="1"/>
  <c r="V328" i="1"/>
  <c r="X328" i="1"/>
  <c r="Y328" i="1"/>
  <c r="Z328" i="1"/>
  <c r="AE337" i="1"/>
  <c r="AF337" i="1"/>
  <c r="AG337" i="1"/>
  <c r="EA343" i="9"/>
  <c r="H329" i="1" s="1"/>
  <c r="I338" i="1"/>
  <c r="J329" i="1"/>
  <c r="K329" i="1"/>
  <c r="L329" i="1"/>
  <c r="S338" i="1"/>
  <c r="T329" i="1"/>
  <c r="U338" i="1"/>
  <c r="V329" i="1"/>
  <c r="W329" i="1"/>
  <c r="X329" i="1"/>
  <c r="AB338" i="1"/>
  <c r="AC338" i="1"/>
  <c r="AD338" i="1"/>
  <c r="AE338" i="1"/>
  <c r="AF329" i="1"/>
  <c r="AG338" i="1"/>
  <c r="EA344" i="9"/>
  <c r="X339" i="1"/>
  <c r="EA345" i="9"/>
  <c r="H330" i="1" s="1"/>
  <c r="O340" i="1"/>
  <c r="P340" i="1"/>
  <c r="Q340" i="1"/>
  <c r="R330" i="1"/>
  <c r="T330" i="1"/>
  <c r="U330" i="1"/>
  <c r="Y340" i="1"/>
  <c r="Z340" i="1"/>
  <c r="AA340" i="1"/>
  <c r="AB340" i="1"/>
  <c r="AC340" i="1"/>
  <c r="AD330" i="1"/>
  <c r="AF330" i="1"/>
  <c r="EA346" i="9"/>
  <c r="H341" i="1" s="1"/>
  <c r="L341" i="1"/>
  <c r="M341" i="1"/>
  <c r="N341" i="1"/>
  <c r="P331" i="1"/>
  <c r="R331" i="1"/>
  <c r="T341" i="1"/>
  <c r="V341" i="1"/>
  <c r="W341" i="1"/>
  <c r="X341" i="1"/>
  <c r="Y341" i="1"/>
  <c r="Z341" i="1"/>
  <c r="AB331" i="1"/>
  <c r="AD331" i="1"/>
  <c r="EA347" i="9"/>
  <c r="J342" i="1"/>
  <c r="K342" i="1"/>
  <c r="L342" i="1"/>
  <c r="M342" i="1"/>
  <c r="N332" i="1"/>
  <c r="P332" i="1"/>
  <c r="Q332" i="1"/>
  <c r="V342" i="1"/>
  <c r="X342" i="1"/>
  <c r="Y342" i="1"/>
  <c r="Z332" i="1"/>
  <c r="AB332" i="1"/>
  <c r="AF342" i="1"/>
  <c r="EA348" i="9"/>
  <c r="H343" i="1" s="1"/>
  <c r="I343" i="1"/>
  <c r="J343" i="1"/>
  <c r="L333" i="1"/>
  <c r="N333" i="1"/>
  <c r="P343" i="1"/>
  <c r="Q343" i="1"/>
  <c r="R343" i="1"/>
  <c r="S343" i="1"/>
  <c r="T343" i="1"/>
  <c r="U343" i="1"/>
  <c r="V343" i="1"/>
  <c r="X333" i="1"/>
  <c r="Z333" i="1"/>
  <c r="AD343" i="1"/>
  <c r="AF343" i="1"/>
  <c r="AG343" i="1"/>
  <c r="EA349" i="9"/>
  <c r="I344" i="1"/>
  <c r="J334" i="1"/>
  <c r="L334" i="1"/>
  <c r="M334" i="1"/>
  <c r="S344" i="1"/>
  <c r="T344" i="1"/>
  <c r="V334" i="1"/>
  <c r="X334" i="1"/>
  <c r="Y334" i="1"/>
  <c r="Z344" i="1"/>
  <c r="AD344" i="1"/>
  <c r="AE344" i="1"/>
  <c r="AF344" i="1"/>
  <c r="AG344" i="1"/>
  <c r="EA350" i="9"/>
  <c r="H335" i="1" s="1"/>
  <c r="J335" i="1"/>
  <c r="K335" i="1"/>
  <c r="P345" i="1"/>
  <c r="Q345" i="1"/>
  <c r="R345" i="1"/>
  <c r="S345" i="1"/>
  <c r="T335" i="1"/>
  <c r="V335" i="1"/>
  <c r="AA345" i="1"/>
  <c r="AB345" i="1"/>
  <c r="AC345" i="1"/>
  <c r="AD345" i="1"/>
  <c r="AE345" i="1"/>
  <c r="AF335" i="1"/>
  <c r="H336" i="1"/>
  <c r="I336" i="1"/>
  <c r="T336" i="1"/>
  <c r="AF336" i="1"/>
  <c r="AG336" i="1"/>
  <c r="H337" i="1"/>
  <c r="I337" i="1"/>
  <c r="K337" i="1"/>
  <c r="AB337" i="1"/>
  <c r="AD337" i="1"/>
  <c r="P338" i="1"/>
  <c r="Q338" i="1"/>
  <c r="R338" i="1"/>
  <c r="L339" i="1"/>
  <c r="N339" i="1"/>
  <c r="AA339" i="1"/>
  <c r="L340" i="1"/>
  <c r="M340" i="1"/>
  <c r="N340" i="1"/>
  <c r="X340" i="1"/>
  <c r="J341" i="1"/>
  <c r="H342" i="1"/>
  <c r="I342" i="1"/>
  <c r="T342" i="1"/>
  <c r="U342" i="1"/>
  <c r="W342" i="1"/>
  <c r="AD342" i="1"/>
  <c r="AE343" i="1"/>
  <c r="H344" i="1"/>
  <c r="P344" i="1"/>
  <c r="Q344" i="1"/>
  <c r="R344" i="1"/>
  <c r="U344" i="1"/>
  <c r="AB344" i="1"/>
  <c r="L345" i="1"/>
  <c r="N345" i="1"/>
  <c r="O345" i="1"/>
  <c r="Z345" i="1"/>
  <c r="I3" i="1"/>
  <c r="J3" i="1"/>
  <c r="K3" i="1"/>
  <c r="L3" i="1"/>
  <c r="M3" i="1"/>
  <c r="N3" i="1"/>
  <c r="O3" i="1"/>
  <c r="R3" i="1"/>
  <c r="S3" i="1"/>
  <c r="V3" i="1"/>
  <c r="W3" i="1"/>
  <c r="Z3" i="1"/>
  <c r="AA3" i="1"/>
  <c r="AD3" i="1"/>
  <c r="AE3" i="1"/>
  <c r="EA8" i="9"/>
  <c r="H108" i="1" l="1"/>
  <c r="H324" i="1"/>
  <c r="H231" i="1"/>
  <c r="H101" i="1"/>
  <c r="H209" i="1"/>
  <c r="H270" i="1"/>
  <c r="H269" i="1"/>
  <c r="H191" i="1"/>
  <c r="H178" i="1"/>
  <c r="H174" i="1"/>
  <c r="H143" i="1"/>
  <c r="H130" i="1"/>
  <c r="H126" i="1"/>
  <c r="H91" i="1"/>
  <c r="H273" i="1"/>
  <c r="H112" i="1"/>
  <c r="H166" i="1"/>
  <c r="H118" i="1"/>
  <c r="H257" i="1"/>
  <c r="H192" i="1"/>
  <c r="H148" i="1"/>
  <c r="H144" i="1"/>
  <c r="H86" i="1"/>
  <c r="H79" i="1"/>
  <c r="H167" i="1"/>
  <c r="H154" i="1"/>
  <c r="H150" i="1"/>
  <c r="H119" i="1"/>
  <c r="H184" i="1"/>
  <c r="H136" i="1"/>
  <c r="H74" i="1"/>
  <c r="H243" i="1"/>
  <c r="H113" i="1"/>
  <c r="H244" i="1"/>
  <c r="H232" i="1"/>
  <c r="H185" i="1"/>
  <c r="H168" i="1"/>
  <c r="H137" i="1"/>
  <c r="H120" i="1"/>
  <c r="X90" i="1"/>
  <c r="L90" i="1"/>
  <c r="Z89" i="1"/>
  <c r="N89" i="1"/>
  <c r="AB88" i="1"/>
  <c r="P88" i="1"/>
  <c r="AD87" i="1"/>
  <c r="R87" i="1"/>
  <c r="AF86" i="1"/>
  <c r="T86" i="1"/>
  <c r="V85" i="1"/>
  <c r="J85" i="1"/>
  <c r="X84" i="1"/>
  <c r="L84" i="1"/>
  <c r="Z83" i="1"/>
  <c r="N83" i="1"/>
  <c r="AB82" i="1"/>
  <c r="P82" i="1"/>
  <c r="AD81" i="1"/>
  <c r="R81" i="1"/>
  <c r="AF80" i="1"/>
  <c r="T80" i="1"/>
  <c r="V79" i="1"/>
  <c r="J79" i="1"/>
  <c r="X78" i="1"/>
  <c r="L78" i="1"/>
  <c r="Z77" i="1"/>
  <c r="N77" i="1"/>
  <c r="AB76" i="1"/>
  <c r="P76" i="1"/>
  <c r="AD75" i="1"/>
  <c r="R75" i="1"/>
  <c r="AF74" i="1"/>
  <c r="T74" i="1"/>
  <c r="V73" i="1"/>
  <c r="J73" i="1"/>
  <c r="X72" i="1"/>
  <c r="L72" i="1"/>
  <c r="Z71" i="1"/>
  <c r="Y336" i="1"/>
  <c r="U336" i="1"/>
  <c r="AC328" i="1"/>
  <c r="Q328" i="1"/>
  <c r="AC272" i="1"/>
  <c r="AE326" i="1"/>
  <c r="S326" i="1"/>
  <c r="AG325" i="1"/>
  <c r="U325" i="1"/>
  <c r="I325" i="1"/>
  <c r="W324" i="1"/>
  <c r="K324" i="1"/>
  <c r="P222" i="1"/>
  <c r="AD221" i="1"/>
  <c r="R221" i="1"/>
  <c r="N71" i="1"/>
  <c r="AB70" i="1"/>
  <c r="P70" i="1"/>
  <c r="AD69" i="1"/>
  <c r="R69" i="1"/>
  <c r="AF68" i="1"/>
  <c r="T68" i="1"/>
  <c r="H68" i="1"/>
  <c r="V67" i="1"/>
  <c r="J67" i="1"/>
  <c r="X66" i="1"/>
  <c r="L66" i="1"/>
  <c r="Z65" i="1"/>
  <c r="N65" i="1"/>
  <c r="AB64" i="1"/>
  <c r="AC325" i="1"/>
  <c r="Q325" i="1"/>
  <c r="AE324" i="1"/>
  <c r="S324" i="1"/>
  <c r="W148" i="1"/>
  <c r="K148" i="1"/>
  <c r="Y147" i="1"/>
  <c r="M147" i="1"/>
  <c r="AA146" i="1"/>
  <c r="O146" i="1"/>
  <c r="AC145" i="1"/>
  <c r="Q145" i="1"/>
  <c r="AE144" i="1"/>
  <c r="S144" i="1"/>
  <c r="AG143" i="1"/>
  <c r="K142" i="1"/>
  <c r="Y141" i="1"/>
  <c r="M141" i="1"/>
  <c r="AA140" i="1"/>
  <c r="O140" i="1"/>
  <c r="AC139" i="1"/>
  <c r="AA110" i="1"/>
  <c r="O110" i="1"/>
  <c r="X336" i="1"/>
  <c r="W336" i="1"/>
  <c r="V336" i="1"/>
  <c r="Q272" i="1"/>
  <c r="AE271" i="1"/>
  <c r="S271" i="1"/>
  <c r="AG270" i="1"/>
  <c r="U270" i="1"/>
  <c r="I270" i="1"/>
  <c r="W269" i="1"/>
  <c r="K269" i="1"/>
  <c r="Y268" i="1"/>
  <c r="M268" i="1"/>
  <c r="AA267" i="1"/>
  <c r="O267" i="1"/>
  <c r="AC266" i="1"/>
  <c r="Q266" i="1"/>
  <c r="AE265" i="1"/>
  <c r="S265" i="1"/>
  <c r="AG264" i="1"/>
  <c r="U264" i="1"/>
  <c r="I264" i="1"/>
  <c r="W263" i="1"/>
  <c r="K263" i="1"/>
  <c r="Y262" i="1"/>
  <c r="M262" i="1"/>
  <c r="AA261" i="1"/>
  <c r="O261" i="1"/>
  <c r="AC260" i="1"/>
  <c r="Q260" i="1"/>
  <c r="AE259" i="1"/>
  <c r="S259" i="1"/>
  <c r="AG258" i="1"/>
  <c r="U258" i="1"/>
  <c r="I258" i="1"/>
  <c r="W257" i="1"/>
  <c r="K257" i="1"/>
  <c r="Y256" i="1"/>
  <c r="M256" i="1"/>
  <c r="AA255" i="1"/>
  <c r="O255" i="1"/>
  <c r="AC254" i="1"/>
  <c r="Q254" i="1"/>
  <c r="AE253" i="1"/>
  <c r="S253" i="1"/>
  <c r="AG110" i="1"/>
  <c r="U110" i="1"/>
  <c r="I110" i="1"/>
  <c r="AF221" i="1"/>
  <c r="T221" i="1"/>
  <c r="H221" i="1"/>
  <c r="AF110" i="1"/>
  <c r="T110" i="1"/>
  <c r="H110" i="1"/>
  <c r="Y329" i="1"/>
  <c r="W220" i="1"/>
  <c r="K220" i="1"/>
  <c r="Y219" i="1"/>
  <c r="M219" i="1"/>
  <c r="AE110" i="1"/>
  <c r="S110" i="1"/>
  <c r="J268" i="1"/>
  <c r="X267" i="1"/>
  <c r="L267" i="1"/>
  <c r="Z266" i="1"/>
  <c r="N266" i="1"/>
  <c r="AB265" i="1"/>
  <c r="P265" i="1"/>
  <c r="AD264" i="1"/>
  <c r="R264" i="1"/>
  <c r="AF263" i="1"/>
  <c r="T263" i="1"/>
  <c r="P259" i="1"/>
  <c r="R258" i="1"/>
  <c r="V220" i="1"/>
  <c r="J220" i="1"/>
  <c r="X219" i="1"/>
  <c r="L219" i="1"/>
  <c r="AD110" i="1"/>
  <c r="R110" i="1"/>
  <c r="K345" i="1"/>
  <c r="AC326" i="1"/>
  <c r="Q326" i="1"/>
  <c r="AE325" i="1"/>
  <c r="S325" i="1"/>
  <c r="AG324" i="1"/>
  <c r="U324" i="1"/>
  <c r="I324" i="1"/>
  <c r="Y272" i="1"/>
  <c r="M272" i="1"/>
  <c r="AA271" i="1"/>
  <c r="O271" i="1"/>
  <c r="AC270" i="1"/>
  <c r="Q270" i="1"/>
  <c r="AE269" i="1"/>
  <c r="S269" i="1"/>
  <c r="AG268" i="1"/>
  <c r="U268" i="1"/>
  <c r="I268" i="1"/>
  <c r="W267" i="1"/>
  <c r="K267" i="1"/>
  <c r="Y266" i="1"/>
  <c r="M266" i="1"/>
  <c r="AA265" i="1"/>
  <c r="O265" i="1"/>
  <c r="AC264" i="1"/>
  <c r="Q264" i="1"/>
  <c r="AE263" i="1"/>
  <c r="S263" i="1"/>
  <c r="AG262" i="1"/>
  <c r="U262" i="1"/>
  <c r="I262" i="1"/>
  <c r="W261" i="1"/>
  <c r="K261" i="1"/>
  <c r="Y260" i="1"/>
  <c r="M260" i="1"/>
  <c r="AA259" i="1"/>
  <c r="O259" i="1"/>
  <c r="AC258" i="1"/>
  <c r="Q258" i="1"/>
  <c r="AE257" i="1"/>
  <c r="S257" i="1"/>
  <c r="AG256" i="1"/>
  <c r="U256" i="1"/>
  <c r="I256" i="1"/>
  <c r="W255" i="1"/>
  <c r="K255" i="1"/>
  <c r="Y254" i="1"/>
  <c r="M254" i="1"/>
  <c r="AA253" i="1"/>
  <c r="O253" i="1"/>
  <c r="AC252" i="1"/>
  <c r="Q252" i="1"/>
  <c r="AE251" i="1"/>
  <c r="S251" i="1"/>
  <c r="AG250" i="1"/>
  <c r="U250" i="1"/>
  <c r="AF338" i="1"/>
  <c r="W323" i="1"/>
  <c r="K323" i="1"/>
  <c r="Y322" i="1"/>
  <c r="M322" i="1"/>
  <c r="AA321" i="1"/>
  <c r="O321" i="1"/>
  <c r="AC320" i="1"/>
  <c r="Q320" i="1"/>
  <c r="AE319" i="1"/>
  <c r="S319" i="1"/>
  <c r="AG318" i="1"/>
  <c r="AC339" i="1"/>
  <c r="AB339" i="1"/>
  <c r="M344" i="1"/>
  <c r="M335" i="1"/>
  <c r="U331" i="1"/>
  <c r="AC323" i="1"/>
  <c r="AG321" i="1"/>
  <c r="K320" i="1"/>
  <c r="O318" i="1"/>
  <c r="T338" i="1"/>
  <c r="K336" i="1"/>
  <c r="AA334" i="1"/>
  <c r="Q333" i="1"/>
  <c r="AE332" i="1"/>
  <c r="I331" i="1"/>
  <c r="Q323" i="1"/>
  <c r="AE322" i="1"/>
  <c r="S322" i="1"/>
  <c r="U321" i="1"/>
  <c r="I321" i="1"/>
  <c r="W320" i="1"/>
  <c r="Y319" i="1"/>
  <c r="M319" i="1"/>
  <c r="AA318" i="1"/>
  <c r="M345" i="1"/>
  <c r="Z339" i="1"/>
  <c r="J337" i="1"/>
  <c r="J336" i="1"/>
  <c r="L335" i="1"/>
  <c r="Z334" i="1"/>
  <c r="P333" i="1"/>
  <c r="AD332" i="1"/>
  <c r="R332" i="1"/>
  <c r="AF331" i="1"/>
  <c r="T331" i="1"/>
  <c r="H331" i="1"/>
  <c r="V330" i="1"/>
  <c r="J330" i="1"/>
  <c r="Z329" i="1"/>
  <c r="N329" i="1"/>
  <c r="AB328" i="1"/>
  <c r="P328" i="1"/>
  <c r="AB218" i="1"/>
  <c r="P218" i="1"/>
  <c r="AD217" i="1"/>
  <c r="R217" i="1"/>
  <c r="AF216" i="1"/>
  <c r="T216" i="1"/>
  <c r="H216" i="1"/>
  <c r="V215" i="1"/>
  <c r="J215" i="1"/>
  <c r="X214" i="1"/>
  <c r="L214" i="1"/>
  <c r="I250" i="1"/>
  <c r="W249" i="1"/>
  <c r="K249" i="1"/>
  <c r="Y247" i="1"/>
  <c r="M247" i="1"/>
  <c r="AA246" i="1"/>
  <c r="O246" i="1"/>
  <c r="AC245" i="1"/>
  <c r="Q245" i="1"/>
  <c r="AE244" i="1"/>
  <c r="S244" i="1"/>
  <c r="AG243" i="1"/>
  <c r="U243" i="1"/>
  <c r="I243" i="1"/>
  <c r="W242" i="1"/>
  <c r="K242" i="1"/>
  <c r="Y241" i="1"/>
  <c r="AE193" i="1"/>
  <c r="S193" i="1"/>
  <c r="AG192" i="1"/>
  <c r="U192" i="1"/>
  <c r="I192" i="1"/>
  <c r="W191" i="1"/>
  <c r="K191" i="1"/>
  <c r="Y190" i="1"/>
  <c r="M190" i="1"/>
  <c r="AA189" i="1"/>
  <c r="O189" i="1"/>
  <c r="AC188" i="1"/>
  <c r="Q188" i="1"/>
  <c r="AE187" i="1"/>
  <c r="S187" i="1"/>
  <c r="AG186" i="1"/>
  <c r="U186" i="1"/>
  <c r="I186" i="1"/>
  <c r="W185" i="1"/>
  <c r="K185" i="1"/>
  <c r="Y184" i="1"/>
  <c r="M184" i="1"/>
  <c r="AA183" i="1"/>
  <c r="O183" i="1"/>
  <c r="AC182" i="1"/>
  <c r="Q182" i="1"/>
  <c r="AE181" i="1"/>
  <c r="S181" i="1"/>
  <c r="AG180" i="1"/>
  <c r="U180" i="1"/>
  <c r="I180" i="1"/>
  <c r="W179" i="1"/>
  <c r="K179" i="1"/>
  <c r="Y178" i="1"/>
  <c r="M178" i="1"/>
  <c r="AA177" i="1"/>
  <c r="O177" i="1"/>
  <c r="AC176" i="1"/>
  <c r="Q176" i="1"/>
  <c r="AE175" i="1"/>
  <c r="S175" i="1"/>
  <c r="AG174" i="1"/>
  <c r="U174" i="1"/>
  <c r="I174" i="1"/>
  <c r="W173" i="1"/>
  <c r="K173" i="1"/>
  <c r="Y172" i="1"/>
  <c r="M172" i="1"/>
  <c r="AA171" i="1"/>
  <c r="O171" i="1"/>
  <c r="AC170" i="1"/>
  <c r="Q170" i="1"/>
  <c r="AE169" i="1"/>
  <c r="S169" i="1"/>
  <c r="AG168" i="1"/>
  <c r="U168" i="1"/>
  <c r="I168" i="1"/>
  <c r="W167" i="1"/>
  <c r="K167" i="1"/>
  <c r="Y166" i="1"/>
  <c r="M166" i="1"/>
  <c r="AA165" i="1"/>
  <c r="O165" i="1"/>
  <c r="AC164" i="1"/>
  <c r="Q164" i="1"/>
  <c r="AE163" i="1"/>
  <c r="S163" i="1"/>
  <c r="AG162" i="1"/>
  <c r="U162" i="1"/>
  <c r="I162" i="1"/>
  <c r="W161" i="1"/>
  <c r="K161" i="1"/>
  <c r="Y160" i="1"/>
  <c r="M160" i="1"/>
  <c r="AA159" i="1"/>
  <c r="O159" i="1"/>
  <c r="AC158" i="1"/>
  <c r="Q158" i="1"/>
  <c r="AE157" i="1"/>
  <c r="S157" i="1"/>
  <c r="AG156" i="1"/>
  <c r="U156" i="1"/>
  <c r="I156" i="1"/>
  <c r="W155" i="1"/>
  <c r="K155" i="1"/>
  <c r="Y154" i="1"/>
  <c r="M154" i="1"/>
  <c r="AA153" i="1"/>
  <c r="O153" i="1"/>
  <c r="AC152" i="1"/>
  <c r="Q152" i="1"/>
  <c r="AE151" i="1"/>
  <c r="S151" i="1"/>
  <c r="AG150" i="1"/>
  <c r="U150" i="1"/>
  <c r="I150" i="1"/>
  <c r="Y148" i="1"/>
  <c r="M148" i="1"/>
  <c r="AA147" i="1"/>
  <c r="O147" i="1"/>
  <c r="AC146" i="1"/>
  <c r="Q146" i="1"/>
  <c r="AE145" i="1"/>
  <c r="S145" i="1"/>
  <c r="AG144" i="1"/>
  <c r="U144" i="1"/>
  <c r="I144" i="1"/>
  <c r="W143" i="1"/>
  <c r="K143" i="1"/>
  <c r="Y142" i="1"/>
  <c r="M142" i="1"/>
  <c r="AA141" i="1"/>
  <c r="O141" i="1"/>
  <c r="AC140" i="1"/>
  <c r="Q140" i="1"/>
  <c r="AE139" i="1"/>
  <c r="S139" i="1"/>
  <c r="AG138" i="1"/>
  <c r="U138" i="1"/>
  <c r="I138" i="1"/>
  <c r="W137" i="1"/>
  <c r="K137" i="1"/>
  <c r="Y136" i="1"/>
  <c r="M136" i="1"/>
  <c r="AA135" i="1"/>
  <c r="O135" i="1"/>
  <c r="AC134" i="1"/>
  <c r="Q134" i="1"/>
  <c r="AE133" i="1"/>
  <c r="S133" i="1"/>
  <c r="AG132" i="1"/>
  <c r="U132" i="1"/>
  <c r="I132" i="1"/>
  <c r="W131" i="1"/>
  <c r="K131" i="1"/>
  <c r="Y130" i="1"/>
  <c r="M130" i="1"/>
  <c r="U318" i="1"/>
  <c r="I318" i="1"/>
  <c r="AE220" i="1"/>
  <c r="S220" i="1"/>
  <c r="AG219" i="1"/>
  <c r="U219" i="1"/>
  <c r="I219" i="1"/>
  <c r="W178" i="1"/>
  <c r="K178" i="1"/>
  <c r="Y177" i="1"/>
  <c r="Z70" i="1"/>
  <c r="N70" i="1"/>
  <c r="AB69" i="1"/>
  <c r="P69" i="1"/>
  <c r="AD68" i="1"/>
  <c r="R68" i="1"/>
  <c r="AF67" i="1"/>
  <c r="T67" i="1"/>
  <c r="H67" i="1"/>
  <c r="V66" i="1"/>
  <c r="J66" i="1"/>
  <c r="X65" i="1"/>
  <c r="L65" i="1"/>
  <c r="Z64" i="1"/>
  <c r="AC191" i="1"/>
  <c r="Q191" i="1"/>
  <c r="AE190" i="1"/>
  <c r="S190" i="1"/>
  <c r="AG189" i="1"/>
  <c r="U189" i="1"/>
  <c r="I189" i="1"/>
  <c r="W188" i="1"/>
  <c r="K188" i="1"/>
  <c r="Y187" i="1"/>
  <c r="M187" i="1"/>
  <c r="AA186" i="1"/>
  <c r="O186" i="1"/>
  <c r="AC185" i="1"/>
  <c r="Q185" i="1"/>
  <c r="AE184" i="1"/>
  <c r="S184" i="1"/>
  <c r="AG183" i="1"/>
  <c r="U183" i="1"/>
  <c r="I183" i="1"/>
  <c r="W182" i="1"/>
  <c r="K182" i="1"/>
  <c r="Y181" i="1"/>
  <c r="M181" i="1"/>
  <c r="AA180" i="1"/>
  <c r="O180" i="1"/>
  <c r="AC179" i="1"/>
  <c r="Q179" i="1"/>
  <c r="AE178" i="1"/>
  <c r="S178" i="1"/>
  <c r="AG177" i="1"/>
  <c r="U177" i="1"/>
  <c r="I177" i="1"/>
  <c r="W176" i="1"/>
  <c r="K176" i="1"/>
  <c r="Y175" i="1"/>
  <c r="M175" i="1"/>
  <c r="AA174" i="1"/>
  <c r="O174" i="1"/>
  <c r="AC173" i="1"/>
  <c r="Q173" i="1"/>
  <c r="AE172" i="1"/>
  <c r="S172" i="1"/>
  <c r="AG171" i="1"/>
  <c r="U171" i="1"/>
  <c r="I171" i="1"/>
  <c r="W170" i="1"/>
  <c r="K170" i="1"/>
  <c r="Y169" i="1"/>
  <c r="M169" i="1"/>
  <c r="AA168" i="1"/>
  <c r="O168" i="1"/>
  <c r="AC167" i="1"/>
  <c r="Q167" i="1"/>
  <c r="AE166" i="1"/>
  <c r="S166" i="1"/>
  <c r="AG165" i="1"/>
  <c r="U165" i="1"/>
  <c r="I165" i="1"/>
  <c r="W164" i="1"/>
  <c r="K164" i="1"/>
  <c r="Y163" i="1"/>
  <c r="M163" i="1"/>
  <c r="AA162" i="1"/>
  <c r="O162" i="1"/>
  <c r="AC161" i="1"/>
  <c r="Q161" i="1"/>
  <c r="AE160" i="1"/>
  <c r="S160" i="1"/>
  <c r="AG159" i="1"/>
  <c r="U159" i="1"/>
  <c r="I159" i="1"/>
  <c r="W158" i="1"/>
  <c r="K158" i="1"/>
  <c r="Y157" i="1"/>
  <c r="M157" i="1"/>
  <c r="AG252" i="1"/>
  <c r="U252" i="1"/>
  <c r="I252" i="1"/>
  <c r="W251" i="1"/>
  <c r="K251" i="1"/>
  <c r="Y250" i="1"/>
  <c r="M250" i="1"/>
  <c r="AA249" i="1"/>
  <c r="O249" i="1"/>
  <c r="AC247" i="1"/>
  <c r="Q247" i="1"/>
  <c r="AE246" i="1"/>
  <c r="S246" i="1"/>
  <c r="AG245" i="1"/>
  <c r="U245" i="1"/>
  <c r="I245" i="1"/>
  <c r="W244" i="1"/>
  <c r="K244" i="1"/>
  <c r="Y243" i="1"/>
  <c r="M243" i="1"/>
  <c r="AA242" i="1"/>
  <c r="O242" i="1"/>
  <c r="AC241" i="1"/>
  <c r="Q241" i="1"/>
  <c r="AE240" i="1"/>
  <c r="S240" i="1"/>
  <c r="AG239" i="1"/>
  <c r="Z213" i="1"/>
  <c r="N213" i="1"/>
  <c r="AB212" i="1"/>
  <c r="P212" i="1"/>
  <c r="AD211" i="1"/>
  <c r="R211" i="1"/>
  <c r="AF210" i="1"/>
  <c r="T210" i="1"/>
  <c r="H210" i="1"/>
  <c r="V209" i="1"/>
  <c r="J209" i="1"/>
  <c r="X208" i="1"/>
  <c r="L208" i="1"/>
  <c r="Z207" i="1"/>
  <c r="N207" i="1"/>
  <c r="AB206" i="1"/>
  <c r="P206" i="1"/>
  <c r="AD205" i="1"/>
  <c r="R205" i="1"/>
  <c r="AF204" i="1"/>
  <c r="T204" i="1"/>
  <c r="H204" i="1"/>
  <c r="V203" i="1"/>
  <c r="J203" i="1"/>
  <c r="X202" i="1"/>
  <c r="L202" i="1"/>
  <c r="Z201" i="1"/>
  <c r="N201" i="1"/>
  <c r="AB200" i="1"/>
  <c r="P200" i="1"/>
  <c r="AD199" i="1"/>
  <c r="R199" i="1"/>
  <c r="AF198" i="1"/>
  <c r="T198" i="1"/>
  <c r="H198" i="1"/>
  <c r="V197" i="1"/>
  <c r="J197" i="1"/>
  <c r="X196" i="1"/>
  <c r="L196" i="1"/>
  <c r="Z195" i="1"/>
  <c r="N195" i="1"/>
  <c r="AB194" i="1"/>
  <c r="P194" i="1"/>
  <c r="H248" i="1"/>
  <c r="V109" i="1"/>
  <c r="J109" i="1"/>
  <c r="X108" i="1"/>
  <c r="L108" i="1"/>
  <c r="Z107" i="1"/>
  <c r="N107" i="1"/>
  <c r="AB106" i="1"/>
  <c r="P106" i="1"/>
  <c r="AD105" i="1"/>
  <c r="R105" i="1"/>
  <c r="AF104" i="1"/>
  <c r="T104" i="1"/>
  <c r="H104" i="1"/>
  <c r="V103" i="1"/>
  <c r="J103" i="1"/>
  <c r="X102" i="1"/>
  <c r="L102" i="1"/>
  <c r="Z101" i="1"/>
  <c r="N101" i="1"/>
  <c r="AB100" i="1"/>
  <c r="P100" i="1"/>
  <c r="AD99" i="1"/>
  <c r="R99" i="1"/>
  <c r="AF98" i="1"/>
  <c r="T98" i="1"/>
  <c r="H98" i="1"/>
  <c r="V97" i="1"/>
  <c r="J97" i="1"/>
  <c r="X96" i="1"/>
  <c r="L96" i="1"/>
  <c r="Z95" i="1"/>
  <c r="N95" i="1"/>
  <c r="AB94" i="1"/>
  <c r="P94" i="1"/>
  <c r="AD93" i="1"/>
  <c r="R93" i="1"/>
  <c r="AF92" i="1"/>
  <c r="T92" i="1"/>
  <c r="H92" i="1"/>
  <c r="V91" i="1"/>
  <c r="J91" i="1"/>
  <c r="AA129" i="1"/>
  <c r="O129" i="1"/>
  <c r="AC128" i="1"/>
  <c r="Q128" i="1"/>
  <c r="AE127" i="1"/>
  <c r="S127" i="1"/>
  <c r="AG126" i="1"/>
  <c r="U126" i="1"/>
  <c r="I126" i="1"/>
  <c r="W125" i="1"/>
  <c r="K125" i="1"/>
  <c r="Y124" i="1"/>
  <c r="M124" i="1"/>
  <c r="AA123" i="1"/>
  <c r="O123" i="1"/>
  <c r="AC122" i="1"/>
  <c r="Q122" i="1"/>
  <c r="AE121" i="1"/>
  <c r="S121" i="1"/>
  <c r="AG120" i="1"/>
  <c r="U120" i="1"/>
  <c r="I120" i="1"/>
  <c r="W119" i="1"/>
  <c r="K119" i="1"/>
  <c r="Y118" i="1"/>
  <c r="M118" i="1"/>
  <c r="AA117" i="1"/>
  <c r="O117" i="1"/>
  <c r="AC116" i="1"/>
  <c r="Q116" i="1"/>
  <c r="AE115" i="1"/>
  <c r="S115" i="1"/>
  <c r="AG114" i="1"/>
  <c r="U114" i="1"/>
  <c r="I114" i="1"/>
  <c r="W113" i="1"/>
  <c r="K113" i="1"/>
  <c r="Y112" i="1"/>
  <c r="M112" i="1"/>
  <c r="AA111" i="1"/>
  <c r="O111" i="1"/>
  <c r="AE248" i="1"/>
  <c r="S248" i="1"/>
  <c r="AG109" i="1"/>
  <c r="U109" i="1"/>
  <c r="I109" i="1"/>
  <c r="W108" i="1"/>
  <c r="K108" i="1"/>
  <c r="Y107" i="1"/>
  <c r="M107" i="1"/>
  <c r="AA106" i="1"/>
  <c r="O106" i="1"/>
  <c r="AC105" i="1"/>
  <c r="Q105" i="1"/>
  <c r="AE104" i="1"/>
  <c r="S104" i="1"/>
  <c r="AG103" i="1"/>
  <c r="U103" i="1"/>
  <c r="I103" i="1"/>
  <c r="W102" i="1"/>
  <c r="K102" i="1"/>
  <c r="Y101" i="1"/>
  <c r="M101" i="1"/>
  <c r="AA100" i="1"/>
  <c r="O100" i="1"/>
  <c r="AC99" i="1"/>
  <c r="Q99" i="1"/>
  <c r="AE98" i="1"/>
  <c r="S98" i="1"/>
  <c r="AG97" i="1"/>
  <c r="U97" i="1"/>
  <c r="I97" i="1"/>
  <c r="W96" i="1"/>
  <c r="K96" i="1"/>
  <c r="Y95" i="1"/>
  <c r="M95" i="1"/>
  <c r="AA94" i="1"/>
  <c r="O94" i="1"/>
  <c r="AC93" i="1"/>
  <c r="Q93" i="1"/>
  <c r="AE92" i="1"/>
  <c r="S92" i="1"/>
  <c r="AG91" i="1"/>
  <c r="U91" i="1"/>
  <c r="I91" i="1"/>
  <c r="Q139" i="1"/>
  <c r="AE138" i="1"/>
  <c r="S138" i="1"/>
  <c r="AG137" i="1"/>
  <c r="U137" i="1"/>
  <c r="I137" i="1"/>
  <c r="W136" i="1"/>
  <c r="K136" i="1"/>
  <c r="Y135" i="1"/>
  <c r="M135" i="1"/>
  <c r="AA134" i="1"/>
  <c r="O134" i="1"/>
  <c r="AC133" i="1"/>
  <c r="Q133" i="1"/>
  <c r="AE132" i="1"/>
  <c r="S132" i="1"/>
  <c r="AG131" i="1"/>
  <c r="U131" i="1"/>
  <c r="I131" i="1"/>
  <c r="W130" i="1"/>
  <c r="K130" i="1"/>
  <c r="Y129" i="1"/>
  <c r="M129" i="1"/>
  <c r="AA128" i="1"/>
  <c r="O128" i="1"/>
  <c r="AC127" i="1"/>
  <c r="Q127" i="1"/>
  <c r="AE126" i="1"/>
  <c r="S126" i="1"/>
  <c r="AG125" i="1"/>
  <c r="U125" i="1"/>
  <c r="I125" i="1"/>
  <c r="W124" i="1"/>
  <c r="K124" i="1"/>
  <c r="Y123" i="1"/>
  <c r="M123" i="1"/>
  <c r="W90" i="1"/>
  <c r="K90" i="1"/>
  <c r="Y89" i="1"/>
  <c r="M89" i="1"/>
  <c r="AA88" i="1"/>
  <c r="O88" i="1"/>
  <c r="AC87" i="1"/>
  <c r="Q87" i="1"/>
  <c r="AE86" i="1"/>
  <c r="S86" i="1"/>
  <c r="AG85" i="1"/>
  <c r="U85" i="1"/>
  <c r="I85" i="1"/>
  <c r="W84" i="1"/>
  <c r="K84" i="1"/>
  <c r="Y83" i="1"/>
  <c r="M83" i="1"/>
  <c r="AA82" i="1"/>
  <c r="O82" i="1"/>
  <c r="AC81" i="1"/>
  <c r="Q81" i="1"/>
  <c r="AE80" i="1"/>
  <c r="S80" i="1"/>
  <c r="K78" i="1"/>
  <c r="Y77" i="1"/>
  <c r="M77" i="1"/>
  <c r="AA76" i="1"/>
  <c r="O76" i="1"/>
  <c r="AC75" i="1"/>
  <c r="Q75" i="1"/>
  <c r="AE74" i="1"/>
  <c r="S74" i="1"/>
  <c r="AG73" i="1"/>
  <c r="U73" i="1"/>
  <c r="I73" i="1"/>
  <c r="W72" i="1"/>
  <c r="K72" i="1"/>
  <c r="Y71" i="1"/>
  <c r="AA64" i="1"/>
  <c r="AA156" i="1"/>
  <c r="O156" i="1"/>
  <c r="AC155" i="1"/>
  <c r="Q155" i="1"/>
  <c r="AE154" i="1"/>
  <c r="S154" i="1"/>
  <c r="AG153" i="1"/>
  <c r="U153" i="1"/>
  <c r="I153" i="1"/>
  <c r="W152" i="1"/>
  <c r="K152" i="1"/>
  <c r="I111" i="1"/>
  <c r="U106" i="1"/>
  <c r="I106" i="1"/>
  <c r="W105" i="1"/>
  <c r="K105" i="1"/>
  <c r="Y104" i="1"/>
  <c r="M104" i="1"/>
  <c r="AA103" i="1"/>
  <c r="O103" i="1"/>
  <c r="AC102" i="1"/>
  <c r="Q102" i="1"/>
  <c r="AE101" i="1"/>
  <c r="S101" i="1"/>
  <c r="AG100" i="1"/>
  <c r="U100" i="1"/>
  <c r="I100" i="1"/>
  <c r="W99" i="1"/>
  <c r="K99" i="1"/>
  <c r="Y98" i="1"/>
  <c r="M98" i="1"/>
  <c r="AA97" i="1"/>
  <c r="O97" i="1"/>
  <c r="AC96" i="1"/>
  <c r="Q96" i="1"/>
  <c r="AE95" i="1"/>
  <c r="S95" i="1"/>
  <c r="AG94" i="1"/>
  <c r="U94" i="1"/>
  <c r="I94" i="1"/>
  <c r="W93" i="1"/>
  <c r="K93" i="1"/>
  <c r="Y92" i="1"/>
  <c r="M92" i="1"/>
  <c r="AA91" i="1"/>
  <c r="O91" i="1"/>
  <c r="U239" i="1"/>
  <c r="I239" i="1"/>
  <c r="AC90" i="1"/>
  <c r="Q90" i="1"/>
  <c r="AE89" i="1"/>
  <c r="S89" i="1"/>
  <c r="AG88" i="1"/>
  <c r="U88" i="1"/>
  <c r="I88" i="1"/>
  <c r="W87" i="1"/>
  <c r="K87" i="1"/>
  <c r="Y86" i="1"/>
  <c r="M86" i="1"/>
  <c r="AA85" i="1"/>
  <c r="O85" i="1"/>
  <c r="AC84" i="1"/>
  <c r="Q84" i="1"/>
  <c r="AE83" i="1"/>
  <c r="S83" i="1"/>
  <c r="AG82" i="1"/>
  <c r="U82" i="1"/>
  <c r="I82" i="1"/>
  <c r="W81" i="1"/>
  <c r="K81" i="1"/>
  <c r="Y80" i="1"/>
  <c r="M80" i="1"/>
  <c r="AA79" i="1"/>
  <c r="O79" i="1"/>
  <c r="AC78" i="1"/>
  <c r="Q78" i="1"/>
  <c r="AE77" i="1"/>
  <c r="S77" i="1"/>
  <c r="AG76" i="1"/>
  <c r="U76" i="1"/>
  <c r="AA328" i="1"/>
  <c r="AA337" i="1"/>
  <c r="AA344" i="1"/>
  <c r="AG335" i="1"/>
  <c r="U335" i="1"/>
  <c r="I335" i="1"/>
  <c r="W334" i="1"/>
  <c r="K334" i="1"/>
  <c r="Y333" i="1"/>
  <c r="M333" i="1"/>
  <c r="AA332" i="1"/>
  <c r="O332" i="1"/>
  <c r="AC331" i="1"/>
  <c r="Q331" i="1"/>
  <c r="AE330" i="1"/>
  <c r="AA333" i="1"/>
  <c r="AA343" i="1"/>
  <c r="O333" i="1"/>
  <c r="O343" i="1"/>
  <c r="S331" i="1"/>
  <c r="S341" i="1"/>
  <c r="AG330" i="1"/>
  <c r="AG340" i="1"/>
  <c r="AC336" i="1"/>
  <c r="Y344" i="1"/>
  <c r="AC337" i="1"/>
  <c r="W335" i="1"/>
  <c r="W345" i="1"/>
  <c r="AC333" i="1"/>
  <c r="AC343" i="1"/>
  <c r="S332" i="1"/>
  <c r="S342" i="1"/>
  <c r="AE327" i="1"/>
  <c r="AE336" i="1"/>
  <c r="S327" i="1"/>
  <c r="S336" i="1"/>
  <c r="AE331" i="1"/>
  <c r="AE341" i="1"/>
  <c r="Y339" i="1"/>
  <c r="U340" i="1"/>
  <c r="AC332" i="1"/>
  <c r="AC342" i="1"/>
  <c r="U341" i="1"/>
  <c r="W330" i="1"/>
  <c r="W340" i="1"/>
  <c r="I330" i="1"/>
  <c r="I340" i="1"/>
  <c r="W339" i="1"/>
  <c r="K339" i="1"/>
  <c r="M329" i="1"/>
  <c r="M338" i="1"/>
  <c r="O328" i="1"/>
  <c r="O337" i="1"/>
  <c r="Y338" i="1"/>
  <c r="Q337" i="1"/>
  <c r="Q342" i="1"/>
  <c r="M339" i="1"/>
  <c r="K330" i="1"/>
  <c r="K340" i="1"/>
  <c r="I341" i="1"/>
  <c r="X335" i="1"/>
  <c r="X345" i="1"/>
  <c r="N334" i="1"/>
  <c r="N344" i="1"/>
  <c r="AB333" i="1"/>
  <c r="AB343" i="1"/>
  <c r="AG331" i="1"/>
  <c r="AG341" i="1"/>
  <c r="Y335" i="1"/>
  <c r="Y345" i="1"/>
  <c r="O334" i="1"/>
  <c r="O344" i="1"/>
  <c r="AA329" i="1"/>
  <c r="AA338" i="1"/>
  <c r="O329" i="1"/>
  <c r="O338" i="1"/>
  <c r="Q327" i="1"/>
  <c r="Q336" i="1"/>
  <c r="AE342" i="1"/>
  <c r="S330" i="1"/>
  <c r="Y323" i="1"/>
  <c r="M323" i="1"/>
  <c r="AA322" i="1"/>
  <c r="O322" i="1"/>
  <c r="AC321" i="1"/>
  <c r="Q321" i="1"/>
  <c r="AE320" i="1"/>
  <c r="S320" i="1"/>
  <c r="AG319" i="1"/>
  <c r="U319" i="1"/>
  <c r="I319" i="1"/>
  <c r="W318" i="1"/>
  <c r="K318" i="1"/>
  <c r="O331" i="1"/>
  <c r="AE335" i="1"/>
  <c r="AA331" i="1"/>
  <c r="K328" i="1"/>
  <c r="W333" i="1"/>
  <c r="AG329" i="1"/>
  <c r="AF341" i="1"/>
  <c r="V337" i="1"/>
  <c r="I328" i="1"/>
  <c r="U334" i="1"/>
  <c r="Y332" i="1"/>
  <c r="Q330" i="1"/>
  <c r="U329" i="1"/>
  <c r="J340" i="1"/>
  <c r="N338" i="1"/>
  <c r="S329" i="1"/>
  <c r="M326" i="1"/>
  <c r="AC324" i="1"/>
  <c r="Q339" i="1"/>
  <c r="Z325" i="1"/>
  <c r="P324" i="1"/>
  <c r="AF272" i="1"/>
  <c r="T272" i="1"/>
  <c r="H272" i="1"/>
  <c r="V271" i="1"/>
  <c r="J271" i="1"/>
  <c r="X270" i="1"/>
  <c r="L270" i="1"/>
  <c r="Z269" i="1"/>
  <c r="N269" i="1"/>
  <c r="AB268" i="1"/>
  <c r="P268" i="1"/>
  <c r="AD267" i="1"/>
  <c r="R267" i="1"/>
  <c r="AF266" i="1"/>
  <c r="T266" i="1"/>
  <c r="H266" i="1"/>
  <c r="V265" i="1"/>
  <c r="J265" i="1"/>
  <c r="X264" i="1"/>
  <c r="L264" i="1"/>
  <c r="Z263" i="1"/>
  <c r="N263" i="1"/>
  <c r="AB262" i="1"/>
  <c r="P262" i="1"/>
  <c r="AD261" i="1"/>
  <c r="R261" i="1"/>
  <c r="AG334" i="1"/>
  <c r="K333" i="1"/>
  <c r="AC330" i="1"/>
  <c r="W328" i="1"/>
  <c r="S339" i="1"/>
  <c r="W337" i="1"/>
  <c r="R336" i="1"/>
  <c r="AE329" i="1"/>
  <c r="U328" i="1"/>
  <c r="Y326" i="1"/>
  <c r="O325" i="1"/>
  <c r="X326" i="1"/>
  <c r="N325" i="1"/>
  <c r="AA341" i="1"/>
  <c r="P339" i="1"/>
  <c r="AA335" i="1"/>
  <c r="AC334" i="1"/>
  <c r="AE333" i="1"/>
  <c r="AG332" i="1"/>
  <c r="I332" i="1"/>
  <c r="K331" i="1"/>
  <c r="M330" i="1"/>
  <c r="W326" i="1"/>
  <c r="Y325" i="1"/>
  <c r="AA324" i="1"/>
  <c r="AE323" i="1"/>
  <c r="AG322" i="1"/>
  <c r="I322" i="1"/>
  <c r="K321" i="1"/>
  <c r="M320" i="1"/>
  <c r="O319" i="1"/>
  <c r="Q318" i="1"/>
  <c r="AE272" i="1"/>
  <c r="S272" i="1"/>
  <c r="AG271" i="1"/>
  <c r="U271" i="1"/>
  <c r="I271" i="1"/>
  <c r="W270" i="1"/>
  <c r="K270" i="1"/>
  <c r="Y269" i="1"/>
  <c r="M269" i="1"/>
  <c r="AA268" i="1"/>
  <c r="O268" i="1"/>
  <c r="AC267" i="1"/>
  <c r="Q267" i="1"/>
  <c r="AE266" i="1"/>
  <c r="S266" i="1"/>
  <c r="AG265" i="1"/>
  <c r="U265" i="1"/>
  <c r="I265" i="1"/>
  <c r="W264" i="1"/>
  <c r="K264" i="1"/>
  <c r="Y263" i="1"/>
  <c r="M263" i="1"/>
  <c r="AA262" i="1"/>
  <c r="O262" i="1"/>
  <c r="AC261" i="1"/>
  <c r="Q261" i="1"/>
  <c r="AE260" i="1"/>
  <c r="S260" i="1"/>
  <c r="AG259" i="1"/>
  <c r="U259" i="1"/>
  <c r="I259" i="1"/>
  <c r="W258" i="1"/>
  <c r="K258" i="1"/>
  <c r="Y257" i="1"/>
  <c r="M257" i="1"/>
  <c r="AA256" i="1"/>
  <c r="O256" i="1"/>
  <c r="AC255" i="1"/>
  <c r="S335" i="1"/>
  <c r="I334" i="1"/>
  <c r="M332" i="1"/>
  <c r="I329" i="1"/>
  <c r="K343" i="1"/>
  <c r="O341" i="1"/>
  <c r="R339" i="1"/>
  <c r="AG328" i="1"/>
  <c r="AA325" i="1"/>
  <c r="Q324" i="1"/>
  <c r="U337" i="1"/>
  <c r="L326" i="1"/>
  <c r="AB324" i="1"/>
  <c r="W343" i="1"/>
  <c r="AE339" i="1"/>
  <c r="M336" i="1"/>
  <c r="O335" i="1"/>
  <c r="Q334" i="1"/>
  <c r="S333" i="1"/>
  <c r="U332" i="1"/>
  <c r="W331" i="1"/>
  <c r="Y330" i="1"/>
  <c r="K326" i="1"/>
  <c r="M325" i="1"/>
  <c r="O324" i="1"/>
  <c r="S323" i="1"/>
  <c r="U322" i="1"/>
  <c r="W321" i="1"/>
  <c r="Y320" i="1"/>
  <c r="AA319" i="1"/>
  <c r="AC318" i="1"/>
  <c r="AC344" i="1"/>
  <c r="AG342" i="1"/>
  <c r="R342" i="1"/>
  <c r="K341" i="1"/>
  <c r="V340" i="1"/>
  <c r="AD339" i="1"/>
  <c r="O339" i="1"/>
  <c r="Z338" i="1"/>
  <c r="H338" i="1"/>
  <c r="AD336" i="1"/>
  <c r="L336" i="1"/>
  <c r="Z335" i="1"/>
  <c r="N335" i="1"/>
  <c r="AB334" i="1"/>
  <c r="P334" i="1"/>
  <c r="AD333" i="1"/>
  <c r="R333" i="1"/>
  <c r="AF332" i="1"/>
  <c r="T332" i="1"/>
  <c r="H332" i="1"/>
  <c r="V331" i="1"/>
  <c r="AD326" i="1"/>
  <c r="R326" i="1"/>
  <c r="AF325" i="1"/>
  <c r="T325" i="1"/>
  <c r="H325" i="1"/>
  <c r="V324" i="1"/>
  <c r="J324" i="1"/>
  <c r="Z323" i="1"/>
  <c r="N323" i="1"/>
  <c r="AB322" i="1"/>
  <c r="P322" i="1"/>
  <c r="AD321" i="1"/>
  <c r="R321" i="1"/>
  <c r="AF320" i="1"/>
  <c r="T320" i="1"/>
  <c r="H320" i="1"/>
  <c r="V319" i="1"/>
  <c r="J319" i="1"/>
  <c r="X318" i="1"/>
  <c r="L318" i="1"/>
  <c r="AF260" i="1"/>
  <c r="T260" i="1"/>
  <c r="H260" i="1"/>
  <c r="V259" i="1"/>
  <c r="J259" i="1"/>
  <c r="X258" i="1"/>
  <c r="L258" i="1"/>
  <c r="Z257" i="1"/>
  <c r="N257" i="1"/>
  <c r="AB256" i="1"/>
  <c r="P256" i="1"/>
  <c r="AD255" i="1"/>
  <c r="R255" i="1"/>
  <c r="AF254" i="1"/>
  <c r="T254" i="1"/>
  <c r="H254" i="1"/>
  <c r="V253" i="1"/>
  <c r="J253" i="1"/>
  <c r="X252" i="1"/>
  <c r="L252" i="1"/>
  <c r="Z251" i="1"/>
  <c r="N251" i="1"/>
  <c r="AB250" i="1"/>
  <c r="P250" i="1"/>
  <c r="AD249" i="1"/>
  <c r="R249" i="1"/>
  <c r="AF247" i="1"/>
  <c r="T247" i="1"/>
  <c r="H247" i="1"/>
  <c r="V246" i="1"/>
  <c r="J246" i="1"/>
  <c r="X245" i="1"/>
  <c r="L245" i="1"/>
  <c r="Z244" i="1"/>
  <c r="N244" i="1"/>
  <c r="AB243" i="1"/>
  <c r="P243" i="1"/>
  <c r="AD242" i="1"/>
  <c r="R242" i="1"/>
  <c r="AF241" i="1"/>
  <c r="T241" i="1"/>
  <c r="H241" i="1"/>
  <c r="V240" i="1"/>
  <c r="J240" i="1"/>
  <c r="X239" i="1"/>
  <c r="L239" i="1"/>
  <c r="Z238" i="1"/>
  <c r="N238" i="1"/>
  <c r="AB237" i="1"/>
  <c r="P237" i="1"/>
  <c r="AD236" i="1"/>
  <c r="R236" i="1"/>
  <c r="AF235" i="1"/>
  <c r="T235" i="1"/>
  <c r="H235" i="1"/>
  <c r="V234" i="1"/>
  <c r="J234" i="1"/>
  <c r="X233" i="1"/>
  <c r="L233" i="1"/>
  <c r="Z232" i="1"/>
  <c r="N232" i="1"/>
  <c r="AB231" i="1"/>
  <c r="P231" i="1"/>
  <c r="AD230" i="1"/>
  <c r="R230" i="1"/>
  <c r="AF229" i="1"/>
  <c r="T229" i="1"/>
  <c r="H229" i="1"/>
  <c r="V228" i="1"/>
  <c r="J228" i="1"/>
  <c r="X227" i="1"/>
  <c r="L227" i="1"/>
  <c r="Z226" i="1"/>
  <c r="N226" i="1"/>
  <c r="AB225" i="1"/>
  <c r="P225" i="1"/>
  <c r="AD224" i="1"/>
  <c r="R224" i="1"/>
  <c r="AF223" i="1"/>
  <c r="T223" i="1"/>
  <c r="H223" i="1"/>
  <c r="V222" i="1"/>
  <c r="J222" i="1"/>
  <c r="X221" i="1"/>
  <c r="L221" i="1"/>
  <c r="Q255" i="1"/>
  <c r="AE254" i="1"/>
  <c r="S254" i="1"/>
  <c r="AG253" i="1"/>
  <c r="U253" i="1"/>
  <c r="I253" i="1"/>
  <c r="W252" i="1"/>
  <c r="K252" i="1"/>
  <c r="Y251" i="1"/>
  <c r="M251" i="1"/>
  <c r="AA250" i="1"/>
  <c r="O250" i="1"/>
  <c r="AC249" i="1"/>
  <c r="Q249" i="1"/>
  <c r="AE247" i="1"/>
  <c r="S247" i="1"/>
  <c r="AG246" i="1"/>
  <c r="U246" i="1"/>
  <c r="I246" i="1"/>
  <c r="W245" i="1"/>
  <c r="K245" i="1"/>
  <c r="Y244" i="1"/>
  <c r="M244" i="1"/>
  <c r="AA243" i="1"/>
  <c r="O243" i="1"/>
  <c r="AC242" i="1"/>
  <c r="Q242" i="1"/>
  <c r="AE241" i="1"/>
  <c r="S241" i="1"/>
  <c r="AG240" i="1"/>
  <c r="U240" i="1"/>
  <c r="I240" i="1"/>
  <c r="W239" i="1"/>
  <c r="K239" i="1"/>
  <c r="Y238" i="1"/>
  <c r="M238" i="1"/>
  <c r="AA237" i="1"/>
  <c r="O237" i="1"/>
  <c r="AC236" i="1"/>
  <c r="Q236" i="1"/>
  <c r="AE235" i="1"/>
  <c r="S235" i="1"/>
  <c r="AG234" i="1"/>
  <c r="U234" i="1"/>
  <c r="I234" i="1"/>
  <c r="W233" i="1"/>
  <c r="K233" i="1"/>
  <c r="Y232" i="1"/>
  <c r="M232" i="1"/>
  <c r="AA231" i="1"/>
  <c r="O231" i="1"/>
  <c r="AC230" i="1"/>
  <c r="Q230" i="1"/>
  <c r="AE229" i="1"/>
  <c r="S229" i="1"/>
  <c r="AG228" i="1"/>
  <c r="U228" i="1"/>
  <c r="I228" i="1"/>
  <c r="W227" i="1"/>
  <c r="K227" i="1"/>
  <c r="Y226" i="1"/>
  <c r="M226" i="1"/>
  <c r="AA225" i="1"/>
  <c r="O225" i="1"/>
  <c r="AC224" i="1"/>
  <c r="Q224" i="1"/>
  <c r="AE223" i="1"/>
  <c r="S223" i="1"/>
  <c r="AG222" i="1"/>
  <c r="U222" i="1"/>
  <c r="I222" i="1"/>
  <c r="W221" i="1"/>
  <c r="K221" i="1"/>
  <c r="AA220" i="1"/>
  <c r="O220" i="1"/>
  <c r="AC219" i="1"/>
  <c r="Q219" i="1"/>
  <c r="J331" i="1"/>
  <c r="X330" i="1"/>
  <c r="L330" i="1"/>
  <c r="AD323" i="1"/>
  <c r="R323" i="1"/>
  <c r="AF322" i="1"/>
  <c r="T322" i="1"/>
  <c r="H322" i="1"/>
  <c r="V321" i="1"/>
  <c r="J321" i="1"/>
  <c r="X320" i="1"/>
  <c r="L320" i="1"/>
  <c r="Z319" i="1"/>
  <c r="N319" i="1"/>
  <c r="AB318" i="1"/>
  <c r="P318" i="1"/>
  <c r="W238" i="1"/>
  <c r="K238" i="1"/>
  <c r="Y237" i="1"/>
  <c r="M237" i="1"/>
  <c r="AA236" i="1"/>
  <c r="O236" i="1"/>
  <c r="AC235" i="1"/>
  <c r="Q235" i="1"/>
  <c r="AE234" i="1"/>
  <c r="S234" i="1"/>
  <c r="AG233" i="1"/>
  <c r="U233" i="1"/>
  <c r="I233" i="1"/>
  <c r="W232" i="1"/>
  <c r="K232" i="1"/>
  <c r="Y231" i="1"/>
  <c r="M231" i="1"/>
  <c r="AA230" i="1"/>
  <c r="O230" i="1"/>
  <c r="AC229" i="1"/>
  <c r="Q229" i="1"/>
  <c r="AE228" i="1"/>
  <c r="S228" i="1"/>
  <c r="AG227" i="1"/>
  <c r="U227" i="1"/>
  <c r="I227" i="1"/>
  <c r="W226" i="1"/>
  <c r="K226" i="1"/>
  <c r="Y225" i="1"/>
  <c r="M225" i="1"/>
  <c r="AA224" i="1"/>
  <c r="O224" i="1"/>
  <c r="AC223" i="1"/>
  <c r="Q223" i="1"/>
  <c r="AE222" i="1"/>
  <c r="S222" i="1"/>
  <c r="AG221" i="1"/>
  <c r="U221" i="1"/>
  <c r="I221" i="1"/>
  <c r="AC218" i="1"/>
  <c r="Q218" i="1"/>
  <c r="AE217" i="1"/>
  <c r="S217" i="1"/>
  <c r="AG216" i="1"/>
  <c r="U216" i="1"/>
  <c r="I216" i="1"/>
  <c r="W215" i="1"/>
  <c r="K215" i="1"/>
  <c r="Y214" i="1"/>
  <c r="M214" i="1"/>
  <c r="AA213" i="1"/>
  <c r="O213" i="1"/>
  <c r="AC212" i="1"/>
  <c r="Q212" i="1"/>
  <c r="AE211" i="1"/>
  <c r="S211" i="1"/>
  <c r="AG210" i="1"/>
  <c r="U210" i="1"/>
  <c r="I210" i="1"/>
  <c r="W209" i="1"/>
  <c r="K209" i="1"/>
  <c r="Y208" i="1"/>
  <c r="M208" i="1"/>
  <c r="AA207" i="1"/>
  <c r="O207" i="1"/>
  <c r="AC206" i="1"/>
  <c r="Q206" i="1"/>
  <c r="AE205" i="1"/>
  <c r="S205" i="1"/>
  <c r="AG204" i="1"/>
  <c r="U204" i="1"/>
  <c r="I204" i="1"/>
  <c r="W203" i="1"/>
  <c r="K203" i="1"/>
  <c r="Y202" i="1"/>
  <c r="M202" i="1"/>
  <c r="AA201" i="1"/>
  <c r="O201" i="1"/>
  <c r="AC200" i="1"/>
  <c r="Q200" i="1"/>
  <c r="AE199" i="1"/>
  <c r="S199" i="1"/>
  <c r="AG198" i="1"/>
  <c r="U198" i="1"/>
  <c r="I198" i="1"/>
  <c r="W197" i="1"/>
  <c r="K197" i="1"/>
  <c r="Y196" i="1"/>
  <c r="M196" i="1"/>
  <c r="AA195" i="1"/>
  <c r="O195" i="1"/>
  <c r="AC194" i="1"/>
  <c r="Q194" i="1"/>
  <c r="AG193" i="1"/>
  <c r="U193" i="1"/>
  <c r="I193" i="1"/>
  <c r="W192" i="1"/>
  <c r="K192" i="1"/>
  <c r="Y191" i="1"/>
  <c r="M191" i="1"/>
  <c r="AA190" i="1"/>
  <c r="O190" i="1"/>
  <c r="AC189" i="1"/>
  <c r="Q189" i="1"/>
  <c r="AE188" i="1"/>
  <c r="S188" i="1"/>
  <c r="AG187" i="1"/>
  <c r="U187" i="1"/>
  <c r="I187" i="1"/>
  <c r="W186" i="1"/>
  <c r="K186" i="1"/>
  <c r="Y185" i="1"/>
  <c r="M185" i="1"/>
  <c r="AA184" i="1"/>
  <c r="O184" i="1"/>
  <c r="AC183" i="1"/>
  <c r="Q183" i="1"/>
  <c r="AE182" i="1"/>
  <c r="S182" i="1"/>
  <c r="AG181" i="1"/>
  <c r="U181" i="1"/>
  <c r="I181" i="1"/>
  <c r="W180" i="1"/>
  <c r="K180" i="1"/>
  <c r="Y179" i="1"/>
  <c r="M179" i="1"/>
  <c r="AA178" i="1"/>
  <c r="AF193" i="1"/>
  <c r="T193" i="1"/>
  <c r="H193" i="1"/>
  <c r="V192" i="1"/>
  <c r="J192" i="1"/>
  <c r="X191" i="1"/>
  <c r="L191" i="1"/>
  <c r="Z190" i="1"/>
  <c r="N190" i="1"/>
  <c r="AB189" i="1"/>
  <c r="P189" i="1"/>
  <c r="AD188" i="1"/>
  <c r="R188" i="1"/>
  <c r="AF187" i="1"/>
  <c r="T187" i="1"/>
  <c r="H187" i="1"/>
  <c r="V186" i="1"/>
  <c r="J186" i="1"/>
  <c r="X185" i="1"/>
  <c r="L185" i="1"/>
  <c r="Z184" i="1"/>
  <c r="N184" i="1"/>
  <c r="AB183" i="1"/>
  <c r="P183" i="1"/>
  <c r="AD182" i="1"/>
  <c r="R182" i="1"/>
  <c r="AF181" i="1"/>
  <c r="T181" i="1"/>
  <c r="H181" i="1"/>
  <c r="V180" i="1"/>
  <c r="J180" i="1"/>
  <c r="X179" i="1"/>
  <c r="L179" i="1"/>
  <c r="Z178" i="1"/>
  <c r="N178" i="1"/>
  <c r="AB177" i="1"/>
  <c r="P177" i="1"/>
  <c r="AD176" i="1"/>
  <c r="R176" i="1"/>
  <c r="AF175" i="1"/>
  <c r="T175" i="1"/>
  <c r="H175" i="1"/>
  <c r="V174" i="1"/>
  <c r="J174" i="1"/>
  <c r="X173" i="1"/>
  <c r="L173" i="1"/>
  <c r="Z172" i="1"/>
  <c r="N172" i="1"/>
  <c r="AB171" i="1"/>
  <c r="P171" i="1"/>
  <c r="AD170" i="1"/>
  <c r="R170" i="1"/>
  <c r="AF169" i="1"/>
  <c r="T169" i="1"/>
  <c r="H169" i="1"/>
  <c r="V168" i="1"/>
  <c r="J168" i="1"/>
  <c r="X167" i="1"/>
  <c r="L167" i="1"/>
  <c r="Z166" i="1"/>
  <c r="N166" i="1"/>
  <c r="AB165" i="1"/>
  <c r="P165" i="1"/>
  <c r="AD164" i="1"/>
  <c r="R164" i="1"/>
  <c r="AF163" i="1"/>
  <c r="T163" i="1"/>
  <c r="H163" i="1"/>
  <c r="V162" i="1"/>
  <c r="J162" i="1"/>
  <c r="X161" i="1"/>
  <c r="L161" i="1"/>
  <c r="Z160" i="1"/>
  <c r="N160" i="1"/>
  <c r="AB159" i="1"/>
  <c r="P159" i="1"/>
  <c r="AD158" i="1"/>
  <c r="R158" i="1"/>
  <c r="AF157" i="1"/>
  <c r="T157" i="1"/>
  <c r="H157" i="1"/>
  <c r="V156" i="1"/>
  <c r="J156" i="1"/>
  <c r="X155" i="1"/>
  <c r="L155" i="1"/>
  <c r="Z154" i="1"/>
  <c r="N154" i="1"/>
  <c r="AB153" i="1"/>
  <c r="P153" i="1"/>
  <c r="AD152" i="1"/>
  <c r="R152" i="1"/>
  <c r="AF151" i="1"/>
  <c r="T151" i="1"/>
  <c r="H151" i="1"/>
  <c r="V150" i="1"/>
  <c r="Y90" i="1"/>
  <c r="M90" i="1"/>
  <c r="AA89" i="1"/>
  <c r="O89" i="1"/>
  <c r="AC88" i="1"/>
  <c r="Q88" i="1"/>
  <c r="AE87" i="1"/>
  <c r="S87" i="1"/>
  <c r="AG86" i="1"/>
  <c r="U86" i="1"/>
  <c r="I86" i="1"/>
  <c r="W85" i="1"/>
  <c r="K85" i="1"/>
  <c r="Y84" i="1"/>
  <c r="M84" i="1"/>
  <c r="AA83" i="1"/>
  <c r="O83" i="1"/>
  <c r="AC82" i="1"/>
  <c r="Q82" i="1"/>
  <c r="AE81" i="1"/>
  <c r="S81" i="1"/>
  <c r="AG80" i="1"/>
  <c r="U80" i="1"/>
  <c r="I80" i="1"/>
  <c r="W79" i="1"/>
  <c r="K79" i="1"/>
  <c r="Y78" i="1"/>
  <c r="M78" i="1"/>
  <c r="AA77" i="1"/>
  <c r="O77" i="1"/>
  <c r="AC76" i="1"/>
  <c r="Q76" i="1"/>
  <c r="AE75" i="1"/>
  <c r="Y220" i="1"/>
  <c r="M220" i="1"/>
  <c r="AA219" i="1"/>
  <c r="O219" i="1"/>
  <c r="AE218" i="1"/>
  <c r="S218" i="1"/>
  <c r="AG217" i="1"/>
  <c r="U217" i="1"/>
  <c r="I217" i="1"/>
  <c r="W216" i="1"/>
  <c r="K216" i="1"/>
  <c r="Y215" i="1"/>
  <c r="M215" i="1"/>
  <c r="AA214" i="1"/>
  <c r="O214" i="1"/>
  <c r="AC213" i="1"/>
  <c r="Q213" i="1"/>
  <c r="AE212" i="1"/>
  <c r="S212" i="1"/>
  <c r="AG211" i="1"/>
  <c r="U211" i="1"/>
  <c r="I211" i="1"/>
  <c r="W210" i="1"/>
  <c r="K210" i="1"/>
  <c r="Y209" i="1"/>
  <c r="M209" i="1"/>
  <c r="AA208" i="1"/>
  <c r="O208" i="1"/>
  <c r="AC207" i="1"/>
  <c r="Q207" i="1"/>
  <c r="AE206" i="1"/>
  <c r="S206" i="1"/>
  <c r="AG205" i="1"/>
  <c r="U205" i="1"/>
  <c r="I205" i="1"/>
  <c r="V226" i="1"/>
  <c r="J226" i="1"/>
  <c r="AD218" i="1"/>
  <c r="R218" i="1"/>
  <c r="AF217" i="1"/>
  <c r="T217" i="1"/>
  <c r="H217" i="1"/>
  <c r="V216" i="1"/>
  <c r="J216" i="1"/>
  <c r="X215" i="1"/>
  <c r="L215" i="1"/>
  <c r="Z214" i="1"/>
  <c r="N214" i="1"/>
  <c r="AB213" i="1"/>
  <c r="P213" i="1"/>
  <c r="AD212" i="1"/>
  <c r="R212" i="1"/>
  <c r="AF211" i="1"/>
  <c r="T211" i="1"/>
  <c r="H211" i="1"/>
  <c r="V210" i="1"/>
  <c r="J210" i="1"/>
  <c r="X209" i="1"/>
  <c r="L209" i="1"/>
  <c r="Z208" i="1"/>
  <c r="O178" i="1"/>
  <c r="AC177" i="1"/>
  <c r="Q177" i="1"/>
  <c r="AE176" i="1"/>
  <c r="S176" i="1"/>
  <c r="AG175" i="1"/>
  <c r="U175" i="1"/>
  <c r="I175" i="1"/>
  <c r="W174" i="1"/>
  <c r="K174" i="1"/>
  <c r="Y173" i="1"/>
  <c r="M173" i="1"/>
  <c r="AA172" i="1"/>
  <c r="O172" i="1"/>
  <c r="AC171" i="1"/>
  <c r="Q171" i="1"/>
  <c r="AE170" i="1"/>
  <c r="S170" i="1"/>
  <c r="AG169" i="1"/>
  <c r="U169" i="1"/>
  <c r="I169" i="1"/>
  <c r="W168" i="1"/>
  <c r="K168" i="1"/>
  <c r="Y167" i="1"/>
  <c r="M167" i="1"/>
  <c r="AA166" i="1"/>
  <c r="O166" i="1"/>
  <c r="AC165" i="1"/>
  <c r="Q165" i="1"/>
  <c r="AE164" i="1"/>
  <c r="S164" i="1"/>
  <c r="AG163" i="1"/>
  <c r="U163" i="1"/>
  <c r="I163" i="1"/>
  <c r="W162" i="1"/>
  <c r="K162" i="1"/>
  <c r="Y161" i="1"/>
  <c r="M161" i="1"/>
  <c r="AA160" i="1"/>
  <c r="O160" i="1"/>
  <c r="AC159" i="1"/>
  <c r="Q159" i="1"/>
  <c r="AE158" i="1"/>
  <c r="S158" i="1"/>
  <c r="AG157" i="1"/>
  <c r="U157" i="1"/>
  <c r="I157" i="1"/>
  <c r="W156" i="1"/>
  <c r="K156" i="1"/>
  <c r="Y155" i="1"/>
  <c r="M155" i="1"/>
  <c r="AA154" i="1"/>
  <c r="O154" i="1"/>
  <c r="AC153" i="1"/>
  <c r="Q153" i="1"/>
  <c r="AE152" i="1"/>
  <c r="S152" i="1"/>
  <c r="AG151" i="1"/>
  <c r="U151" i="1"/>
  <c r="I151" i="1"/>
  <c r="W150" i="1"/>
  <c r="K150" i="1"/>
  <c r="AA148" i="1"/>
  <c r="O148" i="1"/>
  <c r="AC147" i="1"/>
  <c r="Q147" i="1"/>
  <c r="AE146" i="1"/>
  <c r="S146" i="1"/>
  <c r="AG145" i="1"/>
  <c r="U145" i="1"/>
  <c r="I145" i="1"/>
  <c r="W144" i="1"/>
  <c r="K144" i="1"/>
  <c r="Y143" i="1"/>
  <c r="M143" i="1"/>
  <c r="AA142" i="1"/>
  <c r="O142" i="1"/>
  <c r="AC141" i="1"/>
  <c r="Q141" i="1"/>
  <c r="AE140" i="1"/>
  <c r="S140" i="1"/>
  <c r="AG139" i="1"/>
  <c r="U139" i="1"/>
  <c r="I139" i="1"/>
  <c r="W138" i="1"/>
  <c r="K138" i="1"/>
  <c r="Y137" i="1"/>
  <c r="M137" i="1"/>
  <c r="AA136" i="1"/>
  <c r="O136" i="1"/>
  <c r="AC135" i="1"/>
  <c r="Q135" i="1"/>
  <c r="AE134" i="1"/>
  <c r="S134" i="1"/>
  <c r="AG133" i="1"/>
  <c r="U133" i="1"/>
  <c r="I133" i="1"/>
  <c r="W132" i="1"/>
  <c r="K132" i="1"/>
  <c r="Y131" i="1"/>
  <c r="M131" i="1"/>
  <c r="AA130" i="1"/>
  <c r="O130" i="1"/>
  <c r="AC129" i="1"/>
  <c r="Q129" i="1"/>
  <c r="AE128" i="1"/>
  <c r="S128" i="1"/>
  <c r="AG127" i="1"/>
  <c r="U127" i="1"/>
  <c r="I127" i="1"/>
  <c r="W126" i="1"/>
  <c r="K126" i="1"/>
  <c r="J150" i="1"/>
  <c r="Z148" i="1"/>
  <c r="N148" i="1"/>
  <c r="AB147" i="1"/>
  <c r="P147" i="1"/>
  <c r="AD146" i="1"/>
  <c r="R146" i="1"/>
  <c r="AF145" i="1"/>
  <c r="T145" i="1"/>
  <c r="H145" i="1"/>
  <c r="V144" i="1"/>
  <c r="J144" i="1"/>
  <c r="X143" i="1"/>
  <c r="L143" i="1"/>
  <c r="Z142" i="1"/>
  <c r="N142" i="1"/>
  <c r="AB141" i="1"/>
  <c r="P141" i="1"/>
  <c r="AD140" i="1"/>
  <c r="R140" i="1"/>
  <c r="AF139" i="1"/>
  <c r="T139" i="1"/>
  <c r="H139" i="1"/>
  <c r="V138" i="1"/>
  <c r="J138" i="1"/>
  <c r="X137" i="1"/>
  <c r="L137" i="1"/>
  <c r="Z136" i="1"/>
  <c r="N136" i="1"/>
  <c r="AB135" i="1"/>
  <c r="P135" i="1"/>
  <c r="AD134" i="1"/>
  <c r="R134" i="1"/>
  <c r="AF133" i="1"/>
  <c r="T133" i="1"/>
  <c r="H133" i="1"/>
  <c r="V132" i="1"/>
  <c r="J132" i="1"/>
  <c r="X131" i="1"/>
  <c r="L131" i="1"/>
  <c r="Z130" i="1"/>
  <c r="N130" i="1"/>
  <c r="AB129" i="1"/>
  <c r="P129" i="1"/>
  <c r="AD128" i="1"/>
  <c r="R128" i="1"/>
  <c r="AF127" i="1"/>
  <c r="T127" i="1"/>
  <c r="H127" i="1"/>
  <c r="V126" i="1"/>
  <c r="J126" i="1"/>
  <c r="X125" i="1"/>
  <c r="L125" i="1"/>
  <c r="Z124" i="1"/>
  <c r="N124" i="1"/>
  <c r="AB123" i="1"/>
  <c r="P123" i="1"/>
  <c r="AD122" i="1"/>
  <c r="R122" i="1"/>
  <c r="AF121" i="1"/>
  <c r="T121" i="1"/>
  <c r="H121" i="1"/>
  <c r="V120" i="1"/>
  <c r="J120" i="1"/>
  <c r="X119" i="1"/>
  <c r="L119" i="1"/>
  <c r="Z118" i="1"/>
  <c r="N118" i="1"/>
  <c r="AB117" i="1"/>
  <c r="P117" i="1"/>
  <c r="AD116" i="1"/>
  <c r="R116" i="1"/>
  <c r="AF115" i="1"/>
  <c r="T115" i="1"/>
  <c r="H115" i="1"/>
  <c r="V114" i="1"/>
  <c r="J114" i="1"/>
  <c r="X113" i="1"/>
  <c r="L113" i="1"/>
  <c r="Z112" i="1"/>
  <c r="N112" i="1"/>
  <c r="AB111" i="1"/>
  <c r="P111" i="1"/>
  <c r="AF248" i="1"/>
  <c r="T248" i="1"/>
  <c r="S75" i="1"/>
  <c r="AG74" i="1"/>
  <c r="U74" i="1"/>
  <c r="I74" i="1"/>
  <c r="W73" i="1"/>
  <c r="K73" i="1"/>
  <c r="Y72" i="1"/>
  <c r="M72" i="1"/>
  <c r="AA71" i="1"/>
  <c r="O71" i="1"/>
  <c r="AC70" i="1"/>
  <c r="Q70" i="1"/>
  <c r="AE69" i="1"/>
  <c r="S69" i="1"/>
  <c r="AG68" i="1"/>
  <c r="U68" i="1"/>
  <c r="I68" i="1"/>
  <c r="W67" i="1"/>
  <c r="K67" i="1"/>
  <c r="Y66" i="1"/>
  <c r="M66" i="1"/>
  <c r="AA65" i="1"/>
  <c r="O65" i="1"/>
  <c r="AC64" i="1"/>
  <c r="P98" i="1"/>
  <c r="AD97" i="1"/>
  <c r="R97" i="1"/>
  <c r="AF96" i="1"/>
  <c r="T96" i="1"/>
  <c r="H96" i="1"/>
  <c r="V95" i="1"/>
  <c r="J95" i="1"/>
  <c r="X94" i="1"/>
  <c r="L94" i="1"/>
  <c r="Z93" i="1"/>
  <c r="N93" i="1"/>
  <c r="AB92" i="1"/>
  <c r="P92" i="1"/>
  <c r="AD91" i="1"/>
  <c r="R91" i="1"/>
  <c r="AF90" i="1"/>
  <c r="T90" i="1"/>
  <c r="H90" i="1"/>
  <c r="V89" i="1"/>
  <c r="J89" i="1"/>
  <c r="X88" i="1"/>
  <c r="L88" i="1"/>
  <c r="Z87" i="1"/>
  <c r="N87" i="1"/>
  <c r="AB86" i="1"/>
  <c r="P86" i="1"/>
  <c r="AD85" i="1"/>
  <c r="R85" i="1"/>
  <c r="AF84" i="1"/>
  <c r="T84" i="1"/>
  <c r="H84" i="1"/>
  <c r="V83" i="1"/>
  <c r="J83" i="1"/>
  <c r="X82" i="1"/>
  <c r="L82" i="1"/>
  <c r="Z81" i="1"/>
  <c r="N81" i="1"/>
  <c r="AB80" i="1"/>
  <c r="P80" i="1"/>
  <c r="AD79" i="1"/>
  <c r="R79" i="1"/>
  <c r="AF78" i="1"/>
  <c r="T78" i="1"/>
  <c r="H78" i="1"/>
  <c r="V77" i="1"/>
  <c r="J77" i="1"/>
  <c r="X76" i="1"/>
  <c r="L76" i="1"/>
  <c r="Z75" i="1"/>
  <c r="H72" i="1"/>
  <c r="V71" i="1"/>
  <c r="J71" i="1"/>
  <c r="X70" i="1"/>
  <c r="L70" i="1"/>
  <c r="Z69" i="1"/>
  <c r="N69" i="1"/>
  <c r="AB68" i="1"/>
  <c r="P68" i="1"/>
  <c r="AD67" i="1"/>
  <c r="R67" i="1"/>
  <c r="AF66" i="1"/>
  <c r="T66" i="1"/>
  <c r="H66" i="1"/>
  <c r="V65" i="1"/>
  <c r="J65" i="1"/>
  <c r="X64" i="1"/>
  <c r="W204" i="1"/>
  <c r="K204" i="1"/>
  <c r="Y203" i="1"/>
  <c r="M203" i="1"/>
  <c r="AA202" i="1"/>
  <c r="O202" i="1"/>
  <c r="AC201" i="1"/>
  <c r="Q201" i="1"/>
  <c r="AE200" i="1"/>
  <c r="S200" i="1"/>
  <c r="AG199" i="1"/>
  <c r="U199" i="1"/>
  <c r="I199" i="1"/>
  <c r="W198" i="1"/>
  <c r="K198" i="1"/>
  <c r="Y197" i="1"/>
  <c r="M197" i="1"/>
  <c r="AA196" i="1"/>
  <c r="O196" i="1"/>
  <c r="AC195" i="1"/>
  <c r="Q195" i="1"/>
  <c r="AE194" i="1"/>
  <c r="S194" i="1"/>
  <c r="K92" i="1"/>
  <c r="Y91" i="1"/>
  <c r="M91" i="1"/>
  <c r="I76" i="1"/>
  <c r="W75" i="1"/>
  <c r="K75" i="1"/>
  <c r="Y74" i="1"/>
  <c r="M74" i="1"/>
  <c r="AA73" i="1"/>
  <c r="O73" i="1"/>
  <c r="AC72" i="1"/>
  <c r="Q72" i="1"/>
  <c r="AE71" i="1"/>
  <c r="S71" i="1"/>
  <c r="AG70" i="1"/>
  <c r="U70" i="1"/>
  <c r="I70" i="1"/>
  <c r="W69" i="1"/>
  <c r="K69" i="1"/>
  <c r="Y68" i="1"/>
  <c r="M68" i="1"/>
  <c r="AA67" i="1"/>
  <c r="O67" i="1"/>
  <c r="AC66" i="1"/>
  <c r="Q66" i="1"/>
  <c r="AE65" i="1"/>
  <c r="S65" i="1"/>
  <c r="AG64" i="1"/>
  <c r="N208" i="1"/>
  <c r="AB207" i="1"/>
  <c r="P207" i="1"/>
  <c r="AD206" i="1"/>
  <c r="R206" i="1"/>
  <c r="AF205" i="1"/>
  <c r="T205" i="1"/>
  <c r="H205" i="1"/>
  <c r="V204" i="1"/>
  <c r="J204" i="1"/>
  <c r="X203" i="1"/>
  <c r="L203" i="1"/>
  <c r="Z202" i="1"/>
  <c r="N202" i="1"/>
  <c r="AB201" i="1"/>
  <c r="P201" i="1"/>
  <c r="AD200" i="1"/>
  <c r="R200" i="1"/>
  <c r="AF199" i="1"/>
  <c r="T199" i="1"/>
  <c r="H199" i="1"/>
  <c r="V198" i="1"/>
  <c r="J198" i="1"/>
  <c r="X197" i="1"/>
  <c r="L197" i="1"/>
  <c r="Z196" i="1"/>
  <c r="N196" i="1"/>
  <c r="AB195" i="1"/>
  <c r="P195" i="1"/>
  <c r="AD194" i="1"/>
  <c r="R194" i="1"/>
  <c r="H64" i="1"/>
  <c r="Y125" i="1"/>
  <c r="M125" i="1"/>
  <c r="AA124" i="1"/>
  <c r="O124" i="1"/>
  <c r="AC123" i="1"/>
  <c r="Q123" i="1"/>
  <c r="AE122" i="1"/>
  <c r="S122" i="1"/>
  <c r="AG121" i="1"/>
  <c r="U121" i="1"/>
  <c r="I121" i="1"/>
  <c r="W120" i="1"/>
  <c r="K120" i="1"/>
  <c r="Y119" i="1"/>
  <c r="M119" i="1"/>
  <c r="AA118" i="1"/>
  <c r="O118" i="1"/>
  <c r="AC117" i="1"/>
  <c r="Q117" i="1"/>
  <c r="AE116" i="1"/>
  <c r="S116" i="1"/>
  <c r="AG115" i="1"/>
  <c r="U115" i="1"/>
  <c r="I115" i="1"/>
  <c r="W114" i="1"/>
  <c r="K114" i="1"/>
  <c r="Y113" i="1"/>
  <c r="M113" i="1"/>
  <c r="AA112" i="1"/>
  <c r="O112" i="1"/>
  <c r="AC111" i="1"/>
  <c r="Q111" i="1"/>
  <c r="AG248" i="1"/>
  <c r="U248" i="1"/>
  <c r="I248" i="1"/>
  <c r="W109" i="1"/>
  <c r="K109" i="1"/>
  <c r="Y108" i="1"/>
  <c r="M108" i="1"/>
  <c r="AA107" i="1"/>
  <c r="O107" i="1"/>
  <c r="AC106" i="1"/>
  <c r="Q106" i="1"/>
  <c r="AE105" i="1"/>
  <c r="S105" i="1"/>
  <c r="AG104" i="1"/>
  <c r="U104" i="1"/>
  <c r="I104" i="1"/>
  <c r="W103" i="1"/>
  <c r="K103" i="1"/>
  <c r="Y102" i="1"/>
  <c r="M102" i="1"/>
  <c r="AA101" i="1"/>
  <c r="O101" i="1"/>
  <c r="AC100" i="1"/>
  <c r="Q100" i="1"/>
  <c r="AE99" i="1"/>
  <c r="S99" i="1"/>
  <c r="AG98" i="1"/>
  <c r="U98" i="1"/>
  <c r="I98" i="1"/>
  <c r="W97" i="1"/>
  <c r="K97" i="1"/>
  <c r="Y96" i="1"/>
  <c r="M96" i="1"/>
  <c r="AA95" i="1"/>
  <c r="O95" i="1"/>
  <c r="AC94" i="1"/>
  <c r="Q94" i="1"/>
  <c r="AE93" i="1"/>
  <c r="S93" i="1"/>
  <c r="AG92" i="1"/>
  <c r="U92" i="1"/>
  <c r="I92" i="1"/>
  <c r="W91" i="1"/>
  <c r="K91" i="1"/>
  <c r="W68" i="1"/>
  <c r="K68" i="1"/>
  <c r="Y67" i="1"/>
  <c r="M67" i="1"/>
  <c r="AA66" i="1"/>
  <c r="O66" i="1"/>
  <c r="AC65" i="1"/>
  <c r="Q65" i="1"/>
  <c r="AE64" i="1"/>
  <c r="V345" i="1"/>
  <c r="J345" i="1"/>
  <c r="X344" i="1"/>
  <c r="L344" i="1"/>
  <c r="Z343" i="1"/>
  <c r="N343" i="1"/>
  <c r="AB342" i="1"/>
  <c r="P342" i="1"/>
  <c r="AD341" i="1"/>
  <c r="R341" i="1"/>
  <c r="AF340" i="1"/>
  <c r="T340" i="1"/>
  <c r="H340" i="1"/>
  <c r="V339" i="1"/>
  <c r="J339" i="1"/>
  <c r="X338" i="1"/>
  <c r="L338" i="1"/>
  <c r="Z337" i="1"/>
  <c r="N337" i="1"/>
  <c r="AB336" i="1"/>
  <c r="P336" i="1"/>
  <c r="AD335" i="1"/>
  <c r="R335" i="1"/>
  <c r="AF334" i="1"/>
  <c r="T334" i="1"/>
  <c r="H334" i="1"/>
  <c r="V333" i="1"/>
  <c r="J333" i="1"/>
  <c r="X332" i="1"/>
  <c r="AG345" i="1"/>
  <c r="U345" i="1"/>
  <c r="I345" i="1"/>
  <c r="W344" i="1"/>
  <c r="K344" i="1"/>
  <c r="Y343" i="1"/>
  <c r="M343" i="1"/>
  <c r="AA342" i="1"/>
  <c r="O342" i="1"/>
  <c r="AC341" i="1"/>
  <c r="Q341" i="1"/>
  <c r="AE340" i="1"/>
  <c r="S340" i="1"/>
  <c r="AG339" i="1"/>
  <c r="U339" i="1"/>
  <c r="I339" i="1"/>
  <c r="W338" i="1"/>
  <c r="K338" i="1"/>
  <c r="Y337" i="1"/>
  <c r="M337" i="1"/>
  <c r="AA336" i="1"/>
  <c r="O336" i="1"/>
  <c r="AC335" i="1"/>
  <c r="Q335" i="1"/>
  <c r="AE334" i="1"/>
  <c r="S334" i="1"/>
  <c r="AG333" i="1"/>
  <c r="U333" i="1"/>
  <c r="I333" i="1"/>
  <c r="W332" i="1"/>
  <c r="K332" i="1"/>
  <c r="Y331" i="1"/>
  <c r="M331" i="1"/>
  <c r="AF345" i="1"/>
  <c r="X343" i="1"/>
  <c r="L343" i="1"/>
  <c r="Z342" i="1"/>
  <c r="N342" i="1"/>
  <c r="AB341" i="1"/>
  <c r="P341" i="1"/>
  <c r="AD340" i="1"/>
  <c r="R340" i="1"/>
  <c r="AF339" i="1"/>
  <c r="T339" i="1"/>
  <c r="H339" i="1"/>
  <c r="V338" i="1"/>
  <c r="J338" i="1"/>
  <c r="X337" i="1"/>
  <c r="L337" i="1"/>
  <c r="Z336" i="1"/>
  <c r="N336" i="1"/>
  <c r="AB335" i="1"/>
  <c r="P335" i="1"/>
  <c r="AD334" i="1"/>
  <c r="R334" i="1"/>
  <c r="AF333" i="1"/>
  <c r="T333" i="1"/>
  <c r="H333" i="1"/>
  <c r="V332" i="1"/>
  <c r="J332" i="1"/>
  <c r="X331" i="1"/>
  <c r="L331" i="1"/>
  <c r="Z330" i="1"/>
  <c r="N330" i="1"/>
  <c r="AD329" i="1"/>
  <c r="V344" i="1"/>
  <c r="AC329" i="1"/>
  <c r="Q329" i="1"/>
  <c r="AE328" i="1"/>
  <c r="J344" i="1"/>
  <c r="T345" i="1"/>
  <c r="H345" i="1"/>
  <c r="W272" i="1"/>
  <c r="K272" i="1"/>
  <c r="Y271" i="1"/>
  <c r="M271" i="1"/>
  <c r="AA270" i="1"/>
  <c r="O270" i="1"/>
  <c r="AC269" i="1"/>
  <c r="Q269" i="1"/>
  <c r="AE268" i="1"/>
  <c r="S268" i="1"/>
  <c r="AG267" i="1"/>
  <c r="U267" i="1"/>
  <c r="I267" i="1"/>
  <c r="W266" i="1"/>
  <c r="K266" i="1"/>
  <c r="Y265" i="1"/>
  <c r="M265" i="1"/>
  <c r="AA264" i="1"/>
  <c r="O264" i="1"/>
  <c r="AC263" i="1"/>
  <c r="Q263" i="1"/>
  <c r="AE262" i="1"/>
  <c r="S262" i="1"/>
  <c r="AG261" i="1"/>
  <c r="U261" i="1"/>
  <c r="I261" i="1"/>
  <c r="W260" i="1"/>
  <c r="K260" i="1"/>
  <c r="Y259" i="1"/>
  <c r="M259" i="1"/>
  <c r="AA258" i="1"/>
  <c r="O258" i="1"/>
  <c r="AC257" i="1"/>
  <c r="Q257" i="1"/>
  <c r="AE256" i="1"/>
  <c r="S256" i="1"/>
  <c r="AG255" i="1"/>
  <c r="U255" i="1"/>
  <c r="I255" i="1"/>
  <c r="W254" i="1"/>
  <c r="K254" i="1"/>
  <c r="Y253" i="1"/>
  <c r="M253" i="1"/>
  <c r="AA252" i="1"/>
  <c r="O252" i="1"/>
  <c r="AC251" i="1"/>
  <c r="Q251" i="1"/>
  <c r="AE250" i="1"/>
  <c r="S250" i="1"/>
  <c r="AG249" i="1"/>
  <c r="U249" i="1"/>
  <c r="I249" i="1"/>
  <c r="W247" i="1"/>
  <c r="K247" i="1"/>
  <c r="Y246" i="1"/>
  <c r="M246" i="1"/>
  <c r="AA245" i="1"/>
  <c r="O245" i="1"/>
  <c r="AC244" i="1"/>
  <c r="Q244" i="1"/>
  <c r="AE243" i="1"/>
  <c r="S243" i="1"/>
  <c r="AG242" i="1"/>
  <c r="U242" i="1"/>
  <c r="I242" i="1"/>
  <c r="W241" i="1"/>
  <c r="K241" i="1"/>
  <c r="Y240" i="1"/>
  <c r="M240" i="1"/>
  <c r="AA239" i="1"/>
  <c r="O239" i="1"/>
  <c r="AC238" i="1"/>
  <c r="Q238" i="1"/>
  <c r="AE237" i="1"/>
  <c r="S237" i="1"/>
  <c r="AG236" i="1"/>
  <c r="U236" i="1"/>
  <c r="I236" i="1"/>
  <c r="W235" i="1"/>
  <c r="K235" i="1"/>
  <c r="Y234" i="1"/>
  <c r="M234" i="1"/>
  <c r="AA233" i="1"/>
  <c r="O233" i="1"/>
  <c r="AC232" i="1"/>
  <c r="Q232" i="1"/>
  <c r="L332" i="1"/>
  <c r="Z331" i="1"/>
  <c r="N331" i="1"/>
  <c r="AB330" i="1"/>
  <c r="P330" i="1"/>
  <c r="V272" i="1"/>
  <c r="J272" i="1"/>
  <c r="X271" i="1"/>
  <c r="L271" i="1"/>
  <c r="Z270" i="1"/>
  <c r="N270" i="1"/>
  <c r="AB269" i="1"/>
  <c r="P269" i="1"/>
  <c r="AD268" i="1"/>
  <c r="R268" i="1"/>
  <c r="AF267" i="1"/>
  <c r="T267" i="1"/>
  <c r="H267" i="1"/>
  <c r="V266" i="1"/>
  <c r="J266" i="1"/>
  <c r="X265" i="1"/>
  <c r="L265" i="1"/>
  <c r="Z264" i="1"/>
  <c r="N264" i="1"/>
  <c r="AB263" i="1"/>
  <c r="P263" i="1"/>
  <c r="AD262" i="1"/>
  <c r="R262" i="1"/>
  <c r="AF261" i="1"/>
  <c r="T261" i="1"/>
  <c r="H261" i="1"/>
  <c r="V260" i="1"/>
  <c r="J260" i="1"/>
  <c r="X259" i="1"/>
  <c r="L259" i="1"/>
  <c r="Z258" i="1"/>
  <c r="N258" i="1"/>
  <c r="AB257" i="1"/>
  <c r="P257" i="1"/>
  <c r="AD256" i="1"/>
  <c r="R256" i="1"/>
  <c r="AF255" i="1"/>
  <c r="T255" i="1"/>
  <c r="H255" i="1"/>
  <c r="V254" i="1"/>
  <c r="J254" i="1"/>
  <c r="X253" i="1"/>
  <c r="L253" i="1"/>
  <c r="Z252" i="1"/>
  <c r="N252" i="1"/>
  <c r="AB251" i="1"/>
  <c r="P251" i="1"/>
  <c r="AD250" i="1"/>
  <c r="R250" i="1"/>
  <c r="AF249" i="1"/>
  <c r="T249" i="1"/>
  <c r="H249" i="1"/>
  <c r="V247" i="1"/>
  <c r="J247" i="1"/>
  <c r="X246" i="1"/>
  <c r="L246" i="1"/>
  <c r="Z245" i="1"/>
  <c r="N245" i="1"/>
  <c r="AB244" i="1"/>
  <c r="P244" i="1"/>
  <c r="AD243" i="1"/>
  <c r="R243" i="1"/>
  <c r="AF242" i="1"/>
  <c r="T242" i="1"/>
  <c r="H242" i="1"/>
  <c r="V241" i="1"/>
  <c r="J241" i="1"/>
  <c r="X240" i="1"/>
  <c r="L240" i="1"/>
  <c r="Z239" i="1"/>
  <c r="N239" i="1"/>
  <c r="AB238" i="1"/>
  <c r="P238" i="1"/>
  <c r="AD237" i="1"/>
  <c r="R237" i="1"/>
  <c r="AF236" i="1"/>
  <c r="T236" i="1"/>
  <c r="H236" i="1"/>
  <c r="V235" i="1"/>
  <c r="J235" i="1"/>
  <c r="AA330" i="1"/>
  <c r="O330" i="1"/>
  <c r="R329" i="1"/>
  <c r="AF328" i="1"/>
  <c r="T328" i="1"/>
  <c r="H328" i="1"/>
  <c r="S328" i="1"/>
  <c r="AB329" i="1"/>
  <c r="P329" i="1"/>
  <c r="AD328" i="1"/>
  <c r="R328" i="1"/>
  <c r="V326" i="1"/>
  <c r="J326" i="1"/>
  <c r="X325" i="1"/>
  <c r="L325" i="1"/>
  <c r="Z324" i="1"/>
  <c r="N324" i="1"/>
  <c r="AD272" i="1"/>
  <c r="R272" i="1"/>
  <c r="AF271" i="1"/>
  <c r="T271" i="1"/>
  <c r="H271" i="1"/>
  <c r="V270" i="1"/>
  <c r="J270" i="1"/>
  <c r="X269" i="1"/>
  <c r="L269" i="1"/>
  <c r="Z268" i="1"/>
  <c r="N268" i="1"/>
  <c r="AB267" i="1"/>
  <c r="P267" i="1"/>
  <c r="AD266" i="1"/>
  <c r="R266" i="1"/>
  <c r="AF265" i="1"/>
  <c r="T265" i="1"/>
  <c r="H265" i="1"/>
  <c r="V264" i="1"/>
  <c r="J264" i="1"/>
  <c r="X263" i="1"/>
  <c r="L263" i="1"/>
  <c r="Z262" i="1"/>
  <c r="N262" i="1"/>
  <c r="AB261" i="1"/>
  <c r="P261" i="1"/>
  <c r="AD260" i="1"/>
  <c r="R260" i="1"/>
  <c r="AF259" i="1"/>
  <c r="T259" i="1"/>
  <c r="H259" i="1"/>
  <c r="V258" i="1"/>
  <c r="J258" i="1"/>
  <c r="X257" i="1"/>
  <c r="L257" i="1"/>
  <c r="Z256" i="1"/>
  <c r="N256" i="1"/>
  <c r="AB255" i="1"/>
  <c r="P255" i="1"/>
  <c r="AD254" i="1"/>
  <c r="R254" i="1"/>
  <c r="AF253" i="1"/>
  <c r="T253" i="1"/>
  <c r="H253" i="1"/>
  <c r="V252" i="1"/>
  <c r="J252" i="1"/>
  <c r="X251" i="1"/>
  <c r="L251" i="1"/>
  <c r="Z250" i="1"/>
  <c r="N250" i="1"/>
  <c r="AB249" i="1"/>
  <c r="P249" i="1"/>
  <c r="AD247" i="1"/>
  <c r="R247" i="1"/>
  <c r="AF246" i="1"/>
  <c r="T246" i="1"/>
  <c r="H246" i="1"/>
  <c r="V245" i="1"/>
  <c r="J245" i="1"/>
  <c r="X244" i="1"/>
  <c r="L244" i="1"/>
  <c r="Z243" i="1"/>
  <c r="N243" i="1"/>
  <c r="AB242" i="1"/>
  <c r="P242" i="1"/>
  <c r="AD241" i="1"/>
  <c r="R241" i="1"/>
  <c r="AF240" i="1"/>
  <c r="T240" i="1"/>
  <c r="H240" i="1"/>
  <c r="V239" i="1"/>
  <c r="J239" i="1"/>
  <c r="AG326" i="1"/>
  <c r="U326" i="1"/>
  <c r="I326" i="1"/>
  <c r="W325" i="1"/>
  <c r="K325" i="1"/>
  <c r="Y324" i="1"/>
  <c r="M324" i="1"/>
  <c r="AF326" i="1"/>
  <c r="T326" i="1"/>
  <c r="H326" i="1"/>
  <c r="V325" i="1"/>
  <c r="J325" i="1"/>
  <c r="X324" i="1"/>
  <c r="L324" i="1"/>
  <c r="AB323" i="1"/>
  <c r="P323" i="1"/>
  <c r="AD322" i="1"/>
  <c r="R322" i="1"/>
  <c r="AF321" i="1"/>
  <c r="T321" i="1"/>
  <c r="H321" i="1"/>
  <c r="V320" i="1"/>
  <c r="J320" i="1"/>
  <c r="X319" i="1"/>
  <c r="L319" i="1"/>
  <c r="Z318" i="1"/>
  <c r="N318" i="1"/>
  <c r="AA323" i="1"/>
  <c r="O323" i="1"/>
  <c r="AC322" i="1"/>
  <c r="Q322" i="1"/>
  <c r="AE321" i="1"/>
  <c r="S321" i="1"/>
  <c r="AG320" i="1"/>
  <c r="U320" i="1"/>
  <c r="I320" i="1"/>
  <c r="W319" i="1"/>
  <c r="K319" i="1"/>
  <c r="Y318" i="1"/>
  <c r="M318" i="1"/>
  <c r="AE231" i="1"/>
  <c r="S231" i="1"/>
  <c r="AG230" i="1"/>
  <c r="U230" i="1"/>
  <c r="I230" i="1"/>
  <c r="W229" i="1"/>
  <c r="K229" i="1"/>
  <c r="Y228" i="1"/>
  <c r="M228" i="1"/>
  <c r="AA227" i="1"/>
  <c r="O227" i="1"/>
  <c r="AC226" i="1"/>
  <c r="Q226" i="1"/>
  <c r="AE225" i="1"/>
  <c r="S225" i="1"/>
  <c r="AG224" i="1"/>
  <c r="U224" i="1"/>
  <c r="I224" i="1"/>
  <c r="W223" i="1"/>
  <c r="K223" i="1"/>
  <c r="Y222" i="1"/>
  <c r="M222" i="1"/>
  <c r="AA221" i="1"/>
  <c r="O221" i="1"/>
  <c r="AC193" i="1"/>
  <c r="Q193" i="1"/>
  <c r="AE192" i="1"/>
  <c r="S192" i="1"/>
  <c r="AG191" i="1"/>
  <c r="U191" i="1"/>
  <c r="I191" i="1"/>
  <c r="W190" i="1"/>
  <c r="K190" i="1"/>
  <c r="Y189" i="1"/>
  <c r="M189" i="1"/>
  <c r="AA188" i="1"/>
  <c r="O188" i="1"/>
  <c r="AC187" i="1"/>
  <c r="Q187" i="1"/>
  <c r="AE186" i="1"/>
  <c r="S186" i="1"/>
  <c r="AG185" i="1"/>
  <c r="U185" i="1"/>
  <c r="I185" i="1"/>
  <c r="W184" i="1"/>
  <c r="K184" i="1"/>
  <c r="Y183" i="1"/>
  <c r="M183" i="1"/>
  <c r="AA182" i="1"/>
  <c r="O182" i="1"/>
  <c r="AC181" i="1"/>
  <c r="Q181" i="1"/>
  <c r="AE180" i="1"/>
  <c r="S180" i="1"/>
  <c r="AG179" i="1"/>
  <c r="U179" i="1"/>
  <c r="I179" i="1"/>
  <c r="M177" i="1"/>
  <c r="AA176" i="1"/>
  <c r="O176" i="1"/>
  <c r="AC175" i="1"/>
  <c r="Q175" i="1"/>
  <c r="AE174" i="1"/>
  <c r="S174" i="1"/>
  <c r="AG173" i="1"/>
  <c r="U173" i="1"/>
  <c r="I173" i="1"/>
  <c r="W172" i="1"/>
  <c r="K172" i="1"/>
  <c r="Y171" i="1"/>
  <c r="M171" i="1"/>
  <c r="AA170" i="1"/>
  <c r="O170" i="1"/>
  <c r="AC169" i="1"/>
  <c r="Q169" i="1"/>
  <c r="AE168" i="1"/>
  <c r="S168" i="1"/>
  <c r="AG167" i="1"/>
  <c r="U167" i="1"/>
  <c r="I167" i="1"/>
  <c r="W166" i="1"/>
  <c r="K166" i="1"/>
  <c r="Y165" i="1"/>
  <c r="M165" i="1"/>
  <c r="AA164" i="1"/>
  <c r="X234" i="1"/>
  <c r="L234" i="1"/>
  <c r="Z233" i="1"/>
  <c r="N233" i="1"/>
  <c r="AB232" i="1"/>
  <c r="P232" i="1"/>
  <c r="AD231" i="1"/>
  <c r="R231" i="1"/>
  <c r="AF230" i="1"/>
  <c r="T230" i="1"/>
  <c r="H230" i="1"/>
  <c r="V229" i="1"/>
  <c r="J229" i="1"/>
  <c r="X228" i="1"/>
  <c r="L228" i="1"/>
  <c r="Z227" i="1"/>
  <c r="N227" i="1"/>
  <c r="AB226" i="1"/>
  <c r="P226" i="1"/>
  <c r="AD225" i="1"/>
  <c r="R225" i="1"/>
  <c r="AF224" i="1"/>
  <c r="T224" i="1"/>
  <c r="H224" i="1"/>
  <c r="V223" i="1"/>
  <c r="J223" i="1"/>
  <c r="X222" i="1"/>
  <c r="L222" i="1"/>
  <c r="Z221" i="1"/>
  <c r="N221" i="1"/>
  <c r="AD220" i="1"/>
  <c r="R220" i="1"/>
  <c r="AF219" i="1"/>
  <c r="T219" i="1"/>
  <c r="H219" i="1"/>
  <c r="AC220" i="1"/>
  <c r="Q220" i="1"/>
  <c r="AE219" i="1"/>
  <c r="S219" i="1"/>
  <c r="AB220" i="1"/>
  <c r="P220" i="1"/>
  <c r="AD219" i="1"/>
  <c r="R219" i="1"/>
  <c r="V218" i="1"/>
  <c r="J218" i="1"/>
  <c r="X217" i="1"/>
  <c r="L217" i="1"/>
  <c r="Z216" i="1"/>
  <c r="N216" i="1"/>
  <c r="AB215" i="1"/>
  <c r="P215" i="1"/>
  <c r="AD214" i="1"/>
  <c r="R214" i="1"/>
  <c r="AF213" i="1"/>
  <c r="T213" i="1"/>
  <c r="H213" i="1"/>
  <c r="V212" i="1"/>
  <c r="J212" i="1"/>
  <c r="X211" i="1"/>
  <c r="L211" i="1"/>
  <c r="Z210" i="1"/>
  <c r="N210" i="1"/>
  <c r="AB209" i="1"/>
  <c r="P209" i="1"/>
  <c r="AD208" i="1"/>
  <c r="R208" i="1"/>
  <c r="AF207" i="1"/>
  <c r="T207" i="1"/>
  <c r="H207" i="1"/>
  <c r="V206" i="1"/>
  <c r="J206" i="1"/>
  <c r="X205" i="1"/>
  <c r="L205" i="1"/>
  <c r="Z204" i="1"/>
  <c r="N204" i="1"/>
  <c r="AB203" i="1"/>
  <c r="P203" i="1"/>
  <c r="AD202" i="1"/>
  <c r="R202" i="1"/>
  <c r="AF201" i="1"/>
  <c r="T201" i="1"/>
  <c r="H201" i="1"/>
  <c r="V200" i="1"/>
  <c r="J200" i="1"/>
  <c r="X199" i="1"/>
  <c r="L199" i="1"/>
  <c r="Z198" i="1"/>
  <c r="N198" i="1"/>
  <c r="AB197" i="1"/>
  <c r="P197" i="1"/>
  <c r="AD196" i="1"/>
  <c r="R196" i="1"/>
  <c r="AF195" i="1"/>
  <c r="T195" i="1"/>
  <c r="H195" i="1"/>
  <c r="V194" i="1"/>
  <c r="J194" i="1"/>
  <c r="AG218" i="1"/>
  <c r="U218" i="1"/>
  <c r="I218" i="1"/>
  <c r="W217" i="1"/>
  <c r="K217" i="1"/>
  <c r="Y216" i="1"/>
  <c r="M216" i="1"/>
  <c r="AA215" i="1"/>
  <c r="O215" i="1"/>
  <c r="AC214" i="1"/>
  <c r="Q214" i="1"/>
  <c r="AE213" i="1"/>
  <c r="S213" i="1"/>
  <c r="AG212" i="1"/>
  <c r="U212" i="1"/>
  <c r="I212" i="1"/>
  <c r="W211" i="1"/>
  <c r="K211" i="1"/>
  <c r="Y210" i="1"/>
  <c r="M210" i="1"/>
  <c r="AA209" i="1"/>
  <c r="O209" i="1"/>
  <c r="AC208" i="1"/>
  <c r="Q208" i="1"/>
  <c r="AE207" i="1"/>
  <c r="S207" i="1"/>
  <c r="AG206" i="1"/>
  <c r="U206" i="1"/>
  <c r="I206" i="1"/>
  <c r="W205" i="1"/>
  <c r="K205" i="1"/>
  <c r="Y204" i="1"/>
  <c r="M204" i="1"/>
  <c r="AA203" i="1"/>
  <c r="O203" i="1"/>
  <c r="AC202" i="1"/>
  <c r="Q202" i="1"/>
  <c r="AE201" i="1"/>
  <c r="S201" i="1"/>
  <c r="AG200" i="1"/>
  <c r="U200" i="1"/>
  <c r="I200" i="1"/>
  <c r="W199" i="1"/>
  <c r="K199" i="1"/>
  <c r="Y198" i="1"/>
  <c r="M198" i="1"/>
  <c r="AA197" i="1"/>
  <c r="O197" i="1"/>
  <c r="AC196" i="1"/>
  <c r="Q196" i="1"/>
  <c r="AE195" i="1"/>
  <c r="S195" i="1"/>
  <c r="AG194" i="1"/>
  <c r="U194" i="1"/>
  <c r="I194" i="1"/>
  <c r="X238" i="1"/>
  <c r="L238" i="1"/>
  <c r="Z237" i="1"/>
  <c r="N237" i="1"/>
  <c r="AB236" i="1"/>
  <c r="P236" i="1"/>
  <c r="AD235" i="1"/>
  <c r="R235" i="1"/>
  <c r="AF234" i="1"/>
  <c r="T234" i="1"/>
  <c r="H234" i="1"/>
  <c r="V233" i="1"/>
  <c r="J233" i="1"/>
  <c r="X232" i="1"/>
  <c r="L232" i="1"/>
  <c r="Z231" i="1"/>
  <c r="N231" i="1"/>
  <c r="AB230" i="1"/>
  <c r="P230" i="1"/>
  <c r="AD229" i="1"/>
  <c r="R229" i="1"/>
  <c r="AF228" i="1"/>
  <c r="T228" i="1"/>
  <c r="H228" i="1"/>
  <c r="V227" i="1"/>
  <c r="J227" i="1"/>
  <c r="X226" i="1"/>
  <c r="L226" i="1"/>
  <c r="Z225" i="1"/>
  <c r="N225" i="1"/>
  <c r="AB224" i="1"/>
  <c r="P224" i="1"/>
  <c r="AD223" i="1"/>
  <c r="R223" i="1"/>
  <c r="AF222" i="1"/>
  <c r="T222" i="1"/>
  <c r="H222" i="1"/>
  <c r="V221" i="1"/>
  <c r="J221" i="1"/>
  <c r="Z220" i="1"/>
  <c r="N220" i="1"/>
  <c r="AB219" i="1"/>
  <c r="P219" i="1"/>
  <c r="AF218" i="1"/>
  <c r="T218" i="1"/>
  <c r="H218" i="1"/>
  <c r="V217" i="1"/>
  <c r="J217" i="1"/>
  <c r="X216" i="1"/>
  <c r="L216" i="1"/>
  <c r="Z215" i="1"/>
  <c r="N215" i="1"/>
  <c r="AB214" i="1"/>
  <c r="P214" i="1"/>
  <c r="AD213" i="1"/>
  <c r="R213" i="1"/>
  <c r="AF212" i="1"/>
  <c r="T212" i="1"/>
  <c r="H212" i="1"/>
  <c r="V211" i="1"/>
  <c r="J211" i="1"/>
  <c r="X210" i="1"/>
  <c r="L210" i="1"/>
  <c r="Z209" i="1"/>
  <c r="N209" i="1"/>
  <c r="AB208" i="1"/>
  <c r="P208" i="1"/>
  <c r="AD207" i="1"/>
  <c r="R207" i="1"/>
  <c r="AF206" i="1"/>
  <c r="T206" i="1"/>
  <c r="H206" i="1"/>
  <c r="V205" i="1"/>
  <c r="J205" i="1"/>
  <c r="X204" i="1"/>
  <c r="L204" i="1"/>
  <c r="Z203" i="1"/>
  <c r="N203" i="1"/>
  <c r="AB202" i="1"/>
  <c r="P202" i="1"/>
  <c r="AD201" i="1"/>
  <c r="R201" i="1"/>
  <c r="AF200" i="1"/>
  <c r="T200" i="1"/>
  <c r="H200" i="1"/>
  <c r="V199" i="1"/>
  <c r="J199" i="1"/>
  <c r="X198" i="1"/>
  <c r="L198" i="1"/>
  <c r="Z197" i="1"/>
  <c r="N197" i="1"/>
  <c r="AB196" i="1"/>
  <c r="P196" i="1"/>
  <c r="AD195" i="1"/>
  <c r="R195" i="1"/>
  <c r="AF194" i="1"/>
  <c r="T194" i="1"/>
  <c r="H194" i="1"/>
  <c r="X193" i="1"/>
  <c r="L193" i="1"/>
  <c r="Z192" i="1"/>
  <c r="N192" i="1"/>
  <c r="AB191" i="1"/>
  <c r="P191" i="1"/>
  <c r="AD190" i="1"/>
  <c r="R190" i="1"/>
  <c r="AF189" i="1"/>
  <c r="T189" i="1"/>
  <c r="H189" i="1"/>
  <c r="V188" i="1"/>
  <c r="J188" i="1"/>
  <c r="X187" i="1"/>
  <c r="L187" i="1"/>
  <c r="Z186" i="1"/>
  <c r="N186" i="1"/>
  <c r="AB185" i="1"/>
  <c r="P185" i="1"/>
  <c r="AD184" i="1"/>
  <c r="R184" i="1"/>
  <c r="AF183" i="1"/>
  <c r="T183" i="1"/>
  <c r="H183" i="1"/>
  <c r="V182" i="1"/>
  <c r="J182" i="1"/>
  <c r="X181" i="1"/>
  <c r="L181" i="1"/>
  <c r="Z180" i="1"/>
  <c r="N180" i="1"/>
  <c r="AB179" i="1"/>
  <c r="P179" i="1"/>
  <c r="W193" i="1"/>
  <c r="K193" i="1"/>
  <c r="Y192" i="1"/>
  <c r="M192" i="1"/>
  <c r="AA191" i="1"/>
  <c r="O191" i="1"/>
  <c r="AC190" i="1"/>
  <c r="Q190" i="1"/>
  <c r="AE189" i="1"/>
  <c r="S189" i="1"/>
  <c r="AG188" i="1"/>
  <c r="U188" i="1"/>
  <c r="I188" i="1"/>
  <c r="W187" i="1"/>
  <c r="K187" i="1"/>
  <c r="Y186" i="1"/>
  <c r="M186" i="1"/>
  <c r="AA185" i="1"/>
  <c r="O185" i="1"/>
  <c r="AC184" i="1"/>
  <c r="Q184" i="1"/>
  <c r="AE183" i="1"/>
  <c r="S183" i="1"/>
  <c r="AG182" i="1"/>
  <c r="U182" i="1"/>
  <c r="I182" i="1"/>
  <c r="W181" i="1"/>
  <c r="K181" i="1"/>
  <c r="Y180" i="1"/>
  <c r="M180" i="1"/>
  <c r="AA179" i="1"/>
  <c r="O179" i="1"/>
  <c r="AC178" i="1"/>
  <c r="Q178" i="1"/>
  <c r="AE177" i="1"/>
  <c r="S177" i="1"/>
  <c r="AG176" i="1"/>
  <c r="U176" i="1"/>
  <c r="I176" i="1"/>
  <c r="W175" i="1"/>
  <c r="K175" i="1"/>
  <c r="Y174" i="1"/>
  <c r="M174" i="1"/>
  <c r="AA173" i="1"/>
  <c r="O173" i="1"/>
  <c r="AC172" i="1"/>
  <c r="Q172" i="1"/>
  <c r="AE171" i="1"/>
  <c r="S171" i="1"/>
  <c r="AG170" i="1"/>
  <c r="U170" i="1"/>
  <c r="I170" i="1"/>
  <c r="W169" i="1"/>
  <c r="K169" i="1"/>
  <c r="Y168" i="1"/>
  <c r="M168" i="1"/>
  <c r="AA167" i="1"/>
  <c r="O167" i="1"/>
  <c r="AC166" i="1"/>
  <c r="Q166" i="1"/>
  <c r="AE165" i="1"/>
  <c r="S165" i="1"/>
  <c r="AG164" i="1"/>
  <c r="U164" i="1"/>
  <c r="X220" i="1"/>
  <c r="L220" i="1"/>
  <c r="Z219" i="1"/>
  <c r="N219" i="1"/>
  <c r="V193" i="1"/>
  <c r="J193" i="1"/>
  <c r="X192" i="1"/>
  <c r="L192" i="1"/>
  <c r="Z191" i="1"/>
  <c r="N191" i="1"/>
  <c r="AB190" i="1"/>
  <c r="P190" i="1"/>
  <c r="AD189" i="1"/>
  <c r="R189" i="1"/>
  <c r="AF188" i="1"/>
  <c r="T188" i="1"/>
  <c r="H188" i="1"/>
  <c r="V187" i="1"/>
  <c r="J187" i="1"/>
  <c r="X186" i="1"/>
  <c r="L186" i="1"/>
  <c r="Z185" i="1"/>
  <c r="N185" i="1"/>
  <c r="AB184" i="1"/>
  <c r="P184" i="1"/>
  <c r="AD183" i="1"/>
  <c r="R183" i="1"/>
  <c r="AF182" i="1"/>
  <c r="T182" i="1"/>
  <c r="H182" i="1"/>
  <c r="V181" i="1"/>
  <c r="J181" i="1"/>
  <c r="X180" i="1"/>
  <c r="L180" i="1"/>
  <c r="Z179" i="1"/>
  <c r="N179" i="1"/>
  <c r="AB178" i="1"/>
  <c r="P178" i="1"/>
  <c r="AD177" i="1"/>
  <c r="R177" i="1"/>
  <c r="AF176" i="1"/>
  <c r="T176" i="1"/>
  <c r="H176" i="1"/>
  <c r="V175" i="1"/>
  <c r="J175" i="1"/>
  <c r="X174" i="1"/>
  <c r="L174" i="1"/>
  <c r="Z173" i="1"/>
  <c r="N173" i="1"/>
  <c r="AB172" i="1"/>
  <c r="P172" i="1"/>
  <c r="AD171" i="1"/>
  <c r="R171" i="1"/>
  <c r="AF170" i="1"/>
  <c r="T170" i="1"/>
  <c r="H170" i="1"/>
  <c r="V169" i="1"/>
  <c r="J169" i="1"/>
  <c r="O164" i="1"/>
  <c r="AC163" i="1"/>
  <c r="Q163" i="1"/>
  <c r="AE162" i="1"/>
  <c r="S162" i="1"/>
  <c r="AG161" i="1"/>
  <c r="U161" i="1"/>
  <c r="I161" i="1"/>
  <c r="W160" i="1"/>
  <c r="K160" i="1"/>
  <c r="Y159" i="1"/>
  <c r="M159" i="1"/>
  <c r="AA158" i="1"/>
  <c r="O158" i="1"/>
  <c r="AC157" i="1"/>
  <c r="Q157" i="1"/>
  <c r="AE156" i="1"/>
  <c r="S156" i="1"/>
  <c r="AG155" i="1"/>
  <c r="U155" i="1"/>
  <c r="I155" i="1"/>
  <c r="W154" i="1"/>
  <c r="K154" i="1"/>
  <c r="Y153" i="1"/>
  <c r="M153" i="1"/>
  <c r="AA152" i="1"/>
  <c r="O152" i="1"/>
  <c r="AC151" i="1"/>
  <c r="Q151" i="1"/>
  <c r="AE150" i="1"/>
  <c r="S150" i="1"/>
  <c r="U143" i="1"/>
  <c r="I143" i="1"/>
  <c r="W142" i="1"/>
  <c r="Y151" i="1"/>
  <c r="M151" i="1"/>
  <c r="AA150" i="1"/>
  <c r="O150" i="1"/>
  <c r="AE148" i="1"/>
  <c r="S148" i="1"/>
  <c r="AG147" i="1"/>
  <c r="U147" i="1"/>
  <c r="I147" i="1"/>
  <c r="W146" i="1"/>
  <c r="K146" i="1"/>
  <c r="Y145" i="1"/>
  <c r="M145" i="1"/>
  <c r="AA144" i="1"/>
  <c r="O144" i="1"/>
  <c r="AC143" i="1"/>
  <c r="Q143" i="1"/>
  <c r="AE142" i="1"/>
  <c r="S142" i="1"/>
  <c r="AG141" i="1"/>
  <c r="U141" i="1"/>
  <c r="I141" i="1"/>
  <c r="W140" i="1"/>
  <c r="K140" i="1"/>
  <c r="Y139" i="1"/>
  <c r="M139" i="1"/>
  <c r="AA138" i="1"/>
  <c r="O138" i="1"/>
  <c r="AC137" i="1"/>
  <c r="Q137" i="1"/>
  <c r="AE136" i="1"/>
  <c r="S136" i="1"/>
  <c r="AG135" i="1"/>
  <c r="U135" i="1"/>
  <c r="I135" i="1"/>
  <c r="W134" i="1"/>
  <c r="K134" i="1"/>
  <c r="Y133" i="1"/>
  <c r="M133" i="1"/>
  <c r="AA132" i="1"/>
  <c r="O132" i="1"/>
  <c r="AC131" i="1"/>
  <c r="Q131" i="1"/>
  <c r="AE130" i="1"/>
  <c r="S130" i="1"/>
  <c r="AG129" i="1"/>
  <c r="U129" i="1"/>
  <c r="I129" i="1"/>
  <c r="W128" i="1"/>
  <c r="K128" i="1"/>
  <c r="Y127" i="1"/>
  <c r="M127" i="1"/>
  <c r="AA126" i="1"/>
  <c r="O126" i="1"/>
  <c r="AC125" i="1"/>
  <c r="Q125" i="1"/>
  <c r="AE124" i="1"/>
  <c r="S124" i="1"/>
  <c r="AG123" i="1"/>
  <c r="U123" i="1"/>
  <c r="I123" i="1"/>
  <c r="W122" i="1"/>
  <c r="K122" i="1"/>
  <c r="Y121" i="1"/>
  <c r="M121" i="1"/>
  <c r="AA120" i="1"/>
  <c r="O120" i="1"/>
  <c r="AD178" i="1"/>
  <c r="R178" i="1"/>
  <c r="AF177" i="1"/>
  <c r="T177" i="1"/>
  <c r="H177" i="1"/>
  <c r="V176" i="1"/>
  <c r="J176" i="1"/>
  <c r="X175" i="1"/>
  <c r="L175" i="1"/>
  <c r="Z174" i="1"/>
  <c r="N174" i="1"/>
  <c r="AB173" i="1"/>
  <c r="P173" i="1"/>
  <c r="AD172" i="1"/>
  <c r="R172" i="1"/>
  <c r="AF171" i="1"/>
  <c r="T171" i="1"/>
  <c r="H171" i="1"/>
  <c r="V170" i="1"/>
  <c r="J170" i="1"/>
  <c r="X169" i="1"/>
  <c r="L169" i="1"/>
  <c r="Z168" i="1"/>
  <c r="N168" i="1"/>
  <c r="AB167" i="1"/>
  <c r="P167" i="1"/>
  <c r="AD166" i="1"/>
  <c r="R166" i="1"/>
  <c r="AF165" i="1"/>
  <c r="T165" i="1"/>
  <c r="H165" i="1"/>
  <c r="V164" i="1"/>
  <c r="J164" i="1"/>
  <c r="X163" i="1"/>
  <c r="L163" i="1"/>
  <c r="Z162" i="1"/>
  <c r="N162" i="1"/>
  <c r="AB161" i="1"/>
  <c r="P161" i="1"/>
  <c r="AD160" i="1"/>
  <c r="R160" i="1"/>
  <c r="AF159" i="1"/>
  <c r="T159" i="1"/>
  <c r="H159" i="1"/>
  <c r="V158" i="1"/>
  <c r="J158" i="1"/>
  <c r="X157" i="1"/>
  <c r="L157" i="1"/>
  <c r="Z156" i="1"/>
  <c r="N156" i="1"/>
  <c r="AB155" i="1"/>
  <c r="P155" i="1"/>
  <c r="AD154" i="1"/>
  <c r="R154" i="1"/>
  <c r="AF153" i="1"/>
  <c r="T153" i="1"/>
  <c r="H153" i="1"/>
  <c r="V152" i="1"/>
  <c r="J152" i="1"/>
  <c r="X151" i="1"/>
  <c r="L151" i="1"/>
  <c r="Z150" i="1"/>
  <c r="N150" i="1"/>
  <c r="AD148" i="1"/>
  <c r="R148" i="1"/>
  <c r="AF147" i="1"/>
  <c r="T147" i="1"/>
  <c r="H147" i="1"/>
  <c r="V146" i="1"/>
  <c r="J146" i="1"/>
  <c r="X145" i="1"/>
  <c r="L145" i="1"/>
  <c r="Z144" i="1"/>
  <c r="N144" i="1"/>
  <c r="AB143" i="1"/>
  <c r="P143" i="1"/>
  <c r="AD142" i="1"/>
  <c r="R142" i="1"/>
  <c r="AF141" i="1"/>
  <c r="T141" i="1"/>
  <c r="I164" i="1"/>
  <c r="W163" i="1"/>
  <c r="K163" i="1"/>
  <c r="Y162" i="1"/>
  <c r="M162" i="1"/>
  <c r="AA161" i="1"/>
  <c r="O161" i="1"/>
  <c r="AC160" i="1"/>
  <c r="Q160" i="1"/>
  <c r="AE159" i="1"/>
  <c r="S159" i="1"/>
  <c r="AG158" i="1"/>
  <c r="U158" i="1"/>
  <c r="I158" i="1"/>
  <c r="W157" i="1"/>
  <c r="K157" i="1"/>
  <c r="Y156" i="1"/>
  <c r="M156" i="1"/>
  <c r="AA155" i="1"/>
  <c r="O155" i="1"/>
  <c r="AC154" i="1"/>
  <c r="Q154" i="1"/>
  <c r="AE153" i="1"/>
  <c r="S153" i="1"/>
  <c r="AG152" i="1"/>
  <c r="U152" i="1"/>
  <c r="I152" i="1"/>
  <c r="W151" i="1"/>
  <c r="K151" i="1"/>
  <c r="Y150" i="1"/>
  <c r="M150" i="1"/>
  <c r="AC148" i="1"/>
  <c r="Q148" i="1"/>
  <c r="AE147" i="1"/>
  <c r="S147" i="1"/>
  <c r="AG146" i="1"/>
  <c r="U146" i="1"/>
  <c r="I146" i="1"/>
  <c r="W145" i="1"/>
  <c r="K145" i="1"/>
  <c r="Y144" i="1"/>
  <c r="M144" i="1"/>
  <c r="AA143" i="1"/>
  <c r="O143" i="1"/>
  <c r="AC142" i="1"/>
  <c r="Q142" i="1"/>
  <c r="AE141" i="1"/>
  <c r="S141" i="1"/>
  <c r="AG140" i="1"/>
  <c r="U140" i="1"/>
  <c r="I140" i="1"/>
  <c r="W139" i="1"/>
  <c r="K139" i="1"/>
  <c r="Y138" i="1"/>
  <c r="M138" i="1"/>
  <c r="AA137" i="1"/>
  <c r="O137" i="1"/>
  <c r="AC136" i="1"/>
  <c r="Q136" i="1"/>
  <c r="AE135" i="1"/>
  <c r="S135" i="1"/>
  <c r="AG134" i="1"/>
  <c r="U134" i="1"/>
  <c r="I134" i="1"/>
  <c r="W133" i="1"/>
  <c r="K133" i="1"/>
  <c r="Y132" i="1"/>
  <c r="M132" i="1"/>
  <c r="AA131" i="1"/>
  <c r="O131" i="1"/>
  <c r="AC130" i="1"/>
  <c r="Q130" i="1"/>
  <c r="AE129" i="1"/>
  <c r="S129" i="1"/>
  <c r="AG128" i="1"/>
  <c r="U128" i="1"/>
  <c r="I128" i="1"/>
  <c r="W127" i="1"/>
  <c r="K127" i="1"/>
  <c r="Y126" i="1"/>
  <c r="M126" i="1"/>
  <c r="AA125" i="1"/>
  <c r="O125" i="1"/>
  <c r="AC124" i="1"/>
  <c r="Q124" i="1"/>
  <c r="X168" i="1"/>
  <c r="L168" i="1"/>
  <c r="Z167" i="1"/>
  <c r="N167" i="1"/>
  <c r="AB166" i="1"/>
  <c r="P166" i="1"/>
  <c r="AD165" i="1"/>
  <c r="R165" i="1"/>
  <c r="AF164" i="1"/>
  <c r="T164" i="1"/>
  <c r="H164" i="1"/>
  <c r="V163" i="1"/>
  <c r="J163" i="1"/>
  <c r="X162" i="1"/>
  <c r="L162" i="1"/>
  <c r="Z161" i="1"/>
  <c r="N161" i="1"/>
  <c r="AB160" i="1"/>
  <c r="P160" i="1"/>
  <c r="AD159" i="1"/>
  <c r="R159" i="1"/>
  <c r="AF158" i="1"/>
  <c r="T158" i="1"/>
  <c r="H158" i="1"/>
  <c r="V157" i="1"/>
  <c r="J157" i="1"/>
  <c r="X156" i="1"/>
  <c r="L156" i="1"/>
  <c r="Z155" i="1"/>
  <c r="N155" i="1"/>
  <c r="AB154" i="1"/>
  <c r="P154" i="1"/>
  <c r="AD153" i="1"/>
  <c r="R153" i="1"/>
  <c r="AF152" i="1"/>
  <c r="T152" i="1"/>
  <c r="H152" i="1"/>
  <c r="V151" i="1"/>
  <c r="J151" i="1"/>
  <c r="X150" i="1"/>
  <c r="L150" i="1"/>
  <c r="AB148" i="1"/>
  <c r="P148" i="1"/>
  <c r="AD147" i="1"/>
  <c r="R147" i="1"/>
  <c r="AF146" i="1"/>
  <c r="T146" i="1"/>
  <c r="H146" i="1"/>
  <c r="V145" i="1"/>
  <c r="J145" i="1"/>
  <c r="X144" i="1"/>
  <c r="L144" i="1"/>
  <c r="Z143" i="1"/>
  <c r="N143" i="1"/>
  <c r="AB142" i="1"/>
  <c r="P142" i="1"/>
  <c r="AD141" i="1"/>
  <c r="R141" i="1"/>
  <c r="AF140" i="1"/>
  <c r="T140" i="1"/>
  <c r="H140" i="1"/>
  <c r="V139" i="1"/>
  <c r="J139" i="1"/>
  <c r="X138" i="1"/>
  <c r="L138" i="1"/>
  <c r="Z137" i="1"/>
  <c r="N137" i="1"/>
  <c r="AB136" i="1"/>
  <c r="P136" i="1"/>
  <c r="AD135" i="1"/>
  <c r="R135" i="1"/>
  <c r="AF134" i="1"/>
  <c r="T134" i="1"/>
  <c r="H134" i="1"/>
  <c r="V133" i="1"/>
  <c r="J133" i="1"/>
  <c r="X132" i="1"/>
  <c r="L132" i="1"/>
  <c r="Z131" i="1"/>
  <c r="N131" i="1"/>
  <c r="AB130" i="1"/>
  <c r="AA122" i="1"/>
  <c r="O122" i="1"/>
  <c r="AC121" i="1"/>
  <c r="Q121" i="1"/>
  <c r="AE120" i="1"/>
  <c r="S120" i="1"/>
  <c r="AG119" i="1"/>
  <c r="U119" i="1"/>
  <c r="I119" i="1"/>
  <c r="W118" i="1"/>
  <c r="K118" i="1"/>
  <c r="Y117" i="1"/>
  <c r="M117" i="1"/>
  <c r="AA116" i="1"/>
  <c r="O116" i="1"/>
  <c r="AC115" i="1"/>
  <c r="Q115" i="1"/>
  <c r="AE114" i="1"/>
  <c r="S114" i="1"/>
  <c r="AG113" i="1"/>
  <c r="U113" i="1"/>
  <c r="I113" i="1"/>
  <c r="W112" i="1"/>
  <c r="K112" i="1"/>
  <c r="Y111" i="1"/>
  <c r="M111" i="1"/>
  <c r="AC248" i="1"/>
  <c r="Q248" i="1"/>
  <c r="AE109" i="1"/>
  <c r="S109" i="1"/>
  <c r="AG108" i="1"/>
  <c r="U108" i="1"/>
  <c r="I108" i="1"/>
  <c r="W107" i="1"/>
  <c r="K107" i="1"/>
  <c r="Y106" i="1"/>
  <c r="M106" i="1"/>
  <c r="AA105" i="1"/>
  <c r="O105" i="1"/>
  <c r="AC104" i="1"/>
  <c r="Q104" i="1"/>
  <c r="AE103" i="1"/>
  <c r="S103" i="1"/>
  <c r="O115" i="1"/>
  <c r="AC114" i="1"/>
  <c r="Q114" i="1"/>
  <c r="AE113" i="1"/>
  <c r="S113" i="1"/>
  <c r="AG112" i="1"/>
  <c r="U112" i="1"/>
  <c r="I112" i="1"/>
  <c r="W111" i="1"/>
  <c r="K111" i="1"/>
  <c r="AA248" i="1"/>
  <c r="O248" i="1"/>
  <c r="AC109" i="1"/>
  <c r="Q109" i="1"/>
  <c r="AE108" i="1"/>
  <c r="S108" i="1"/>
  <c r="AG107" i="1"/>
  <c r="U107" i="1"/>
  <c r="I107" i="1"/>
  <c r="W106" i="1"/>
  <c r="K106" i="1"/>
  <c r="Y105" i="1"/>
  <c r="M105" i="1"/>
  <c r="AA104" i="1"/>
  <c r="O104" i="1"/>
  <c r="AC103" i="1"/>
  <c r="AC119" i="1"/>
  <c r="Q119" i="1"/>
  <c r="AE118" i="1"/>
  <c r="S118" i="1"/>
  <c r="AG117" i="1"/>
  <c r="U117" i="1"/>
  <c r="I117" i="1"/>
  <c r="W116" i="1"/>
  <c r="K116" i="1"/>
  <c r="Y115" i="1"/>
  <c r="M115" i="1"/>
  <c r="AA114" i="1"/>
  <c r="O114" i="1"/>
  <c r="AC113" i="1"/>
  <c r="Q113" i="1"/>
  <c r="AE112" i="1"/>
  <c r="S112" i="1"/>
  <c r="AG111" i="1"/>
  <c r="U111" i="1"/>
  <c r="Y248" i="1"/>
  <c r="M248" i="1"/>
  <c r="AA109" i="1"/>
  <c r="O109" i="1"/>
  <c r="AC108" i="1"/>
  <c r="Q108" i="1"/>
  <c r="AE107" i="1"/>
  <c r="S107" i="1"/>
  <c r="AG106" i="1"/>
  <c r="H141" i="1"/>
  <c r="V140" i="1"/>
  <c r="J140" i="1"/>
  <c r="X139" i="1"/>
  <c r="L139" i="1"/>
  <c r="Z138" i="1"/>
  <c r="N138" i="1"/>
  <c r="AB137" i="1"/>
  <c r="P137" i="1"/>
  <c r="AD136" i="1"/>
  <c r="R136" i="1"/>
  <c r="AF135" i="1"/>
  <c r="T135" i="1"/>
  <c r="H135" i="1"/>
  <c r="V134" i="1"/>
  <c r="J134" i="1"/>
  <c r="X133" i="1"/>
  <c r="L133" i="1"/>
  <c r="Z132" i="1"/>
  <c r="N132" i="1"/>
  <c r="AB131" i="1"/>
  <c r="P131" i="1"/>
  <c r="AD130" i="1"/>
  <c r="R130" i="1"/>
  <c r="AF129" i="1"/>
  <c r="T129" i="1"/>
  <c r="H129" i="1"/>
  <c r="V128" i="1"/>
  <c r="J128" i="1"/>
  <c r="X127" i="1"/>
  <c r="L127" i="1"/>
  <c r="Z126" i="1"/>
  <c r="N126" i="1"/>
  <c r="AB125" i="1"/>
  <c r="P125" i="1"/>
  <c r="AD124" i="1"/>
  <c r="R124" i="1"/>
  <c r="AF123" i="1"/>
  <c r="T123" i="1"/>
  <c r="H123" i="1"/>
  <c r="V122" i="1"/>
  <c r="J122" i="1"/>
  <c r="X121" i="1"/>
  <c r="L121" i="1"/>
  <c r="Z120" i="1"/>
  <c r="N120" i="1"/>
  <c r="AB119" i="1"/>
  <c r="P119" i="1"/>
  <c r="AD118" i="1"/>
  <c r="R118" i="1"/>
  <c r="AF117" i="1"/>
  <c r="T117" i="1"/>
  <c r="H117" i="1"/>
  <c r="V116" i="1"/>
  <c r="J116" i="1"/>
  <c r="X115" i="1"/>
  <c r="L115" i="1"/>
  <c r="Z114" i="1"/>
  <c r="N114" i="1"/>
  <c r="AB113" i="1"/>
  <c r="P113" i="1"/>
  <c r="AD112" i="1"/>
  <c r="R112" i="1"/>
  <c r="AF111" i="1"/>
  <c r="T111" i="1"/>
  <c r="H111" i="1"/>
  <c r="X248" i="1"/>
  <c r="L248" i="1"/>
  <c r="Z109" i="1"/>
  <c r="N109" i="1"/>
  <c r="AB108" i="1"/>
  <c r="P108" i="1"/>
  <c r="AD107" i="1"/>
  <c r="R107" i="1"/>
  <c r="AF106" i="1"/>
  <c r="T106" i="1"/>
  <c r="H106" i="1"/>
  <c r="V105" i="1"/>
  <c r="J105" i="1"/>
  <c r="X104" i="1"/>
  <c r="L104" i="1"/>
  <c r="Z103" i="1"/>
  <c r="AE123" i="1"/>
  <c r="S123" i="1"/>
  <c r="AG122" i="1"/>
  <c r="U122" i="1"/>
  <c r="I122" i="1"/>
  <c r="W121" i="1"/>
  <c r="K121" i="1"/>
  <c r="Y120" i="1"/>
  <c r="M120" i="1"/>
  <c r="AA119" i="1"/>
  <c r="O119" i="1"/>
  <c r="AC118" i="1"/>
  <c r="Q118" i="1"/>
  <c r="AE117" i="1"/>
  <c r="S117" i="1"/>
  <c r="AG116" i="1"/>
  <c r="U116" i="1"/>
  <c r="I116" i="1"/>
  <c r="W115" i="1"/>
  <c r="K115" i="1"/>
  <c r="Y114" i="1"/>
  <c r="M114" i="1"/>
  <c r="AA113" i="1"/>
  <c r="O113" i="1"/>
  <c r="AC112" i="1"/>
  <c r="Q112" i="1"/>
  <c r="AE111" i="1"/>
  <c r="S111" i="1"/>
  <c r="W248" i="1"/>
  <c r="K248" i="1"/>
  <c r="Y109" i="1"/>
  <c r="M109" i="1"/>
  <c r="AA108" i="1"/>
  <c r="O108" i="1"/>
  <c r="AC107" i="1"/>
  <c r="Q107" i="1"/>
  <c r="AE106" i="1"/>
  <c r="S106" i="1"/>
  <c r="AG105" i="1"/>
  <c r="U105" i="1"/>
  <c r="I105" i="1"/>
  <c r="W104" i="1"/>
  <c r="K104" i="1"/>
  <c r="Y103" i="1"/>
  <c r="M103" i="1"/>
  <c r="AA102" i="1"/>
  <c r="O102" i="1"/>
  <c r="AC101" i="1"/>
  <c r="Q101" i="1"/>
  <c r="AE100" i="1"/>
  <c r="S100" i="1"/>
  <c r="AG99" i="1"/>
  <c r="U99" i="1"/>
  <c r="I99" i="1"/>
  <c r="W98" i="1"/>
  <c r="K98" i="1"/>
  <c r="Y97" i="1"/>
  <c r="M97" i="1"/>
  <c r="AA96" i="1"/>
  <c r="O96" i="1"/>
  <c r="AC95" i="1"/>
  <c r="Q95" i="1"/>
  <c r="AE94" i="1"/>
  <c r="S94" i="1"/>
  <c r="AG93" i="1"/>
  <c r="U93" i="1"/>
  <c r="I93" i="1"/>
  <c r="W92" i="1"/>
  <c r="P130" i="1"/>
  <c r="AD129" i="1"/>
  <c r="R129" i="1"/>
  <c r="AF128" i="1"/>
  <c r="T128" i="1"/>
  <c r="H128" i="1"/>
  <c r="V127" i="1"/>
  <c r="J127" i="1"/>
  <c r="X126" i="1"/>
  <c r="L126" i="1"/>
  <c r="Z125" i="1"/>
  <c r="N125" i="1"/>
  <c r="AB124" i="1"/>
  <c r="P124" i="1"/>
  <c r="AD123" i="1"/>
  <c r="R123" i="1"/>
  <c r="AF122" i="1"/>
  <c r="T122" i="1"/>
  <c r="H122" i="1"/>
  <c r="V121" i="1"/>
  <c r="J121" i="1"/>
  <c r="X120" i="1"/>
  <c r="L120" i="1"/>
  <c r="Z119" i="1"/>
  <c r="N119" i="1"/>
  <c r="AB118" i="1"/>
  <c r="P118" i="1"/>
  <c r="AD117" i="1"/>
  <c r="R117" i="1"/>
  <c r="AF116" i="1"/>
  <c r="T116" i="1"/>
  <c r="H116" i="1"/>
  <c r="V115" i="1"/>
  <c r="J115" i="1"/>
  <c r="X114" i="1"/>
  <c r="L114" i="1"/>
  <c r="Z113" i="1"/>
  <c r="N113" i="1"/>
  <c r="AB112" i="1"/>
  <c r="P112" i="1"/>
  <c r="AD111" i="1"/>
  <c r="R111" i="1"/>
  <c r="V248" i="1"/>
  <c r="J248" i="1"/>
  <c r="X109" i="1"/>
  <c r="L109" i="1"/>
  <c r="Z108" i="1"/>
  <c r="N108" i="1"/>
  <c r="AB107" i="1"/>
  <c r="P107" i="1"/>
  <c r="AD106" i="1"/>
  <c r="R106" i="1"/>
  <c r="AF105" i="1"/>
  <c r="T105" i="1"/>
  <c r="H105" i="1"/>
  <c r="V104" i="1"/>
  <c r="J104" i="1"/>
  <c r="X103" i="1"/>
  <c r="L103" i="1"/>
  <c r="Z102" i="1"/>
  <c r="N102" i="1"/>
  <c r="AB101" i="1"/>
  <c r="P101" i="1"/>
  <c r="AD100" i="1"/>
  <c r="R100" i="1"/>
  <c r="AF99" i="1"/>
  <c r="T99" i="1"/>
  <c r="H99" i="1"/>
  <c r="V98" i="1"/>
  <c r="J98" i="1"/>
  <c r="X97" i="1"/>
  <c r="L97" i="1"/>
  <c r="Z96" i="1"/>
  <c r="N96" i="1"/>
  <c r="AB95" i="1"/>
  <c r="P95" i="1"/>
  <c r="AD94" i="1"/>
  <c r="R94" i="1"/>
  <c r="AF93" i="1"/>
  <c r="T93" i="1"/>
  <c r="H93" i="1"/>
  <c r="V92" i="1"/>
  <c r="J92" i="1"/>
  <c r="X91" i="1"/>
  <c r="L91" i="1"/>
  <c r="Z90" i="1"/>
  <c r="N90" i="1"/>
  <c r="AB89" i="1"/>
  <c r="P89" i="1"/>
  <c r="AD88" i="1"/>
  <c r="R88" i="1"/>
  <c r="AF87" i="1"/>
  <c r="T87" i="1"/>
  <c r="H87" i="1"/>
  <c r="V86" i="1"/>
  <c r="J86" i="1"/>
  <c r="X85" i="1"/>
  <c r="L85" i="1"/>
  <c r="Z84" i="1"/>
  <c r="N84" i="1"/>
  <c r="AB83" i="1"/>
  <c r="P83" i="1"/>
  <c r="AD82" i="1"/>
  <c r="R82" i="1"/>
  <c r="AF81" i="1"/>
  <c r="T81" i="1"/>
  <c r="H81" i="1"/>
  <c r="V80" i="1"/>
  <c r="J80" i="1"/>
  <c r="X79" i="1"/>
  <c r="AG102" i="1"/>
  <c r="U102" i="1"/>
  <c r="I102" i="1"/>
  <c r="W101" i="1"/>
  <c r="K101" i="1"/>
  <c r="Y100" i="1"/>
  <c r="M100" i="1"/>
  <c r="AA99" i="1"/>
  <c r="O99" i="1"/>
  <c r="AC98" i="1"/>
  <c r="Q98" i="1"/>
  <c r="AE97" i="1"/>
  <c r="S97" i="1"/>
  <c r="AG96" i="1"/>
  <c r="U96" i="1"/>
  <c r="I96" i="1"/>
  <c r="W95" i="1"/>
  <c r="K95" i="1"/>
  <c r="Y94" i="1"/>
  <c r="M94" i="1"/>
  <c r="AA93" i="1"/>
  <c r="O93" i="1"/>
  <c r="AC92" i="1"/>
  <c r="Q92" i="1"/>
  <c r="AE91" i="1"/>
  <c r="S91" i="1"/>
  <c r="AG79" i="1"/>
  <c r="U79" i="1"/>
  <c r="I79" i="1"/>
  <c r="W78" i="1"/>
  <c r="M71" i="1"/>
  <c r="AA70" i="1"/>
  <c r="O70" i="1"/>
  <c r="AC69" i="1"/>
  <c r="Q69" i="1"/>
  <c r="AE68" i="1"/>
  <c r="S68" i="1"/>
  <c r="AG67" i="1"/>
  <c r="U67" i="1"/>
  <c r="I67" i="1"/>
  <c r="W66" i="1"/>
  <c r="K66" i="1"/>
  <c r="Y65" i="1"/>
  <c r="M65" i="1"/>
  <c r="Q103" i="1"/>
  <c r="AE102" i="1"/>
  <c r="S102" i="1"/>
  <c r="AG101" i="1"/>
  <c r="U101" i="1"/>
  <c r="I101" i="1"/>
  <c r="W100" i="1"/>
  <c r="K100" i="1"/>
  <c r="Y99" i="1"/>
  <c r="M99" i="1"/>
  <c r="AA98" i="1"/>
  <c r="O98" i="1"/>
  <c r="AC97" i="1"/>
  <c r="Q97" i="1"/>
  <c r="AE96" i="1"/>
  <c r="S96" i="1"/>
  <c r="AG95" i="1"/>
  <c r="U95" i="1"/>
  <c r="I95" i="1"/>
  <c r="W94" i="1"/>
  <c r="K94" i="1"/>
  <c r="Y93" i="1"/>
  <c r="M93" i="1"/>
  <c r="AA92" i="1"/>
  <c r="O92" i="1"/>
  <c r="AC91" i="1"/>
  <c r="Q91" i="1"/>
  <c r="AG90" i="1"/>
  <c r="U90" i="1"/>
  <c r="I90" i="1"/>
  <c r="W89" i="1"/>
  <c r="K89" i="1"/>
  <c r="Y88" i="1"/>
  <c r="M88" i="1"/>
  <c r="AA87" i="1"/>
  <c r="O87" i="1"/>
  <c r="AC86" i="1"/>
  <c r="Q86" i="1"/>
  <c r="AE85" i="1"/>
  <c r="S85" i="1"/>
  <c r="AG84" i="1"/>
  <c r="U84" i="1"/>
  <c r="I84" i="1"/>
  <c r="W83" i="1"/>
  <c r="K83" i="1"/>
  <c r="Y82" i="1"/>
  <c r="M82" i="1"/>
  <c r="AA81" i="1"/>
  <c r="O81" i="1"/>
  <c r="AC80" i="1"/>
  <c r="Q80" i="1"/>
  <c r="AE79" i="1"/>
  <c r="S79" i="1"/>
  <c r="AG78" i="1"/>
  <c r="U78" i="1"/>
  <c r="I78" i="1"/>
  <c r="W77" i="1"/>
  <c r="K77" i="1"/>
  <c r="Y76" i="1"/>
  <c r="M76" i="1"/>
  <c r="AA75" i="1"/>
  <c r="O75" i="1"/>
  <c r="AC74" i="1"/>
  <c r="Q74" i="1"/>
  <c r="AE73" i="1"/>
  <c r="S73" i="1"/>
  <c r="AG72" i="1"/>
  <c r="U72" i="1"/>
  <c r="I72" i="1"/>
  <c r="W71" i="1"/>
  <c r="K71" i="1"/>
  <c r="Y70" i="1"/>
  <c r="M70" i="1"/>
  <c r="AA69" i="1"/>
  <c r="O69" i="1"/>
  <c r="AC68" i="1"/>
  <c r="Q68" i="1"/>
  <c r="AE67" i="1"/>
  <c r="S67" i="1"/>
  <c r="AG66" i="1"/>
  <c r="U66" i="1"/>
  <c r="I66" i="1"/>
  <c r="W65" i="1"/>
  <c r="K65" i="1"/>
  <c r="Y64" i="1"/>
  <c r="X93" i="1"/>
  <c r="L93" i="1"/>
  <c r="AB91" i="1"/>
  <c r="P91" i="1"/>
  <c r="N75" i="1"/>
  <c r="AB74" i="1"/>
  <c r="P74" i="1"/>
  <c r="AD73" i="1"/>
  <c r="R73" i="1"/>
  <c r="AF72" i="1"/>
  <c r="T72" i="1"/>
  <c r="N103" i="1"/>
  <c r="AB102" i="1"/>
  <c r="P102" i="1"/>
  <c r="AD101" i="1"/>
  <c r="R101" i="1"/>
  <c r="AF100" i="1"/>
  <c r="T100" i="1"/>
  <c r="H100" i="1"/>
  <c r="V99" i="1"/>
  <c r="J99" i="1"/>
  <c r="X98" i="1"/>
  <c r="L98" i="1"/>
  <c r="Z97" i="1"/>
  <c r="N97" i="1"/>
  <c r="AB96" i="1"/>
  <c r="P96" i="1"/>
  <c r="AD95" i="1"/>
  <c r="R95" i="1"/>
  <c r="AF94" i="1"/>
  <c r="T94" i="1"/>
  <c r="H94" i="1"/>
  <c r="V93" i="1"/>
  <c r="J93" i="1"/>
  <c r="X92" i="1"/>
  <c r="L92" i="1"/>
  <c r="Z91" i="1"/>
  <c r="N91" i="1"/>
  <c r="AD90" i="1"/>
  <c r="R90" i="1"/>
  <c r="AF89" i="1"/>
  <c r="T89" i="1"/>
  <c r="H89" i="1"/>
  <c r="V88" i="1"/>
  <c r="J88" i="1"/>
  <c r="X87" i="1"/>
  <c r="L87" i="1"/>
  <c r="Z86" i="1"/>
  <c r="N86" i="1"/>
  <c r="AB85" i="1"/>
  <c r="P85" i="1"/>
  <c r="AD84" i="1"/>
  <c r="R84" i="1"/>
  <c r="AF83" i="1"/>
  <c r="T83" i="1"/>
  <c r="H83" i="1"/>
  <c r="V82" i="1"/>
  <c r="J82" i="1"/>
  <c r="X81" i="1"/>
  <c r="L81" i="1"/>
  <c r="Z80" i="1"/>
  <c r="N80" i="1"/>
  <c r="AB79" i="1"/>
  <c r="P79" i="1"/>
  <c r="AD78" i="1"/>
  <c r="R78" i="1"/>
  <c r="AF77" i="1"/>
  <c r="T77" i="1"/>
  <c r="H77" i="1"/>
  <c r="V76" i="1"/>
  <c r="J76" i="1"/>
  <c r="X75" i="1"/>
  <c r="L75" i="1"/>
  <c r="Z74" i="1"/>
  <c r="N74" i="1"/>
  <c r="AB73" i="1"/>
  <c r="P73" i="1"/>
  <c r="AD72" i="1"/>
  <c r="R72" i="1"/>
  <c r="AF71" i="1"/>
  <c r="T71" i="1"/>
  <c r="H71" i="1"/>
  <c r="V70" i="1"/>
  <c r="J70" i="1"/>
  <c r="X69" i="1"/>
  <c r="L69" i="1"/>
  <c r="Z68" i="1"/>
  <c r="N68" i="1"/>
  <c r="AB67" i="1"/>
  <c r="P67" i="1"/>
  <c r="AD66" i="1"/>
  <c r="R66" i="1"/>
  <c r="AF65" i="1"/>
  <c r="T65" i="1"/>
  <c r="H65" i="1"/>
  <c r="V64" i="1"/>
  <c r="AB90" i="1"/>
  <c r="P90" i="1"/>
  <c r="AD89" i="1"/>
  <c r="R89" i="1"/>
  <c r="AF88" i="1"/>
  <c r="T88" i="1"/>
  <c r="H88" i="1"/>
  <c r="V87" i="1"/>
  <c r="J87" i="1"/>
  <c r="X86" i="1"/>
  <c r="L86" i="1"/>
  <c r="Z85" i="1"/>
  <c r="N85" i="1"/>
  <c r="AB84" i="1"/>
  <c r="P84" i="1"/>
  <c r="AD83" i="1"/>
  <c r="R83" i="1"/>
  <c r="AF82" i="1"/>
  <c r="T82" i="1"/>
  <c r="H82" i="1"/>
  <c r="V81" i="1"/>
  <c r="J81" i="1"/>
  <c r="X80" i="1"/>
  <c r="L80" i="1"/>
  <c r="Z79" i="1"/>
  <c r="N79" i="1"/>
  <c r="AB78" i="1"/>
  <c r="P78" i="1"/>
  <c r="AD77" i="1"/>
  <c r="R77" i="1"/>
  <c r="AF76" i="1"/>
  <c r="T76" i="1"/>
  <c r="H76" i="1"/>
  <c r="V75" i="1"/>
  <c r="J75" i="1"/>
  <c r="X74" i="1"/>
  <c r="L74" i="1"/>
  <c r="Z73" i="1"/>
  <c r="N73" i="1"/>
  <c r="AB72" i="1"/>
  <c r="P72" i="1"/>
  <c r="AD71" i="1"/>
  <c r="R71" i="1"/>
  <c r="AF70" i="1"/>
  <c r="T70" i="1"/>
  <c r="H70" i="1"/>
  <c r="V69" i="1"/>
  <c r="J69" i="1"/>
  <c r="X68" i="1"/>
  <c r="L68" i="1"/>
  <c r="Z67" i="1"/>
  <c r="N67" i="1"/>
  <c r="AB66" i="1"/>
  <c r="P66" i="1"/>
  <c r="AD65" i="1"/>
  <c r="R65" i="1"/>
  <c r="AF64" i="1"/>
  <c r="AA90" i="1"/>
  <c r="O90" i="1"/>
  <c r="AC89" i="1"/>
  <c r="Q89" i="1"/>
  <c r="AE88" i="1"/>
  <c r="S88" i="1"/>
  <c r="AG87" i="1"/>
  <c r="U87" i="1"/>
  <c r="I87" i="1"/>
  <c r="W86" i="1"/>
  <c r="K86" i="1"/>
  <c r="Y85" i="1"/>
  <c r="M85" i="1"/>
  <c r="AA84" i="1"/>
  <c r="O84" i="1"/>
  <c r="AC83" i="1"/>
  <c r="Q83" i="1"/>
  <c r="AE82" i="1"/>
  <c r="S82" i="1"/>
  <c r="AG81" i="1"/>
  <c r="U81" i="1"/>
  <c r="I81" i="1"/>
  <c r="W80" i="1"/>
  <c r="K80" i="1"/>
  <c r="Y79" i="1"/>
  <c r="M79" i="1"/>
  <c r="AA78" i="1"/>
  <c r="O78" i="1"/>
  <c r="AC77" i="1"/>
  <c r="Q77" i="1"/>
  <c r="AE76" i="1"/>
  <c r="S76" i="1"/>
  <c r="AG75" i="1"/>
  <c r="U75" i="1"/>
  <c r="I75" i="1"/>
  <c r="W74" i="1"/>
  <c r="K74" i="1"/>
  <c r="Y73" i="1"/>
  <c r="M73" i="1"/>
  <c r="AA72" i="1"/>
  <c r="O72" i="1"/>
  <c r="AC71" i="1"/>
  <c r="Q71" i="1"/>
  <c r="AE70" i="1"/>
  <c r="S70" i="1"/>
  <c r="AG69" i="1"/>
  <c r="U69" i="1"/>
  <c r="I69" i="1"/>
  <c r="L79" i="1"/>
  <c r="Z78" i="1"/>
  <c r="N78" i="1"/>
  <c r="AB77" i="1"/>
  <c r="P77" i="1"/>
  <c r="AD76" i="1"/>
  <c r="R76" i="1"/>
  <c r="AF75" i="1"/>
  <c r="T75" i="1"/>
  <c r="H75" i="1"/>
  <c r="V74" i="1"/>
  <c r="J74" i="1"/>
  <c r="X73" i="1"/>
  <c r="L73" i="1"/>
  <c r="Z72" i="1"/>
  <c r="N72" i="1"/>
  <c r="AB71" i="1"/>
  <c r="P71" i="1"/>
  <c r="AD70" i="1"/>
  <c r="R70" i="1"/>
  <c r="AF69" i="1"/>
  <c r="T69" i="1"/>
  <c r="H69" i="1"/>
  <c r="V68" i="1"/>
  <c r="J68" i="1"/>
  <c r="X67" i="1"/>
  <c r="L67" i="1"/>
  <c r="Z66" i="1"/>
  <c r="N66" i="1"/>
  <c r="AB65" i="1"/>
  <c r="P65" i="1"/>
  <c r="AD64" i="1"/>
  <c r="AF3" i="1"/>
  <c r="AB3" i="1"/>
  <c r="X3" i="1"/>
  <c r="T3" i="1"/>
  <c r="P3" i="1"/>
  <c r="AC3" i="1"/>
  <c r="AG3" i="1"/>
  <c r="Y3" i="1"/>
  <c r="U3" i="1"/>
  <c r="Q3" i="1"/>
  <c r="BE371" i="1"/>
  <c r="BE154" i="1"/>
  <c r="BE248" i="1"/>
  <c r="BD371" i="1" l="1"/>
  <c r="BD154" i="1"/>
  <c r="BD248" i="1"/>
  <c r="BC371" i="1"/>
  <c r="BC154" i="1"/>
  <c r="BC248" i="1"/>
  <c r="BB371" i="1"/>
  <c r="BB154" i="1"/>
  <c r="BB248" i="1"/>
  <c r="BE4" i="1"/>
  <c r="BE5" i="1"/>
  <c r="BE6" i="1"/>
  <c r="BE7" i="1"/>
  <c r="BE8" i="1"/>
  <c r="BE9" i="1"/>
  <c r="BE10" i="1"/>
  <c r="BE11" i="1"/>
  <c r="BE349" i="1" s="1"/>
  <c r="BE12" i="1"/>
  <c r="BE13" i="1"/>
  <c r="BE14" i="1"/>
  <c r="BE15" i="1"/>
  <c r="BE16" i="1"/>
  <c r="BE17" i="1"/>
  <c r="BE18" i="1"/>
  <c r="BE348" i="1" s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347" i="1" s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50" i="1"/>
  <c r="BE151" i="1"/>
  <c r="BE152" i="1"/>
  <c r="BE153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E187" i="1"/>
  <c r="BE188" i="1"/>
  <c r="BE189" i="1"/>
  <c r="BE190" i="1"/>
  <c r="BE191" i="1"/>
  <c r="BE192" i="1"/>
  <c r="BE193" i="1"/>
  <c r="BE194" i="1"/>
  <c r="BE195" i="1"/>
  <c r="BE196" i="1"/>
  <c r="BE197" i="1"/>
  <c r="BE198" i="1"/>
  <c r="BE199" i="1"/>
  <c r="BE200" i="1"/>
  <c r="BE201" i="1"/>
  <c r="BE202" i="1"/>
  <c r="BE203" i="1"/>
  <c r="BE204" i="1"/>
  <c r="BE205" i="1"/>
  <c r="BE206" i="1"/>
  <c r="BE207" i="1"/>
  <c r="BE208" i="1"/>
  <c r="BE209" i="1"/>
  <c r="BE210" i="1"/>
  <c r="BE211" i="1"/>
  <c r="BE212" i="1"/>
  <c r="BE213" i="1"/>
  <c r="BE214" i="1"/>
  <c r="BE215" i="1"/>
  <c r="BE216" i="1"/>
  <c r="BE217" i="1"/>
  <c r="BE218" i="1"/>
  <c r="BE219" i="1"/>
  <c r="BE220" i="1"/>
  <c r="BE221" i="1"/>
  <c r="BE222" i="1"/>
  <c r="BE223" i="1"/>
  <c r="BE224" i="1"/>
  <c r="BE225" i="1"/>
  <c r="BE226" i="1"/>
  <c r="BE227" i="1"/>
  <c r="BE228" i="1"/>
  <c r="BE229" i="1"/>
  <c r="BE230" i="1"/>
  <c r="BE231" i="1"/>
  <c r="BE232" i="1"/>
  <c r="BE233" i="1"/>
  <c r="BE234" i="1"/>
  <c r="BE235" i="1"/>
  <c r="BE236" i="1"/>
  <c r="BE237" i="1"/>
  <c r="BE238" i="1"/>
  <c r="BE239" i="1"/>
  <c r="BE240" i="1"/>
  <c r="BE241" i="1"/>
  <c r="BE242" i="1"/>
  <c r="BE243" i="1"/>
  <c r="BE244" i="1"/>
  <c r="BE245" i="1"/>
  <c r="BE246" i="1"/>
  <c r="BE247" i="1"/>
  <c r="BE249" i="1"/>
  <c r="BE250" i="1"/>
  <c r="BE251" i="1"/>
  <c r="BE252" i="1"/>
  <c r="BE253" i="1"/>
  <c r="BE254" i="1"/>
  <c r="BE255" i="1"/>
  <c r="BE256" i="1"/>
  <c r="BE257" i="1"/>
  <c r="BE258" i="1"/>
  <c r="BE259" i="1"/>
  <c r="BE260" i="1"/>
  <c r="BE261" i="1"/>
  <c r="BE262" i="1"/>
  <c r="BE263" i="1"/>
  <c r="BE264" i="1"/>
  <c r="BE265" i="1"/>
  <c r="BE266" i="1"/>
  <c r="BE267" i="1"/>
  <c r="BE268" i="1"/>
  <c r="BE269" i="1"/>
  <c r="BE270" i="1"/>
  <c r="BE271" i="1"/>
  <c r="BE272" i="1"/>
  <c r="BE273" i="1"/>
  <c r="BE274" i="1"/>
  <c r="BE275" i="1"/>
  <c r="BE276" i="1"/>
  <c r="BE277" i="1"/>
  <c r="BE278" i="1"/>
  <c r="BE279" i="1"/>
  <c r="BE280" i="1"/>
  <c r="BE281" i="1"/>
  <c r="BE282" i="1"/>
  <c r="BE283" i="1"/>
  <c r="BE284" i="1"/>
  <c r="BE285" i="1"/>
  <c r="BE286" i="1"/>
  <c r="BE287" i="1"/>
  <c r="BE288" i="1"/>
  <c r="BE289" i="1"/>
  <c r="BE290" i="1"/>
  <c r="BE291" i="1"/>
  <c r="BE292" i="1"/>
  <c r="BE293" i="1"/>
  <c r="BE294" i="1"/>
  <c r="BE295" i="1"/>
  <c r="BE296" i="1"/>
  <c r="BE297" i="1"/>
  <c r="BE298" i="1"/>
  <c r="BE299" i="1"/>
  <c r="BE300" i="1"/>
  <c r="BE301" i="1"/>
  <c r="BE302" i="1"/>
  <c r="BE303" i="1"/>
  <c r="BE304" i="1"/>
  <c r="BE305" i="1"/>
  <c r="BE306" i="1"/>
  <c r="BE307" i="1"/>
  <c r="BE308" i="1"/>
  <c r="BE309" i="1"/>
  <c r="BE310" i="1"/>
  <c r="BE311" i="1"/>
  <c r="BE312" i="1"/>
  <c r="BE313" i="1"/>
  <c r="BE314" i="1"/>
  <c r="BE315" i="1"/>
  <c r="BE316" i="1"/>
  <c r="BE317" i="1"/>
  <c r="BE318" i="1"/>
  <c r="BE319" i="1"/>
  <c r="BE320" i="1"/>
  <c r="BE321" i="1"/>
  <c r="BE322" i="1"/>
  <c r="BE323" i="1"/>
  <c r="BE324" i="1"/>
  <c r="BE325" i="1"/>
  <c r="BE326" i="1"/>
  <c r="BE327" i="1"/>
  <c r="BE328" i="1"/>
  <c r="BE329" i="1"/>
  <c r="BE330" i="1"/>
  <c r="BE331" i="1"/>
  <c r="BE332" i="1"/>
  <c r="BE333" i="1"/>
  <c r="BE334" i="1"/>
  <c r="BE335" i="1"/>
  <c r="BE3" i="1"/>
  <c r="BA371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50" i="1"/>
  <c r="BD151" i="1"/>
  <c r="BD152" i="1"/>
  <c r="BD153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00" i="1"/>
  <c r="BD301" i="1"/>
  <c r="BD302" i="1"/>
  <c r="BD303" i="1"/>
  <c r="BD304" i="1"/>
  <c r="BD305" i="1"/>
  <c r="BD306" i="1"/>
  <c r="BD307" i="1"/>
  <c r="BD308" i="1"/>
  <c r="BD309" i="1"/>
  <c r="BD310" i="1"/>
  <c r="BD311" i="1"/>
  <c r="BD312" i="1"/>
  <c r="BD313" i="1"/>
  <c r="BD314" i="1"/>
  <c r="BD315" i="1"/>
  <c r="BD316" i="1"/>
  <c r="BD317" i="1"/>
  <c r="BD318" i="1"/>
  <c r="BD319" i="1"/>
  <c r="BD320" i="1"/>
  <c r="BD321" i="1"/>
  <c r="BD322" i="1"/>
  <c r="BD323" i="1"/>
  <c r="BD324" i="1"/>
  <c r="BD325" i="1"/>
  <c r="BD326" i="1"/>
  <c r="BD327" i="1"/>
  <c r="BD328" i="1"/>
  <c r="BD329" i="1"/>
  <c r="BD330" i="1"/>
  <c r="BD331" i="1"/>
  <c r="BD332" i="1"/>
  <c r="BD333" i="1"/>
  <c r="BD334" i="1"/>
  <c r="BD335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D3" i="1"/>
  <c r="AZ37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50" i="1"/>
  <c r="BC151" i="1"/>
  <c r="BC152" i="1"/>
  <c r="BC153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" i="1"/>
  <c r="AY371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50" i="1"/>
  <c r="BB151" i="1"/>
  <c r="BB152" i="1"/>
  <c r="BB153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" i="1"/>
  <c r="AX371" i="1"/>
  <c r="BE380" i="1" l="1"/>
  <c r="BE379" i="1"/>
  <c r="BE383" i="1"/>
  <c r="BE377" i="1"/>
  <c r="BE381" i="1"/>
  <c r="BE378" i="1"/>
  <c r="BD348" i="1"/>
  <c r="BD347" i="1"/>
  <c r="BD349" i="1"/>
  <c r="BC348" i="1"/>
  <c r="BC347" i="1"/>
  <c r="BC349" i="1"/>
  <c r="BB347" i="1"/>
  <c r="BB348" i="1"/>
  <c r="BB349" i="1"/>
  <c r="AY248" i="1"/>
  <c r="AY154" i="1"/>
  <c r="AZ248" i="1"/>
  <c r="AZ154" i="1"/>
  <c r="BA335" i="1"/>
  <c r="BA331" i="1"/>
  <c r="BA328" i="1"/>
  <c r="BA325" i="1"/>
  <c r="BA323" i="1"/>
  <c r="BA319" i="1"/>
  <c r="BA316" i="1"/>
  <c r="BA312" i="1"/>
  <c r="BA308" i="1"/>
  <c r="BA304" i="1"/>
  <c r="BA301" i="1"/>
  <c r="BA298" i="1"/>
  <c r="BA294" i="1"/>
  <c r="BA291" i="1"/>
  <c r="BA288" i="1"/>
  <c r="BA284" i="1"/>
  <c r="BA280" i="1"/>
  <c r="BA277" i="1"/>
  <c r="BA273" i="1"/>
  <c r="BA270" i="1"/>
  <c r="BA266" i="1"/>
  <c r="BA262" i="1"/>
  <c r="BA259" i="1"/>
  <c r="BA255" i="1"/>
  <c r="BA252" i="1"/>
  <c r="BA245" i="1"/>
  <c r="BA242" i="1"/>
  <c r="BA238" i="1"/>
  <c r="BA234" i="1"/>
  <c r="BA230" i="1"/>
  <c r="BA226" i="1"/>
  <c r="BA224" i="1"/>
  <c r="BA216" i="1"/>
  <c r="BA210" i="1"/>
  <c r="BA206" i="1"/>
  <c r="BA202" i="1"/>
  <c r="BA198" i="1"/>
  <c r="BA195" i="1"/>
  <c r="BA190" i="1"/>
  <c r="BA185" i="1"/>
  <c r="BA182" i="1"/>
  <c r="BA179" i="1"/>
  <c r="BA175" i="1"/>
  <c r="BA171" i="1"/>
  <c r="BA167" i="1"/>
  <c r="BA163" i="1"/>
  <c r="BA159" i="1"/>
  <c r="BA155" i="1"/>
  <c r="BA151" i="1"/>
  <c r="BA147" i="1"/>
  <c r="BA144" i="1"/>
  <c r="BA137" i="1"/>
  <c r="BA133" i="1"/>
  <c r="BA129" i="1"/>
  <c r="BA125" i="1"/>
  <c r="BA118" i="1"/>
  <c r="BA111" i="1"/>
  <c r="BA109" i="1"/>
  <c r="BA106" i="1"/>
  <c r="BA102" i="1"/>
  <c r="BA100" i="1"/>
  <c r="BA96" i="1"/>
  <c r="BA87" i="1"/>
  <c r="BA83" i="1"/>
  <c r="BA76" i="1"/>
  <c r="BA72" i="1"/>
  <c r="BA68" i="1"/>
  <c r="BA65" i="1"/>
  <c r="BA63" i="1"/>
  <c r="BA59" i="1"/>
  <c r="BA55" i="1"/>
  <c r="BA52" i="1"/>
  <c r="BA50" i="1"/>
  <c r="BA46" i="1"/>
  <c r="BA43" i="1"/>
  <c r="BA39" i="1"/>
  <c r="BA35" i="1"/>
  <c r="BA32" i="1"/>
  <c r="BA28" i="1"/>
  <c r="BA21" i="1"/>
  <c r="BA17" i="1"/>
  <c r="BA13" i="1"/>
  <c r="BA9" i="1"/>
  <c r="BA4" i="1"/>
  <c r="BA332" i="1"/>
  <c r="BA329" i="1"/>
  <c r="BA320" i="1"/>
  <c r="BA317" i="1"/>
  <c r="BA313" i="1"/>
  <c r="BA309" i="1"/>
  <c r="BA305" i="1"/>
  <c r="BA302" i="1"/>
  <c r="BA299" i="1"/>
  <c r="BA295" i="1"/>
  <c r="BA292" i="1"/>
  <c r="BA289" i="1"/>
  <c r="BA285" i="1"/>
  <c r="BA281" i="1"/>
  <c r="BA274" i="1"/>
  <c r="BA271" i="1"/>
  <c r="BA267" i="1"/>
  <c r="BA263" i="1"/>
  <c r="BA260" i="1"/>
  <c r="BA256" i="1"/>
  <c r="BA249" i="1"/>
  <c r="BA246" i="1"/>
  <c r="BA239" i="1"/>
  <c r="BA235" i="1"/>
  <c r="BA231" i="1"/>
  <c r="BA227" i="1"/>
  <c r="BA225" i="1"/>
  <c r="BA221" i="1"/>
  <c r="BA219" i="1"/>
  <c r="BA214" i="1"/>
  <c r="BA211" i="1"/>
  <c r="BA207" i="1"/>
  <c r="BA203" i="1"/>
  <c r="BA199" i="1"/>
  <c r="BA196" i="1"/>
  <c r="BA193" i="1"/>
  <c r="BA191" i="1"/>
  <c r="BA187" i="1"/>
  <c r="BA186" i="1"/>
  <c r="BA183" i="1"/>
  <c r="BA176" i="1"/>
  <c r="BA172" i="1"/>
  <c r="BA168" i="1"/>
  <c r="BA164" i="1"/>
  <c r="BA160" i="1"/>
  <c r="BA156" i="1"/>
  <c r="BA152" i="1"/>
  <c r="BA148" i="1"/>
  <c r="BA145" i="1"/>
  <c r="BA141" i="1"/>
  <c r="BA138" i="1"/>
  <c r="BA134" i="1"/>
  <c r="BA130" i="1"/>
  <c r="BA126" i="1"/>
  <c r="BA122" i="1"/>
  <c r="BA119" i="1"/>
  <c r="BA115" i="1"/>
  <c r="BA112" i="1"/>
  <c r="BA107" i="1"/>
  <c r="BA103" i="1"/>
  <c r="BA97" i="1"/>
  <c r="BA94" i="1"/>
  <c r="BA91" i="1"/>
  <c r="BA89" i="1"/>
  <c r="BA84" i="1"/>
  <c r="BA80" i="1"/>
  <c r="BA77" i="1"/>
  <c r="BA73" i="1"/>
  <c r="BA69" i="1"/>
  <c r="BA60" i="1"/>
  <c r="BA56" i="1"/>
  <c r="BA53" i="1"/>
  <c r="BA47" i="1"/>
  <c r="BA44" i="1"/>
  <c r="BA40" i="1"/>
  <c r="BA36" i="1"/>
  <c r="BA33" i="1"/>
  <c r="BA29" i="1"/>
  <c r="BA25" i="1"/>
  <c r="BA22" i="1"/>
  <c r="BA18" i="1"/>
  <c r="BA14" i="1"/>
  <c r="BA10" i="1"/>
  <c r="BA6" i="1"/>
  <c r="BA5" i="1"/>
  <c r="AZ219" i="1"/>
  <c r="AZ191" i="1"/>
  <c r="AZ145" i="1"/>
  <c r="AZ115" i="1"/>
  <c r="AZ69" i="1"/>
  <c r="AZ36" i="1"/>
  <c r="AZ22" i="1"/>
  <c r="AZ4" i="1"/>
  <c r="BA333" i="1"/>
  <c r="BA326" i="1"/>
  <c r="BA321" i="1"/>
  <c r="BA314" i="1"/>
  <c r="BA310" i="1"/>
  <c r="BA306" i="1"/>
  <c r="BA303" i="1"/>
  <c r="BA296" i="1"/>
  <c r="BA293" i="1"/>
  <c r="BA286" i="1"/>
  <c r="BA282" i="1"/>
  <c r="BA278" i="1"/>
  <c r="BA275" i="1"/>
  <c r="BA272" i="1"/>
  <c r="BA268" i="1"/>
  <c r="BA264" i="1"/>
  <c r="BA257" i="1"/>
  <c r="BA253" i="1"/>
  <c r="BA250" i="1"/>
  <c r="BA247" i="1"/>
  <c r="BA243" i="1"/>
  <c r="BA240" i="1"/>
  <c r="BA236" i="1"/>
  <c r="BA232" i="1"/>
  <c r="BA228" i="1"/>
  <c r="BA222" i="1"/>
  <c r="BA217" i="1"/>
  <c r="BA215" i="1"/>
  <c r="BA212" i="1"/>
  <c r="BA208" i="1"/>
  <c r="BA204" i="1"/>
  <c r="BA200" i="1"/>
  <c r="BA197" i="1"/>
  <c r="BA188" i="1"/>
  <c r="BA184" i="1"/>
  <c r="BA180" i="1"/>
  <c r="BA177" i="1"/>
  <c r="BA173" i="1"/>
  <c r="BA169" i="1"/>
  <c r="BA165" i="1"/>
  <c r="BA161" i="1"/>
  <c r="BA157" i="1"/>
  <c r="BA153" i="1"/>
  <c r="BA146" i="1"/>
  <c r="BA142" i="1"/>
  <c r="BA139" i="1"/>
  <c r="BA135" i="1"/>
  <c r="BA131" i="1"/>
  <c r="BA127" i="1"/>
  <c r="BA123" i="1"/>
  <c r="BA120" i="1"/>
  <c r="BA116" i="1"/>
  <c r="BA113" i="1"/>
  <c r="BA104" i="1"/>
  <c r="BA98" i="1"/>
  <c r="BA92" i="1"/>
  <c r="BA90" i="1"/>
  <c r="BA85" i="1"/>
  <c r="BA81" i="1"/>
  <c r="BA78" i="1"/>
  <c r="BA74" i="1"/>
  <c r="BA70" i="1"/>
  <c r="BA66" i="1"/>
  <c r="BA64" i="1"/>
  <c r="BA61" i="1"/>
  <c r="BA57" i="1"/>
  <c r="BA51" i="1"/>
  <c r="BA48" i="1"/>
  <c r="BA41" i="1"/>
  <c r="BA37" i="1"/>
  <c r="BA34" i="1"/>
  <c r="BA30" i="1"/>
  <c r="BA26" i="1"/>
  <c r="BA23" i="1"/>
  <c r="BA19" i="1"/>
  <c r="BA15" i="1"/>
  <c r="BA11" i="1"/>
  <c r="BA7" i="1"/>
  <c r="AY197" i="1"/>
  <c r="AY146" i="1"/>
  <c r="AY64" i="1"/>
  <c r="AZ303" i="1"/>
  <c r="AZ282" i="1"/>
  <c r="AZ250" i="1"/>
  <c r="AZ236" i="1"/>
  <c r="AZ228" i="1"/>
  <c r="AZ212" i="1"/>
  <c r="AZ204" i="1"/>
  <c r="AZ173" i="1"/>
  <c r="AZ165" i="1"/>
  <c r="AZ157" i="1"/>
  <c r="AZ139" i="1"/>
  <c r="AZ131" i="1"/>
  <c r="AZ123" i="1"/>
  <c r="AZ104" i="1"/>
  <c r="AZ92" i="1"/>
  <c r="AZ85" i="1"/>
  <c r="AZ70" i="1"/>
  <c r="AZ48" i="1"/>
  <c r="AZ30" i="1"/>
  <c r="AZ14" i="1"/>
  <c r="AZ6" i="1"/>
  <c r="BA334" i="1"/>
  <c r="BA330" i="1"/>
  <c r="BA327" i="1"/>
  <c r="BA324" i="1"/>
  <c r="BA322" i="1"/>
  <c r="BA318" i="1"/>
  <c r="BA315" i="1"/>
  <c r="BA311" i="1"/>
  <c r="BA307" i="1"/>
  <c r="BA300" i="1"/>
  <c r="BA297" i="1"/>
  <c r="BA290" i="1"/>
  <c r="BA287" i="1"/>
  <c r="BA283" i="1"/>
  <c r="BA279" i="1"/>
  <c r="BA276" i="1"/>
  <c r="BA269" i="1"/>
  <c r="BA265" i="1"/>
  <c r="BA261" i="1"/>
  <c r="BA258" i="1"/>
  <c r="BA254" i="1"/>
  <c r="BA251" i="1"/>
  <c r="BA248" i="1"/>
  <c r="BA244" i="1"/>
  <c r="BA241" i="1"/>
  <c r="BA237" i="1"/>
  <c r="BA233" i="1"/>
  <c r="BA229" i="1"/>
  <c r="BA223" i="1"/>
  <c r="BA220" i="1"/>
  <c r="BA218" i="1"/>
  <c r="BA213" i="1"/>
  <c r="BA209" i="1"/>
  <c r="BA205" i="1"/>
  <c r="BA201" i="1"/>
  <c r="BA194" i="1"/>
  <c r="BA192" i="1"/>
  <c r="BA189" i="1"/>
  <c r="BA181" i="1"/>
  <c r="BA178" i="1"/>
  <c r="BA174" i="1"/>
  <c r="BA170" i="1"/>
  <c r="BA166" i="1"/>
  <c r="BA162" i="1"/>
  <c r="BA158" i="1"/>
  <c r="BA154" i="1"/>
  <c r="BA150" i="1"/>
  <c r="BA143" i="1"/>
  <c r="BA140" i="1"/>
  <c r="BA136" i="1"/>
  <c r="BA132" i="1"/>
  <c r="BA128" i="1"/>
  <c r="BA124" i="1"/>
  <c r="BA121" i="1"/>
  <c r="BA117" i="1"/>
  <c r="BA114" i="1"/>
  <c r="BA110" i="1"/>
  <c r="BA108" i="1"/>
  <c r="BA105" i="1"/>
  <c r="BA101" i="1"/>
  <c r="BA99" i="1"/>
  <c r="BA95" i="1"/>
  <c r="BA93" i="1"/>
  <c r="BA88" i="1"/>
  <c r="BA86" i="1"/>
  <c r="BA82" i="1"/>
  <c r="BA79" i="1"/>
  <c r="BA75" i="1"/>
  <c r="BA71" i="1"/>
  <c r="BA67" i="1"/>
  <c r="BA62" i="1"/>
  <c r="BA58" i="1"/>
  <c r="BA54" i="1"/>
  <c r="BA49" i="1"/>
  <c r="BA45" i="1"/>
  <c r="BA42" i="1"/>
  <c r="BA38" i="1"/>
  <c r="BA31" i="1"/>
  <c r="BA27" i="1"/>
  <c r="BA24" i="1"/>
  <c r="BA20" i="1"/>
  <c r="BA16" i="1"/>
  <c r="BA12" i="1"/>
  <c r="BA8" i="1"/>
  <c r="BA3" i="1"/>
  <c r="AW371" i="1"/>
  <c r="AZ7" i="1"/>
  <c r="AZ8" i="1"/>
  <c r="AZ9" i="1"/>
  <c r="AZ10" i="1"/>
  <c r="AZ11" i="1"/>
  <c r="AZ12" i="1"/>
  <c r="AZ15" i="1"/>
  <c r="AZ16" i="1"/>
  <c r="AZ17" i="1"/>
  <c r="AZ19" i="1"/>
  <c r="AZ20" i="1"/>
  <c r="AZ21" i="1"/>
  <c r="AZ23" i="1"/>
  <c r="AZ24" i="1"/>
  <c r="AZ27" i="1"/>
  <c r="AZ28" i="1"/>
  <c r="AZ31" i="1"/>
  <c r="AZ32" i="1"/>
  <c r="AZ33" i="1"/>
  <c r="AZ34" i="1"/>
  <c r="AZ35" i="1"/>
  <c r="AZ37" i="1"/>
  <c r="AZ39" i="1"/>
  <c r="AZ40" i="1"/>
  <c r="AZ41" i="1"/>
  <c r="AZ43" i="1"/>
  <c r="AZ44" i="1"/>
  <c r="AZ47" i="1"/>
  <c r="AZ50" i="1"/>
  <c r="AZ51" i="1"/>
  <c r="AZ52" i="1"/>
  <c r="AZ53" i="1"/>
  <c r="AZ55" i="1"/>
  <c r="AZ56" i="1"/>
  <c r="AZ57" i="1"/>
  <c r="AZ59" i="1"/>
  <c r="AZ61" i="1"/>
  <c r="AZ63" i="1"/>
  <c r="AZ65" i="1"/>
  <c r="AZ66" i="1"/>
  <c r="AZ67" i="1"/>
  <c r="AZ71" i="1"/>
  <c r="AZ72" i="1"/>
  <c r="AZ74" i="1"/>
  <c r="AZ75" i="1"/>
  <c r="AZ76" i="1"/>
  <c r="AZ78" i="1"/>
  <c r="AZ79" i="1"/>
  <c r="AZ80" i="1"/>
  <c r="AZ81" i="1"/>
  <c r="AZ82" i="1"/>
  <c r="AZ83" i="1"/>
  <c r="AZ86" i="1"/>
  <c r="AZ87" i="1"/>
  <c r="AZ90" i="1"/>
  <c r="AZ91" i="1"/>
  <c r="AZ93" i="1"/>
  <c r="AZ95" i="1"/>
  <c r="AZ97" i="1"/>
  <c r="AZ98" i="1"/>
  <c r="AZ100" i="1"/>
  <c r="AZ101" i="1"/>
  <c r="AZ102" i="1"/>
  <c r="AZ105" i="1"/>
  <c r="AZ106" i="1"/>
  <c r="AZ107" i="1"/>
  <c r="AZ108" i="1"/>
  <c r="AZ109" i="1"/>
  <c r="AZ110" i="1"/>
  <c r="AZ111" i="1"/>
  <c r="AZ112" i="1"/>
  <c r="AZ113" i="1"/>
  <c r="AZ116" i="1"/>
  <c r="AZ120" i="1"/>
  <c r="AZ121" i="1"/>
  <c r="AZ122" i="1"/>
  <c r="AZ124" i="1"/>
  <c r="AZ125" i="1"/>
  <c r="AZ126" i="1"/>
  <c r="AZ127" i="1"/>
  <c r="AZ128" i="1"/>
  <c r="AZ129" i="1"/>
  <c r="AZ132" i="1"/>
  <c r="AZ133" i="1"/>
  <c r="AZ136" i="1"/>
  <c r="AZ137" i="1"/>
  <c r="AZ138" i="1"/>
  <c r="AZ140" i="1"/>
  <c r="AZ141" i="1"/>
  <c r="AZ142" i="1"/>
  <c r="AZ144" i="1"/>
  <c r="AZ147" i="1"/>
  <c r="AZ148" i="1"/>
  <c r="AZ151" i="1"/>
  <c r="AZ152" i="1"/>
  <c r="AZ153" i="1"/>
  <c r="AZ156" i="1"/>
  <c r="AZ158" i="1"/>
  <c r="AZ160" i="1"/>
  <c r="AZ161" i="1"/>
  <c r="AZ164" i="1"/>
  <c r="AZ167" i="1"/>
  <c r="AZ168" i="1"/>
  <c r="AZ169" i="1"/>
  <c r="AZ170" i="1"/>
  <c r="AZ171" i="1"/>
  <c r="AZ172" i="1"/>
  <c r="AZ174" i="1"/>
  <c r="AZ176" i="1"/>
  <c r="AZ177" i="1"/>
  <c r="AZ178" i="1"/>
  <c r="AZ180" i="1"/>
  <c r="AZ184" i="1"/>
  <c r="AZ185" i="1"/>
  <c r="AZ187" i="1"/>
  <c r="AZ188" i="1"/>
  <c r="AZ189" i="1"/>
  <c r="AZ190" i="1"/>
  <c r="AZ192" i="1"/>
  <c r="AZ193" i="1"/>
  <c r="AZ195" i="1"/>
  <c r="AZ199" i="1"/>
  <c r="AZ200" i="1"/>
  <c r="AZ202" i="1"/>
  <c r="AZ203" i="1"/>
  <c r="AZ205" i="1"/>
  <c r="AZ207" i="1"/>
  <c r="AZ208" i="1"/>
  <c r="AZ209" i="1"/>
  <c r="AZ211" i="1"/>
  <c r="AZ213" i="1"/>
  <c r="AZ215" i="1"/>
  <c r="AZ216" i="1"/>
  <c r="AZ217" i="1"/>
  <c r="AZ218" i="1"/>
  <c r="AZ221" i="1"/>
  <c r="AZ222" i="1"/>
  <c r="AZ224" i="1"/>
  <c r="AZ225" i="1"/>
  <c r="AZ226" i="1"/>
  <c r="AZ227" i="1"/>
  <c r="AZ229" i="1"/>
  <c r="AZ230" i="1"/>
  <c r="AZ231" i="1"/>
  <c r="AZ233" i="1"/>
  <c r="AZ235" i="1"/>
  <c r="AZ237" i="1"/>
  <c r="AZ238" i="1"/>
  <c r="AZ240" i="1"/>
  <c r="AZ241" i="1"/>
  <c r="AZ242" i="1"/>
  <c r="AZ245" i="1"/>
  <c r="AZ246" i="1"/>
  <c r="AZ247" i="1"/>
  <c r="AZ249" i="1"/>
  <c r="AZ252" i="1"/>
  <c r="AZ254" i="1"/>
  <c r="AZ255" i="1"/>
  <c r="AZ256" i="1"/>
  <c r="AZ258" i="1"/>
  <c r="AZ259" i="1"/>
  <c r="AZ261" i="1"/>
  <c r="AZ262" i="1"/>
  <c r="AZ263" i="1"/>
  <c r="AZ266" i="1"/>
  <c r="AZ267" i="1"/>
  <c r="AZ268" i="1"/>
  <c r="AZ270" i="1"/>
  <c r="AZ271" i="1"/>
  <c r="AZ272" i="1"/>
  <c r="AZ273" i="1"/>
  <c r="AZ275" i="1"/>
  <c r="AZ276" i="1"/>
  <c r="AZ277" i="1"/>
  <c r="AZ278" i="1"/>
  <c r="AZ281" i="1"/>
  <c r="AZ285" i="1"/>
  <c r="AZ286" i="1"/>
  <c r="AZ287" i="1"/>
  <c r="AZ289" i="1"/>
  <c r="AZ291" i="1"/>
  <c r="AZ292" i="1"/>
  <c r="AZ293" i="1"/>
  <c r="AZ295" i="1"/>
  <c r="AZ296" i="1"/>
  <c r="AZ297" i="1"/>
  <c r="AZ300" i="1"/>
  <c r="AZ301" i="1"/>
  <c r="AZ302" i="1"/>
  <c r="AZ304" i="1"/>
  <c r="AZ305" i="1"/>
  <c r="AZ306" i="1"/>
  <c r="AZ308" i="1"/>
  <c r="AZ311" i="1"/>
  <c r="AZ312" i="1"/>
  <c r="AZ313" i="1"/>
  <c r="AZ316" i="1"/>
  <c r="AZ317" i="1"/>
  <c r="AZ319" i="1"/>
  <c r="AZ320" i="1"/>
  <c r="AZ321" i="1"/>
  <c r="AZ323" i="1"/>
  <c r="AZ325" i="1"/>
  <c r="AZ326" i="1"/>
  <c r="AZ327" i="1"/>
  <c r="AZ330" i="1"/>
  <c r="AZ331" i="1"/>
  <c r="AZ333" i="1"/>
  <c r="AZ334" i="1"/>
  <c r="AZ3" i="1"/>
  <c r="AV371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7" i="1"/>
  <c r="AY148" i="1"/>
  <c r="AY150" i="1"/>
  <c r="AY151" i="1"/>
  <c r="AY152" i="1"/>
  <c r="AY153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" i="1"/>
  <c r="BE384" i="1" l="1"/>
  <c r="BE385" i="1"/>
  <c r="BE386" i="1"/>
  <c r="AZ335" i="1"/>
  <c r="AZ328" i="1"/>
  <c r="AZ324" i="1"/>
  <c r="AZ314" i="1"/>
  <c r="AZ310" i="1"/>
  <c r="AZ298" i="1"/>
  <c r="AZ294" i="1"/>
  <c r="AZ283" i="1"/>
  <c r="AZ279" i="1"/>
  <c r="AZ264" i="1"/>
  <c r="AZ260" i="1"/>
  <c r="AZ243" i="1"/>
  <c r="AZ239" i="1"/>
  <c r="AZ223" i="1"/>
  <c r="AZ220" i="1"/>
  <c r="AZ201" i="1"/>
  <c r="AZ197" i="1"/>
  <c r="AZ186" i="1"/>
  <c r="AX154" i="1"/>
  <c r="AZ182" i="1"/>
  <c r="AZ166" i="1"/>
  <c r="AZ162" i="1"/>
  <c r="AZ150" i="1"/>
  <c r="AZ146" i="1"/>
  <c r="AZ134" i="1"/>
  <c r="AZ130" i="1"/>
  <c r="AZ118" i="1"/>
  <c r="AZ114" i="1"/>
  <c r="AZ103" i="1"/>
  <c r="AZ99" i="1"/>
  <c r="AZ88" i="1"/>
  <c r="AZ84" i="1"/>
  <c r="AZ68" i="1"/>
  <c r="AZ64" i="1"/>
  <c r="AZ49" i="1"/>
  <c r="AZ45" i="1"/>
  <c r="AZ29" i="1"/>
  <c r="AZ25" i="1"/>
  <c r="AZ13" i="1"/>
  <c r="AZ5" i="1"/>
  <c r="AZ26" i="1"/>
  <c r="AZ253" i="1"/>
  <c r="AZ73" i="1"/>
  <c r="AZ89" i="1"/>
  <c r="AZ119" i="1"/>
  <c r="AZ183" i="1"/>
  <c r="AZ332" i="1"/>
  <c r="AZ155" i="1"/>
  <c r="AZ62" i="1"/>
  <c r="AZ143" i="1"/>
  <c r="AZ194" i="1"/>
  <c r="AZ244" i="1"/>
  <c r="AZ318" i="1"/>
  <c r="AZ299" i="1"/>
  <c r="AZ329" i="1"/>
  <c r="AZ198" i="1"/>
  <c r="AZ288" i="1"/>
  <c r="AZ42" i="1"/>
  <c r="AZ58" i="1"/>
  <c r="AZ269" i="1"/>
  <c r="AZ315" i="1"/>
  <c r="AZ135" i="1"/>
  <c r="AZ232" i="1"/>
  <c r="AZ18" i="1"/>
  <c r="AZ348" i="1" s="1"/>
  <c r="AZ94" i="1"/>
  <c r="AZ214" i="1"/>
  <c r="AZ309" i="1"/>
  <c r="AZ46" i="1"/>
  <c r="AZ96" i="1"/>
  <c r="AZ163" i="1"/>
  <c r="AZ179" i="1"/>
  <c r="AZ210" i="1"/>
  <c r="AZ284" i="1"/>
  <c r="AZ38" i="1"/>
  <c r="AZ54" i="1"/>
  <c r="AZ251" i="1"/>
  <c r="AZ265" i="1"/>
  <c r="AZ257" i="1"/>
  <c r="AZ60" i="1"/>
  <c r="AZ77" i="1"/>
  <c r="AZ196" i="1"/>
  <c r="AZ274" i="1"/>
  <c r="AZ159" i="1"/>
  <c r="AZ175" i="1"/>
  <c r="AZ206" i="1"/>
  <c r="AZ234" i="1"/>
  <c r="AZ280" i="1"/>
  <c r="AZ117" i="1"/>
  <c r="AZ181" i="1"/>
  <c r="AZ290" i="1"/>
  <c r="AZ307" i="1"/>
  <c r="AZ322" i="1"/>
  <c r="BE387" i="1"/>
  <c r="BC383" i="1"/>
  <c r="BD379" i="1"/>
  <c r="BD380" i="1"/>
  <c r="BD377" i="1"/>
  <c r="BD378" i="1"/>
  <c r="BD381" i="1"/>
  <c r="BD383" i="1"/>
  <c r="BC379" i="1"/>
  <c r="BC378" i="1"/>
  <c r="AY347" i="1"/>
  <c r="BB377" i="1"/>
  <c r="BC381" i="1"/>
  <c r="BC380" i="1"/>
  <c r="BC377" i="1"/>
  <c r="BB380" i="1"/>
  <c r="BB379" i="1"/>
  <c r="BB383" i="1"/>
  <c r="BB381" i="1"/>
  <c r="BB378" i="1"/>
  <c r="AY349" i="1"/>
  <c r="BA348" i="1"/>
  <c r="AZ347" i="1"/>
  <c r="BA347" i="1"/>
  <c r="BA349" i="1"/>
  <c r="AZ349" i="1"/>
  <c r="AW248" i="1"/>
  <c r="AW154" i="1"/>
  <c r="AX248" i="1"/>
  <c r="AY348" i="1"/>
  <c r="AU371" i="1"/>
  <c r="AX4" i="1"/>
  <c r="AX6" i="1"/>
  <c r="AX7" i="1"/>
  <c r="AX8" i="1"/>
  <c r="AX9" i="1"/>
  <c r="AX10" i="1"/>
  <c r="AX11" i="1"/>
  <c r="AX13" i="1"/>
  <c r="AX15" i="1"/>
  <c r="AX16" i="1"/>
  <c r="AX17" i="1"/>
  <c r="AX19" i="1"/>
  <c r="AX20" i="1"/>
  <c r="AX22" i="1"/>
  <c r="AX23" i="1"/>
  <c r="AX24" i="1"/>
  <c r="AX26" i="1"/>
  <c r="AX27" i="1"/>
  <c r="AX29" i="1"/>
  <c r="AX30" i="1"/>
  <c r="AX31" i="1"/>
  <c r="AX32" i="1"/>
  <c r="AX33" i="1"/>
  <c r="AX34" i="1"/>
  <c r="AX35" i="1"/>
  <c r="AX36" i="1"/>
  <c r="AX38" i="1"/>
  <c r="AX39" i="1"/>
  <c r="AX40" i="1"/>
  <c r="AX41" i="1"/>
  <c r="AX43" i="1"/>
  <c r="AX46" i="1"/>
  <c r="AX47" i="1"/>
  <c r="AX48" i="1"/>
  <c r="AX49" i="1"/>
  <c r="AX50" i="1"/>
  <c r="AX51" i="1"/>
  <c r="AX52" i="1"/>
  <c r="AX53" i="1"/>
  <c r="AX54" i="1"/>
  <c r="AX55" i="1"/>
  <c r="AX56" i="1"/>
  <c r="AX59" i="1"/>
  <c r="AX61" i="1"/>
  <c r="AX62" i="1"/>
  <c r="AX63" i="1"/>
  <c r="AX65" i="1"/>
  <c r="AX66" i="1"/>
  <c r="AX67" i="1"/>
  <c r="AX68" i="1"/>
  <c r="AX69" i="1"/>
  <c r="AX70" i="1"/>
  <c r="AX71" i="1"/>
  <c r="AX72" i="1"/>
  <c r="AX74" i="1"/>
  <c r="AX75" i="1"/>
  <c r="AX76" i="1"/>
  <c r="AX77" i="1"/>
  <c r="AX78" i="1"/>
  <c r="AX79" i="1"/>
  <c r="AX81" i="1"/>
  <c r="AX82" i="1"/>
  <c r="AX85" i="1"/>
  <c r="AX86" i="1"/>
  <c r="AX87" i="1"/>
  <c r="AX88" i="1"/>
  <c r="AX90" i="1"/>
  <c r="AX91" i="1"/>
  <c r="AX92" i="1"/>
  <c r="AX93" i="1"/>
  <c r="AX94" i="1"/>
  <c r="AX95" i="1"/>
  <c r="AX96" i="1"/>
  <c r="AX97" i="1"/>
  <c r="AX100" i="1"/>
  <c r="AX101" i="1"/>
  <c r="AX102" i="1"/>
  <c r="AX103" i="1"/>
  <c r="AX104" i="1"/>
  <c r="AX105" i="1"/>
  <c r="AX106" i="1"/>
  <c r="AX107" i="1"/>
  <c r="AX108" i="1"/>
  <c r="AX109" i="1"/>
  <c r="AX111" i="1"/>
  <c r="AX112" i="1"/>
  <c r="AX113" i="1"/>
  <c r="AX116" i="1"/>
  <c r="AX117" i="1"/>
  <c r="AX118" i="1"/>
  <c r="AX119" i="1"/>
  <c r="AX120" i="1"/>
  <c r="AX121" i="1"/>
  <c r="AX122" i="1"/>
  <c r="AX123" i="1"/>
  <c r="AX124" i="1"/>
  <c r="AX128" i="1"/>
  <c r="AX129" i="1"/>
  <c r="AX130" i="1"/>
  <c r="AX131" i="1"/>
  <c r="AX132" i="1"/>
  <c r="AX133" i="1"/>
  <c r="AX134" i="1"/>
  <c r="AX136" i="1"/>
  <c r="AX137" i="1"/>
  <c r="AX138" i="1"/>
  <c r="AX139" i="1"/>
  <c r="AX140" i="1"/>
  <c r="AX141" i="1"/>
  <c r="AX142" i="1"/>
  <c r="AX143" i="1"/>
  <c r="AX144" i="1"/>
  <c r="AX145" i="1"/>
  <c r="AX147" i="1"/>
  <c r="AX148" i="1"/>
  <c r="AX150" i="1"/>
  <c r="AX152" i="1"/>
  <c r="AX153" i="1"/>
  <c r="AX156" i="1"/>
  <c r="AX157" i="1"/>
  <c r="AX160" i="1"/>
  <c r="AX161" i="1"/>
  <c r="AX163" i="1"/>
  <c r="AX164" i="1"/>
  <c r="AX166" i="1"/>
  <c r="AX167" i="1"/>
  <c r="AX168" i="1"/>
  <c r="AX169" i="1"/>
  <c r="AX170" i="1"/>
  <c r="AX172" i="1"/>
  <c r="AX173" i="1"/>
  <c r="AX174" i="1"/>
  <c r="AX176" i="1"/>
  <c r="AX177" i="1"/>
  <c r="AX180" i="1"/>
  <c r="AX181" i="1"/>
  <c r="AV154" i="1"/>
  <c r="AX183" i="1"/>
  <c r="AX184" i="1"/>
  <c r="AX186" i="1"/>
  <c r="AX187" i="1"/>
  <c r="AX188" i="1"/>
  <c r="AX189" i="1"/>
  <c r="AX190" i="1"/>
  <c r="AX191" i="1"/>
  <c r="AX192" i="1"/>
  <c r="AX193" i="1"/>
  <c r="AX195" i="1"/>
  <c r="AX196" i="1"/>
  <c r="AX199" i="1"/>
  <c r="AX201" i="1"/>
  <c r="AX202" i="1"/>
  <c r="AX203" i="1"/>
  <c r="AX204" i="1"/>
  <c r="AX205" i="1"/>
  <c r="AX206" i="1"/>
  <c r="AX207" i="1"/>
  <c r="AX208" i="1"/>
  <c r="AX209" i="1"/>
  <c r="AX210" i="1"/>
  <c r="AX211" i="1"/>
  <c r="AX212" i="1"/>
  <c r="AX213" i="1"/>
  <c r="AX214" i="1"/>
  <c r="AX215" i="1"/>
  <c r="AX216" i="1"/>
  <c r="AX217" i="1"/>
  <c r="AX218" i="1"/>
  <c r="AX220" i="1"/>
  <c r="AX221" i="1"/>
  <c r="AX222" i="1"/>
  <c r="AX224" i="1"/>
  <c r="AX225" i="1"/>
  <c r="AX226" i="1"/>
  <c r="AX229" i="1"/>
  <c r="AX230" i="1"/>
  <c r="AX231" i="1"/>
  <c r="AX232" i="1"/>
  <c r="AX233" i="1"/>
  <c r="AX234" i="1"/>
  <c r="AX235" i="1"/>
  <c r="AX237" i="1"/>
  <c r="AX239" i="1"/>
  <c r="AX241" i="1"/>
  <c r="AX242" i="1"/>
  <c r="AX243" i="1"/>
  <c r="AX244" i="1"/>
  <c r="AX245" i="1"/>
  <c r="AX246" i="1"/>
  <c r="AX249" i="1"/>
  <c r="AX250" i="1"/>
  <c r="AX251" i="1"/>
  <c r="AX252" i="1"/>
  <c r="AX254" i="1"/>
  <c r="AX256" i="1"/>
  <c r="AX258" i="1"/>
  <c r="AX259" i="1"/>
  <c r="AX260" i="1"/>
  <c r="AX261" i="1"/>
  <c r="AX262" i="1"/>
  <c r="AX263" i="1"/>
  <c r="AX266" i="1"/>
  <c r="AX267" i="1"/>
  <c r="AX268" i="1"/>
  <c r="AX270" i="1"/>
  <c r="AX271" i="1"/>
  <c r="AX272" i="1"/>
  <c r="AX273" i="1"/>
  <c r="AX274" i="1"/>
  <c r="AX275" i="1"/>
  <c r="AX277" i="1"/>
  <c r="AX279" i="1"/>
  <c r="AX280" i="1"/>
  <c r="AX281" i="1"/>
  <c r="AX282" i="1"/>
  <c r="AX285" i="1"/>
  <c r="AX286" i="1"/>
  <c r="AX289" i="1"/>
  <c r="AX290" i="1"/>
  <c r="AX291" i="1"/>
  <c r="AX292" i="1"/>
  <c r="AX293" i="1"/>
  <c r="AX294" i="1"/>
  <c r="AX295" i="1"/>
  <c r="AX296" i="1"/>
  <c r="AX297" i="1"/>
  <c r="AX300" i="1"/>
  <c r="AX301" i="1"/>
  <c r="AX304" i="1"/>
  <c r="AX305" i="1"/>
  <c r="AX306" i="1"/>
  <c r="AX308" i="1"/>
  <c r="AX309" i="1"/>
  <c r="AX310" i="1"/>
  <c r="AX312" i="1"/>
  <c r="AX315" i="1"/>
  <c r="AX316" i="1"/>
  <c r="AX317" i="1"/>
  <c r="AX319" i="1"/>
  <c r="AX320" i="1"/>
  <c r="AX321" i="1"/>
  <c r="AX323" i="1"/>
  <c r="AX324" i="1"/>
  <c r="AX325" i="1"/>
  <c r="AX326" i="1"/>
  <c r="AX330" i="1"/>
  <c r="AX333" i="1"/>
  <c r="AX334" i="1"/>
  <c r="AX335" i="1"/>
  <c r="AX3" i="1"/>
  <c r="AT371" i="1"/>
  <c r="AW4" i="1"/>
  <c r="AP4" i="1"/>
  <c r="AQ4" i="1"/>
  <c r="AW7" i="1"/>
  <c r="AW8" i="1"/>
  <c r="AW9" i="1"/>
  <c r="AW10" i="1"/>
  <c r="AN6" i="1"/>
  <c r="AQ6" i="1"/>
  <c r="AR6" i="1"/>
  <c r="AW11" i="1"/>
  <c r="AO7" i="1"/>
  <c r="AS7" i="1"/>
  <c r="AW12" i="1"/>
  <c r="AQ9" i="1"/>
  <c r="AQ10" i="1"/>
  <c r="AW15" i="1"/>
  <c r="AN11" i="1"/>
  <c r="AR11" i="1"/>
  <c r="AW16" i="1"/>
  <c r="AP12" i="1"/>
  <c r="AW19" i="1"/>
  <c r="AW20" i="1"/>
  <c r="AO16" i="1"/>
  <c r="AS16" i="1"/>
  <c r="AQ17" i="1"/>
  <c r="AQ18" i="1"/>
  <c r="AW23" i="1"/>
  <c r="AO19" i="1"/>
  <c r="AS19" i="1"/>
  <c r="AW24" i="1"/>
  <c r="AW27" i="1"/>
  <c r="AN23" i="1"/>
  <c r="AR23" i="1"/>
  <c r="AW28" i="1"/>
  <c r="AP24" i="1"/>
  <c r="AW30" i="1"/>
  <c r="AN25" i="1"/>
  <c r="AR25" i="1"/>
  <c r="AW31" i="1"/>
  <c r="AW32" i="1"/>
  <c r="AP27" i="1"/>
  <c r="AP28" i="1"/>
  <c r="AQ28" i="1"/>
  <c r="AN29" i="1"/>
  <c r="AR29" i="1"/>
  <c r="AW35" i="1"/>
  <c r="AW36" i="1"/>
  <c r="AP32" i="1"/>
  <c r="AN33" i="1"/>
  <c r="AQ33" i="1"/>
  <c r="AR33" i="1"/>
  <c r="AW39" i="1"/>
  <c r="AO34" i="1"/>
  <c r="AS34" i="1"/>
  <c r="AW40" i="1"/>
  <c r="AW41" i="1"/>
  <c r="AP35" i="1"/>
  <c r="AN36" i="1"/>
  <c r="AQ36" i="1"/>
  <c r="AR36" i="1"/>
  <c r="AW43" i="1"/>
  <c r="AO37" i="1"/>
  <c r="AS37" i="1"/>
  <c r="AW44" i="1"/>
  <c r="AP39" i="1"/>
  <c r="AQ40" i="1"/>
  <c r="AW47" i="1"/>
  <c r="AN41" i="1"/>
  <c r="AO41" i="1"/>
  <c r="AR41" i="1"/>
  <c r="AS41" i="1"/>
  <c r="AW48" i="1"/>
  <c r="AO42" i="1"/>
  <c r="AP42" i="1"/>
  <c r="AS42" i="1"/>
  <c r="AP43" i="1"/>
  <c r="AQ43" i="1"/>
  <c r="AN44" i="1"/>
  <c r="AR44" i="1"/>
  <c r="AW51" i="1"/>
  <c r="AW52" i="1"/>
  <c r="AO45" i="1"/>
  <c r="AS45" i="1"/>
  <c r="AQ46" i="1"/>
  <c r="AN47" i="1"/>
  <c r="AR47" i="1"/>
  <c r="AW55" i="1"/>
  <c r="AW56" i="1"/>
  <c r="AO49" i="1"/>
  <c r="AS49" i="1"/>
  <c r="AP50" i="1"/>
  <c r="AW59" i="1"/>
  <c r="AW60" i="1"/>
  <c r="AW61" i="1"/>
  <c r="AP52" i="1"/>
  <c r="AQ52" i="1"/>
  <c r="AQ53" i="1"/>
  <c r="AW63" i="1"/>
  <c r="AP55" i="1"/>
  <c r="AN56" i="1"/>
  <c r="AR56" i="1"/>
  <c r="AW66" i="1"/>
  <c r="AN57" i="1"/>
  <c r="AR57" i="1"/>
  <c r="AW67" i="1"/>
  <c r="AO58" i="1"/>
  <c r="AP58" i="1"/>
  <c r="AS58" i="1"/>
  <c r="AP59" i="1"/>
  <c r="AQ59" i="1"/>
  <c r="AN60" i="1"/>
  <c r="AR60" i="1"/>
  <c r="AW70" i="1"/>
  <c r="AW71" i="1"/>
  <c r="AO62" i="1"/>
  <c r="AS62" i="1"/>
  <c r="AP63" i="1"/>
  <c r="AW74" i="1"/>
  <c r="AW75" i="1"/>
  <c r="AW76" i="1"/>
  <c r="AW78" i="1"/>
  <c r="AW79" i="1"/>
  <c r="AO67" i="1"/>
  <c r="AS67" i="1"/>
  <c r="AQ68" i="1"/>
  <c r="AN69" i="1"/>
  <c r="AQ69" i="1"/>
  <c r="AR69" i="1"/>
  <c r="AW82" i="1"/>
  <c r="AW83" i="1"/>
  <c r="AP72" i="1"/>
  <c r="AQ72" i="1"/>
  <c r="AN73" i="1"/>
  <c r="AQ73" i="1"/>
  <c r="AR73" i="1"/>
  <c r="AW86" i="1"/>
  <c r="AN74" i="1"/>
  <c r="AO74" i="1"/>
  <c r="AR74" i="1"/>
  <c r="AS74" i="1"/>
  <c r="AW87" i="1"/>
  <c r="AO75" i="1"/>
  <c r="AP75" i="1"/>
  <c r="AS75" i="1"/>
  <c r="AP76" i="1"/>
  <c r="AQ76" i="1"/>
  <c r="AW90" i="1"/>
  <c r="AN78" i="1"/>
  <c r="AR78" i="1"/>
  <c r="AP79" i="1"/>
  <c r="AW92" i="1"/>
  <c r="AQ80" i="1"/>
  <c r="AW93" i="1"/>
  <c r="AN81" i="1"/>
  <c r="AO81" i="1"/>
  <c r="AR81" i="1"/>
  <c r="AS81" i="1"/>
  <c r="AW94" i="1"/>
  <c r="AP82" i="1"/>
  <c r="AQ83" i="1"/>
  <c r="AN84" i="1"/>
  <c r="AQ84" i="1"/>
  <c r="AR84" i="1"/>
  <c r="AW97" i="1"/>
  <c r="AN85" i="1"/>
  <c r="AO85" i="1"/>
  <c r="AR85" i="1"/>
  <c r="AS85" i="1"/>
  <c r="AW98" i="1"/>
  <c r="AO86" i="1"/>
  <c r="AP86" i="1"/>
  <c r="AS86" i="1"/>
  <c r="AP87" i="1"/>
  <c r="AQ87" i="1"/>
  <c r="AW101" i="1"/>
  <c r="AW102" i="1"/>
  <c r="AO88" i="1"/>
  <c r="AP88" i="1"/>
  <c r="AS88" i="1"/>
  <c r="AW104" i="1"/>
  <c r="AN89" i="1"/>
  <c r="AQ89" i="1"/>
  <c r="AR89" i="1"/>
  <c r="AW105" i="1"/>
  <c r="AN90" i="1"/>
  <c r="AO90" i="1"/>
  <c r="AR90" i="1"/>
  <c r="AS90" i="1"/>
  <c r="AW106" i="1"/>
  <c r="AW108" i="1"/>
  <c r="AN91" i="1"/>
  <c r="AR91" i="1"/>
  <c r="AW109" i="1"/>
  <c r="AR92" i="1"/>
  <c r="AO93" i="1"/>
  <c r="AP93" i="1"/>
  <c r="AS93" i="1"/>
  <c r="AW111" i="1"/>
  <c r="AN94" i="1"/>
  <c r="AR94" i="1"/>
  <c r="AW112" i="1"/>
  <c r="AW113" i="1"/>
  <c r="AO95" i="1"/>
  <c r="AS95" i="1"/>
  <c r="AW115" i="1"/>
  <c r="AN97" i="1"/>
  <c r="AR97" i="1"/>
  <c r="AW116" i="1"/>
  <c r="AO98" i="1"/>
  <c r="AS98" i="1"/>
  <c r="AW117" i="1"/>
  <c r="AO99" i="1"/>
  <c r="AP99" i="1"/>
  <c r="AS99" i="1"/>
  <c r="AP100" i="1"/>
  <c r="AQ100" i="1"/>
  <c r="AW119" i="1"/>
  <c r="AW120" i="1"/>
  <c r="AW121" i="1"/>
  <c r="AP101" i="1"/>
  <c r="AQ102" i="1"/>
  <c r="AW123" i="1"/>
  <c r="AN103" i="1"/>
  <c r="AR103" i="1"/>
  <c r="AW124" i="1"/>
  <c r="AN104" i="1"/>
  <c r="AO104" i="1"/>
  <c r="AR104" i="1"/>
  <c r="AS104" i="1"/>
  <c r="AW125" i="1"/>
  <c r="AO105" i="1"/>
  <c r="AS105" i="1"/>
  <c r="AP106" i="1"/>
  <c r="AQ106" i="1"/>
  <c r="AN107" i="1"/>
  <c r="AR107" i="1"/>
  <c r="AW128" i="1"/>
  <c r="AW129" i="1"/>
  <c r="AP108" i="1"/>
  <c r="AQ109" i="1"/>
  <c r="AW131" i="1"/>
  <c r="AW132" i="1"/>
  <c r="AW133" i="1"/>
  <c r="AP110" i="1"/>
  <c r="AQ111" i="1"/>
  <c r="AW135" i="1"/>
  <c r="AN112" i="1"/>
  <c r="AR112" i="1"/>
  <c r="AW136" i="1"/>
  <c r="AO113" i="1"/>
  <c r="AS113" i="1"/>
  <c r="AW137" i="1"/>
  <c r="AP114" i="1"/>
  <c r="AW139" i="1"/>
  <c r="AN115" i="1"/>
  <c r="AR115" i="1"/>
  <c r="AW140" i="1"/>
  <c r="AO116" i="1"/>
  <c r="AS116" i="1"/>
  <c r="AW141" i="1"/>
  <c r="AP117" i="1"/>
  <c r="AQ118" i="1"/>
  <c r="AW143" i="1"/>
  <c r="AN119" i="1"/>
  <c r="AR119" i="1"/>
  <c r="AW144" i="1"/>
  <c r="AO120" i="1"/>
  <c r="AS120" i="1"/>
  <c r="AW145" i="1"/>
  <c r="AP121" i="1"/>
  <c r="AW147" i="1"/>
  <c r="AN122" i="1"/>
  <c r="AR122" i="1"/>
  <c r="AW148" i="1"/>
  <c r="AO123" i="1"/>
  <c r="AS123" i="1"/>
  <c r="AP124" i="1"/>
  <c r="AQ125" i="1"/>
  <c r="AW151" i="1"/>
  <c r="AN126" i="1"/>
  <c r="AR126" i="1"/>
  <c r="AW152" i="1"/>
  <c r="AO127" i="1"/>
  <c r="AS127" i="1"/>
  <c r="AW153" i="1"/>
  <c r="AP128" i="1"/>
  <c r="AT128" i="1"/>
  <c r="AQ129" i="1"/>
  <c r="AW155" i="1"/>
  <c r="AN130" i="1"/>
  <c r="AR130" i="1"/>
  <c r="AW156" i="1"/>
  <c r="AO131" i="1"/>
  <c r="AS131" i="1"/>
  <c r="AW157" i="1"/>
  <c r="AP132" i="1"/>
  <c r="AQ133" i="1"/>
  <c r="AW159" i="1"/>
  <c r="AN134" i="1"/>
  <c r="AR134" i="1"/>
  <c r="AW160" i="1"/>
  <c r="AO135" i="1"/>
  <c r="AS135" i="1"/>
  <c r="AW161" i="1"/>
  <c r="AP136" i="1"/>
  <c r="AQ137" i="1"/>
  <c r="AW163" i="1"/>
  <c r="AN138" i="1"/>
  <c r="AR138" i="1"/>
  <c r="AW164" i="1"/>
  <c r="AO139" i="1"/>
  <c r="AS139" i="1"/>
  <c r="AW165" i="1"/>
  <c r="AP140" i="1"/>
  <c r="AW167" i="1"/>
  <c r="AN141" i="1"/>
  <c r="AR141" i="1"/>
  <c r="AW168" i="1"/>
  <c r="AO142" i="1"/>
  <c r="AS142" i="1"/>
  <c r="AW169" i="1"/>
  <c r="AP143" i="1"/>
  <c r="AQ144" i="1"/>
  <c r="AW171" i="1"/>
  <c r="AN145" i="1"/>
  <c r="AR145" i="1"/>
  <c r="AW172" i="1"/>
  <c r="AO146" i="1"/>
  <c r="AS146" i="1"/>
  <c r="AW173" i="1"/>
  <c r="AW174" i="1"/>
  <c r="AQ147" i="1"/>
  <c r="AW175" i="1"/>
  <c r="AN148" i="1"/>
  <c r="AR148" i="1"/>
  <c r="AW176" i="1"/>
  <c r="AW177" i="1"/>
  <c r="AP150" i="1"/>
  <c r="AQ151" i="1"/>
  <c r="AW179" i="1"/>
  <c r="AN152" i="1"/>
  <c r="AR152" i="1"/>
  <c r="AW180" i="1"/>
  <c r="AO153" i="1"/>
  <c r="AS153" i="1"/>
  <c r="AW181" i="1"/>
  <c r="AP154" i="1"/>
  <c r="AQ155" i="1"/>
  <c r="AW183" i="1"/>
  <c r="AN156" i="1"/>
  <c r="AR156" i="1"/>
  <c r="AW184" i="1"/>
  <c r="AO157" i="1"/>
  <c r="AS157" i="1"/>
  <c r="AW185" i="1"/>
  <c r="AP158" i="1"/>
  <c r="AQ159" i="1"/>
  <c r="AW187" i="1"/>
  <c r="AN160" i="1"/>
  <c r="AR160" i="1"/>
  <c r="AW188" i="1"/>
  <c r="AO161" i="1"/>
  <c r="AS161" i="1"/>
  <c r="AW189" i="1"/>
  <c r="AP162" i="1"/>
  <c r="AQ163" i="1"/>
  <c r="AW191" i="1"/>
  <c r="AN164" i="1"/>
  <c r="AR164" i="1"/>
  <c r="AW192" i="1"/>
  <c r="AO165" i="1"/>
  <c r="AS165" i="1"/>
  <c r="AW193" i="1"/>
  <c r="AP166" i="1"/>
  <c r="AQ167" i="1"/>
  <c r="AW194" i="1"/>
  <c r="AN168" i="1"/>
  <c r="AR168" i="1"/>
  <c r="AW195" i="1"/>
  <c r="AO169" i="1"/>
  <c r="AS169" i="1"/>
  <c r="AW196" i="1"/>
  <c r="AP170" i="1"/>
  <c r="AQ171" i="1"/>
  <c r="AW198" i="1"/>
  <c r="AN172" i="1"/>
  <c r="AR172" i="1"/>
  <c r="AW199" i="1"/>
  <c r="AO173" i="1"/>
  <c r="AS173" i="1"/>
  <c r="AW200" i="1"/>
  <c r="AP174" i="1"/>
  <c r="AQ175" i="1"/>
  <c r="AW202" i="1"/>
  <c r="AN176" i="1"/>
  <c r="AR176" i="1"/>
  <c r="AW203" i="1"/>
  <c r="AO177" i="1"/>
  <c r="AS177" i="1"/>
  <c r="AW204" i="1"/>
  <c r="AP178" i="1"/>
  <c r="AQ179" i="1"/>
  <c r="AW206" i="1"/>
  <c r="AW207" i="1"/>
  <c r="AO180" i="1"/>
  <c r="AS180" i="1"/>
  <c r="AW208" i="1"/>
  <c r="AP181" i="1"/>
  <c r="AQ182" i="1"/>
  <c r="AW210" i="1"/>
  <c r="AN183" i="1"/>
  <c r="AR183" i="1"/>
  <c r="AW211" i="1"/>
  <c r="AO184" i="1"/>
  <c r="AS184" i="1"/>
  <c r="AW212" i="1"/>
  <c r="AW213" i="1"/>
  <c r="AQ185" i="1"/>
  <c r="AW214" i="1"/>
  <c r="AN186" i="1"/>
  <c r="AR186" i="1"/>
  <c r="AW215" i="1"/>
  <c r="AW216" i="1"/>
  <c r="AW217" i="1"/>
  <c r="AW218" i="1"/>
  <c r="AN187" i="1"/>
  <c r="AR187" i="1"/>
  <c r="AO188" i="1"/>
  <c r="AS188" i="1"/>
  <c r="AW219" i="1"/>
  <c r="AP189" i="1"/>
  <c r="AQ190" i="1"/>
  <c r="AN191" i="1"/>
  <c r="AR191" i="1"/>
  <c r="AW221" i="1"/>
  <c r="AW222" i="1"/>
  <c r="AP192" i="1"/>
  <c r="AW224" i="1"/>
  <c r="AN193" i="1"/>
  <c r="AR193" i="1"/>
  <c r="AW225" i="1"/>
  <c r="AW226" i="1"/>
  <c r="AP194" i="1"/>
  <c r="AQ195" i="1"/>
  <c r="AW228" i="1"/>
  <c r="AN196" i="1"/>
  <c r="AR196" i="1"/>
  <c r="AW229" i="1"/>
  <c r="AO197" i="1"/>
  <c r="AS197" i="1"/>
  <c r="AW230" i="1"/>
  <c r="AW231" i="1"/>
  <c r="AQ198" i="1"/>
  <c r="AW232" i="1"/>
  <c r="AN199" i="1"/>
  <c r="AR199" i="1"/>
  <c r="AW233" i="1"/>
  <c r="AO200" i="1"/>
  <c r="AS200" i="1"/>
  <c r="AW234" i="1"/>
  <c r="AP201" i="1"/>
  <c r="AQ202" i="1"/>
  <c r="AW236" i="1"/>
  <c r="AN203" i="1"/>
  <c r="AR203" i="1"/>
  <c r="AW237" i="1"/>
  <c r="AO204" i="1"/>
  <c r="AS204" i="1"/>
  <c r="AW238" i="1"/>
  <c r="AP205" i="1"/>
  <c r="AQ206" i="1"/>
  <c r="AW240" i="1"/>
  <c r="AN207" i="1"/>
  <c r="AR207" i="1"/>
  <c r="AW241" i="1"/>
  <c r="AO208" i="1"/>
  <c r="AS208" i="1"/>
  <c r="AW242" i="1"/>
  <c r="AP209" i="1"/>
  <c r="AQ210" i="1"/>
  <c r="AW244" i="1"/>
  <c r="AN211" i="1"/>
  <c r="AR211" i="1"/>
  <c r="AW245" i="1"/>
  <c r="AO212" i="1"/>
  <c r="AS212" i="1"/>
  <c r="AW246" i="1"/>
  <c r="AP213" i="1"/>
  <c r="AW249" i="1"/>
  <c r="AN214" i="1"/>
  <c r="AR214" i="1"/>
  <c r="AW250" i="1"/>
  <c r="AO215" i="1"/>
  <c r="AS215" i="1"/>
  <c r="AW251" i="1"/>
  <c r="AW252" i="1"/>
  <c r="AQ216" i="1"/>
  <c r="AW253" i="1"/>
  <c r="AW254" i="1"/>
  <c r="AO217" i="1"/>
  <c r="AS217" i="1"/>
  <c r="AW255" i="1"/>
  <c r="AP218" i="1"/>
  <c r="AW257" i="1"/>
  <c r="AN219" i="1"/>
  <c r="AR219" i="1"/>
  <c r="AW258" i="1"/>
  <c r="AW259" i="1"/>
  <c r="AP220" i="1"/>
  <c r="AW261" i="1"/>
  <c r="AN221" i="1"/>
  <c r="AR221" i="1"/>
  <c r="AW262" i="1"/>
  <c r="AO222" i="1"/>
  <c r="AS222" i="1"/>
  <c r="AW263" i="1"/>
  <c r="AP223" i="1"/>
  <c r="AQ224" i="1"/>
  <c r="AW265" i="1"/>
  <c r="AN225" i="1"/>
  <c r="AR225" i="1"/>
  <c r="AW266" i="1"/>
  <c r="AW267" i="1"/>
  <c r="AW268" i="1"/>
  <c r="AQ226" i="1"/>
  <c r="AW269" i="1"/>
  <c r="AN227" i="1"/>
  <c r="AR227" i="1"/>
  <c r="AW270" i="1"/>
  <c r="AO228" i="1"/>
  <c r="AS228" i="1"/>
  <c r="AW271" i="1"/>
  <c r="AP229" i="1"/>
  <c r="AQ230" i="1"/>
  <c r="AN231" i="1"/>
  <c r="AR231" i="1"/>
  <c r="AW273" i="1"/>
  <c r="AO232" i="1"/>
  <c r="AS232" i="1"/>
  <c r="AW274" i="1"/>
  <c r="AP233" i="1"/>
  <c r="AQ234" i="1"/>
  <c r="AW276" i="1"/>
  <c r="AN235" i="1"/>
  <c r="AR235" i="1"/>
  <c r="AW277" i="1"/>
  <c r="AO236" i="1"/>
  <c r="AS236" i="1"/>
  <c r="AW278" i="1"/>
  <c r="AP237" i="1"/>
  <c r="AQ238" i="1"/>
  <c r="AW280" i="1"/>
  <c r="AN239" i="1"/>
  <c r="AR239" i="1"/>
  <c r="AW281" i="1"/>
  <c r="AO240" i="1"/>
  <c r="AS240" i="1"/>
  <c r="AW282" i="1"/>
  <c r="AP241" i="1"/>
  <c r="AQ242" i="1"/>
  <c r="AW284" i="1"/>
  <c r="AW285" i="1"/>
  <c r="AO243" i="1"/>
  <c r="AS243" i="1"/>
  <c r="AW286" i="1"/>
  <c r="AP244" i="1"/>
  <c r="AQ245" i="1"/>
  <c r="AW288" i="1"/>
  <c r="AN246" i="1"/>
  <c r="AR246" i="1"/>
  <c r="AW289" i="1"/>
  <c r="AO247" i="1"/>
  <c r="AS247" i="1"/>
  <c r="AW290" i="1"/>
  <c r="AP248" i="1"/>
  <c r="AW292" i="1"/>
  <c r="AN249" i="1"/>
  <c r="AR249" i="1"/>
  <c r="AW293" i="1"/>
  <c r="AO250" i="1"/>
  <c r="AS250" i="1"/>
  <c r="AP251" i="1"/>
  <c r="AQ252" i="1"/>
  <c r="AW295" i="1"/>
  <c r="AW296" i="1"/>
  <c r="AO253" i="1"/>
  <c r="AS253" i="1"/>
  <c r="AW297" i="1"/>
  <c r="AO254" i="1"/>
  <c r="AP254" i="1"/>
  <c r="AS254" i="1"/>
  <c r="AQ255" i="1"/>
  <c r="AW299" i="1"/>
  <c r="AN256" i="1"/>
  <c r="AQ256" i="1"/>
  <c r="AR256" i="1"/>
  <c r="AV300" i="1"/>
  <c r="AW300" i="1"/>
  <c r="AO257" i="1"/>
  <c r="AS257" i="1"/>
  <c r="AW301" i="1"/>
  <c r="AP258" i="1"/>
  <c r="AQ259" i="1"/>
  <c r="AS259" i="1"/>
  <c r="AW303" i="1"/>
  <c r="AN260" i="1"/>
  <c r="AP260" i="1"/>
  <c r="AQ260" i="1"/>
  <c r="AR260" i="1"/>
  <c r="AV304" i="1"/>
  <c r="AW305" i="1"/>
  <c r="AN261" i="1"/>
  <c r="AO261" i="1"/>
  <c r="AP261" i="1"/>
  <c r="AR261" i="1"/>
  <c r="AS261" i="1"/>
  <c r="AO262" i="1"/>
  <c r="AP262" i="1"/>
  <c r="AQ262" i="1"/>
  <c r="AS262" i="1"/>
  <c r="AN263" i="1"/>
  <c r="AP263" i="1"/>
  <c r="AQ263" i="1"/>
  <c r="AR263" i="1"/>
  <c r="AN264" i="1"/>
  <c r="AO264" i="1"/>
  <c r="AQ264" i="1"/>
  <c r="AR264" i="1"/>
  <c r="AS264" i="1"/>
  <c r="AW309" i="1"/>
  <c r="AN265" i="1"/>
  <c r="AO265" i="1"/>
  <c r="AP265" i="1"/>
  <c r="AR265" i="1"/>
  <c r="AS265" i="1"/>
  <c r="AO266" i="1"/>
  <c r="AP266" i="1"/>
  <c r="AQ266" i="1"/>
  <c r="AS266" i="1"/>
  <c r="AN267" i="1"/>
  <c r="AP267" i="1"/>
  <c r="AQ267" i="1"/>
  <c r="AR267" i="1"/>
  <c r="AV312" i="1"/>
  <c r="AN268" i="1"/>
  <c r="AO268" i="1"/>
  <c r="AQ268" i="1"/>
  <c r="AR268" i="1"/>
  <c r="AS268" i="1"/>
  <c r="AW313" i="1"/>
  <c r="AN269" i="1"/>
  <c r="AO269" i="1"/>
  <c r="AP269" i="1"/>
  <c r="AR269" i="1"/>
  <c r="AS269" i="1"/>
  <c r="AO270" i="1"/>
  <c r="AP270" i="1"/>
  <c r="AQ270" i="1"/>
  <c r="AS270" i="1"/>
  <c r="AN271" i="1"/>
  <c r="AP271" i="1"/>
  <c r="AQ271" i="1"/>
  <c r="AR271" i="1"/>
  <c r="AV316" i="1"/>
  <c r="AN272" i="1"/>
  <c r="AO272" i="1"/>
  <c r="AQ272" i="1"/>
  <c r="AR272" i="1"/>
  <c r="AS272" i="1"/>
  <c r="AW317" i="1"/>
  <c r="AO273" i="1"/>
  <c r="AP273" i="1"/>
  <c r="AQ273" i="1"/>
  <c r="AN274" i="1"/>
  <c r="AP274" i="1"/>
  <c r="AQ274" i="1"/>
  <c r="AR274" i="1"/>
  <c r="AV319" i="1"/>
  <c r="AN275" i="1"/>
  <c r="AO275" i="1"/>
  <c r="AQ275" i="1"/>
  <c r="AR275" i="1"/>
  <c r="AS275" i="1"/>
  <c r="AW320" i="1"/>
  <c r="AN276" i="1"/>
  <c r="AO276" i="1"/>
  <c r="AP276" i="1"/>
  <c r="AR276" i="1"/>
  <c r="AS276" i="1"/>
  <c r="AO277" i="1"/>
  <c r="AP277" i="1"/>
  <c r="AQ277" i="1"/>
  <c r="AS277" i="1"/>
  <c r="AV323" i="1"/>
  <c r="AW323" i="1"/>
  <c r="AN278" i="1"/>
  <c r="AQ278" i="1"/>
  <c r="AR278" i="1"/>
  <c r="AN279" i="1"/>
  <c r="AO279" i="1"/>
  <c r="AR279" i="1"/>
  <c r="AS279" i="1"/>
  <c r="AW324" i="1"/>
  <c r="AO280" i="1"/>
  <c r="AP280" i="1"/>
  <c r="AS280" i="1"/>
  <c r="AP281" i="1"/>
  <c r="AQ281" i="1"/>
  <c r="AN282" i="1"/>
  <c r="AO282" i="1"/>
  <c r="AQ282" i="1"/>
  <c r="AR282" i="1"/>
  <c r="AW327" i="1"/>
  <c r="AN283" i="1"/>
  <c r="AO283" i="1"/>
  <c r="AR283" i="1"/>
  <c r="AW328" i="1"/>
  <c r="AO284" i="1"/>
  <c r="AP284" i="1"/>
  <c r="AS284" i="1"/>
  <c r="AP285" i="1"/>
  <c r="AQ285" i="1"/>
  <c r="AN286" i="1"/>
  <c r="AQ286" i="1"/>
  <c r="AR286" i="1"/>
  <c r="AV330" i="1"/>
  <c r="AW330" i="1"/>
  <c r="AN287" i="1"/>
  <c r="AO287" i="1"/>
  <c r="AR287" i="1"/>
  <c r="AS287" i="1"/>
  <c r="AW331" i="1"/>
  <c r="AO288" i="1"/>
  <c r="AP288" i="1"/>
  <c r="AS288" i="1"/>
  <c r="AP289" i="1"/>
  <c r="AQ289" i="1"/>
  <c r="AV333" i="1"/>
  <c r="AW334" i="1"/>
  <c r="AN290" i="1"/>
  <c r="AO290" i="1"/>
  <c r="AR290" i="1"/>
  <c r="AS290" i="1"/>
  <c r="AW335" i="1"/>
  <c r="AO291" i="1"/>
  <c r="AP291" i="1"/>
  <c r="AS291" i="1"/>
  <c r="AT291" i="1"/>
  <c r="AP292" i="1"/>
  <c r="AQ292" i="1"/>
  <c r="AT292" i="1"/>
  <c r="AN293" i="1"/>
  <c r="AQ293" i="1"/>
  <c r="AR293" i="1"/>
  <c r="AO294" i="1"/>
  <c r="AP294" i="1"/>
  <c r="AS294" i="1"/>
  <c r="AT294" i="1"/>
  <c r="AN295" i="1"/>
  <c r="AP295" i="1"/>
  <c r="AQ295" i="1"/>
  <c r="AR295" i="1"/>
  <c r="AT295" i="1"/>
  <c r="AN296" i="1"/>
  <c r="AQ296" i="1"/>
  <c r="AR296" i="1"/>
  <c r="AN297" i="1"/>
  <c r="AO297" i="1"/>
  <c r="AR297" i="1"/>
  <c r="AS297" i="1"/>
  <c r="AO298" i="1"/>
  <c r="AP298" i="1"/>
  <c r="AS298" i="1"/>
  <c r="AT298" i="1"/>
  <c r="AP299" i="1"/>
  <c r="AQ299" i="1"/>
  <c r="AT299" i="1"/>
  <c r="AN300" i="1"/>
  <c r="AO300" i="1"/>
  <c r="AR300" i="1"/>
  <c r="AS300" i="1"/>
  <c r="AO301" i="1"/>
  <c r="AP301" i="1"/>
  <c r="AS301" i="1"/>
  <c r="AT301" i="1"/>
  <c r="AN302" i="1"/>
  <c r="AP302" i="1"/>
  <c r="AQ302" i="1"/>
  <c r="AR302" i="1"/>
  <c r="AT302" i="1"/>
  <c r="AN303" i="1"/>
  <c r="AO303" i="1"/>
  <c r="AQ303" i="1"/>
  <c r="AR303" i="1"/>
  <c r="AS303" i="1"/>
  <c r="AO304" i="1"/>
  <c r="AP304" i="1"/>
  <c r="AQ304" i="1"/>
  <c r="AS304" i="1"/>
  <c r="AT304" i="1"/>
  <c r="AN305" i="1"/>
  <c r="AP305" i="1"/>
  <c r="AQ305" i="1"/>
  <c r="AR305" i="1"/>
  <c r="AT305" i="1"/>
  <c r="AN306" i="1"/>
  <c r="AO306" i="1"/>
  <c r="AQ306" i="1"/>
  <c r="AR306" i="1"/>
  <c r="AS306" i="1"/>
  <c r="AN307" i="1"/>
  <c r="AO307" i="1"/>
  <c r="AP307" i="1"/>
  <c r="AR307" i="1"/>
  <c r="AS307" i="1"/>
  <c r="AT307" i="1"/>
  <c r="AO308" i="1"/>
  <c r="AP308" i="1"/>
  <c r="AQ308" i="1"/>
  <c r="AS308" i="1"/>
  <c r="AT308" i="1"/>
  <c r="AN309" i="1"/>
  <c r="AP309" i="1"/>
  <c r="AQ309" i="1"/>
  <c r="AR309" i="1"/>
  <c r="AT309" i="1"/>
  <c r="AN310" i="1"/>
  <c r="AO310" i="1"/>
  <c r="AQ310" i="1"/>
  <c r="AR310" i="1"/>
  <c r="AS310" i="1"/>
  <c r="AN311" i="1"/>
  <c r="AO311" i="1"/>
  <c r="AP311" i="1"/>
  <c r="AR311" i="1"/>
  <c r="AS311" i="1"/>
  <c r="AT311" i="1"/>
  <c r="AO312" i="1"/>
  <c r="AP312" i="1"/>
  <c r="AQ312" i="1"/>
  <c r="AS312" i="1"/>
  <c r="AT312" i="1"/>
  <c r="AN313" i="1"/>
  <c r="AP313" i="1"/>
  <c r="AQ313" i="1"/>
  <c r="AR313" i="1"/>
  <c r="AT313" i="1"/>
  <c r="AN314" i="1"/>
  <c r="AO314" i="1"/>
  <c r="AQ314" i="1"/>
  <c r="AR314" i="1"/>
  <c r="AS314" i="1"/>
  <c r="AN315" i="1"/>
  <c r="AO315" i="1"/>
  <c r="AP315" i="1"/>
  <c r="AR315" i="1"/>
  <c r="AS315" i="1"/>
  <c r="AT315" i="1"/>
  <c r="AO316" i="1"/>
  <c r="AP316" i="1"/>
  <c r="AQ316" i="1"/>
  <c r="AS316" i="1"/>
  <c r="AT316" i="1"/>
  <c r="AN317" i="1"/>
  <c r="AP317" i="1"/>
  <c r="AQ317" i="1"/>
  <c r="AR317" i="1"/>
  <c r="AT317" i="1"/>
  <c r="AN318" i="1"/>
  <c r="AO318" i="1"/>
  <c r="AP318" i="1"/>
  <c r="AR318" i="1"/>
  <c r="AS318" i="1"/>
  <c r="AT318" i="1"/>
  <c r="AO319" i="1"/>
  <c r="AP319" i="1"/>
  <c r="AQ319" i="1"/>
  <c r="AS319" i="1"/>
  <c r="AT319" i="1"/>
  <c r="AN320" i="1"/>
  <c r="AP320" i="1"/>
  <c r="AQ320" i="1"/>
  <c r="AR320" i="1"/>
  <c r="AT320" i="1"/>
  <c r="AN321" i="1"/>
  <c r="AO321" i="1"/>
  <c r="AQ321" i="1"/>
  <c r="AR321" i="1"/>
  <c r="AS321" i="1"/>
  <c r="AN322" i="1"/>
  <c r="AO322" i="1"/>
  <c r="AP322" i="1"/>
  <c r="AR322" i="1"/>
  <c r="AS322" i="1"/>
  <c r="AT322" i="1"/>
  <c r="AO323" i="1"/>
  <c r="AP323" i="1"/>
  <c r="AQ323" i="1"/>
  <c r="AS323" i="1"/>
  <c r="AT323" i="1"/>
  <c r="AN324" i="1"/>
  <c r="AO324" i="1"/>
  <c r="AP324" i="1"/>
  <c r="AR324" i="1"/>
  <c r="AS324" i="1"/>
  <c r="AT324" i="1"/>
  <c r="AO325" i="1"/>
  <c r="AP325" i="1"/>
  <c r="AQ325" i="1"/>
  <c r="AS325" i="1"/>
  <c r="AT325" i="1"/>
  <c r="AN326" i="1"/>
  <c r="AO326" i="1"/>
  <c r="AQ326" i="1"/>
  <c r="AR326" i="1"/>
  <c r="AS326" i="1"/>
  <c r="AN327" i="1"/>
  <c r="AO327" i="1"/>
  <c r="AP327" i="1"/>
  <c r="AR327" i="1"/>
  <c r="AS327" i="1"/>
  <c r="AT327" i="1"/>
  <c r="AO328" i="1"/>
  <c r="AP328" i="1"/>
  <c r="AQ328" i="1"/>
  <c r="AS328" i="1"/>
  <c r="AT328" i="1"/>
  <c r="AN329" i="1"/>
  <c r="AP329" i="1"/>
  <c r="AQ329" i="1"/>
  <c r="AR329" i="1"/>
  <c r="AT329" i="1"/>
  <c r="AN330" i="1"/>
  <c r="AO330" i="1"/>
  <c r="AP330" i="1"/>
  <c r="AR330" i="1"/>
  <c r="AS330" i="1"/>
  <c r="AT330" i="1"/>
  <c r="AO331" i="1"/>
  <c r="AP331" i="1"/>
  <c r="AQ331" i="1"/>
  <c r="AS331" i="1"/>
  <c r="AT331" i="1"/>
  <c r="AN332" i="1"/>
  <c r="AP332" i="1"/>
  <c r="AQ332" i="1"/>
  <c r="AR332" i="1"/>
  <c r="AT332" i="1"/>
  <c r="AN333" i="1"/>
  <c r="AO333" i="1"/>
  <c r="AQ333" i="1"/>
  <c r="AR333" i="1"/>
  <c r="AS333" i="1"/>
  <c r="AN334" i="1"/>
  <c r="AO334" i="1"/>
  <c r="AP334" i="1"/>
  <c r="AR334" i="1"/>
  <c r="AS334" i="1"/>
  <c r="AT334" i="1"/>
  <c r="AO335" i="1"/>
  <c r="AP335" i="1"/>
  <c r="AQ335" i="1"/>
  <c r="AS335" i="1"/>
  <c r="AT335" i="1"/>
  <c r="AW3" i="1"/>
  <c r="AS371" i="1"/>
  <c r="AR371" i="1"/>
  <c r="AN92" i="1" l="1"/>
  <c r="AS78" i="1"/>
  <c r="AO78" i="1"/>
  <c r="AQ77" i="1"/>
  <c r="AR53" i="1"/>
  <c r="AN53" i="1"/>
  <c r="AQ50" i="1"/>
  <c r="AR26" i="1"/>
  <c r="AN26" i="1"/>
  <c r="AP105" i="1"/>
  <c r="AQ96" i="1"/>
  <c r="AP95" i="1"/>
  <c r="AS92" i="1"/>
  <c r="AO92" i="1"/>
  <c r="AR80" i="1"/>
  <c r="AN80" i="1"/>
  <c r="AR77" i="1"/>
  <c r="AN77" i="1"/>
  <c r="AP71" i="1"/>
  <c r="AR70" i="1"/>
  <c r="AN70" i="1"/>
  <c r="AS66" i="1"/>
  <c r="AO66" i="1"/>
  <c r="AS61" i="1"/>
  <c r="AO61" i="1"/>
  <c r="AQ60" i="1"/>
  <c r="AQ55" i="1"/>
  <c r="AS54" i="1"/>
  <c r="AO54" i="1"/>
  <c r="AP45" i="1"/>
  <c r="AQ39" i="1"/>
  <c r="AS38" i="1"/>
  <c r="AO38" i="1"/>
  <c r="AS26" i="1"/>
  <c r="AO26" i="1"/>
  <c r="AQ25" i="1"/>
  <c r="AS23" i="1"/>
  <c r="AO23" i="1"/>
  <c r="AQ22" i="1"/>
  <c r="AP21" i="1"/>
  <c r="AR18" i="1"/>
  <c r="AN18" i="1"/>
  <c r="AP17" i="1"/>
  <c r="AR14" i="1"/>
  <c r="AN14" i="1"/>
  <c r="AQ103" i="1"/>
  <c r="AP83" i="1"/>
  <c r="AS70" i="1"/>
  <c r="AO70" i="1"/>
  <c r="AP68" i="1"/>
  <c r="AP65" i="1"/>
  <c r="AP38" i="1"/>
  <c r="AR37" i="1"/>
  <c r="AN37" i="1"/>
  <c r="AR22" i="1"/>
  <c r="AN22" i="1"/>
  <c r="AQ13" i="1"/>
  <c r="AS12" i="1"/>
  <c r="AO12" i="1"/>
  <c r="AP8" i="1"/>
  <c r="AR7" i="1"/>
  <c r="AN7" i="1"/>
  <c r="AQ5" i="1"/>
  <c r="AT285" i="1"/>
  <c r="AT269" i="1"/>
  <c r="AW314" i="1"/>
  <c r="AT266" i="1"/>
  <c r="AW311" i="1"/>
  <c r="AT263" i="1"/>
  <c r="AW308" i="1"/>
  <c r="AT258" i="1"/>
  <c r="AW302" i="1"/>
  <c r="AT244" i="1"/>
  <c r="AW287" i="1"/>
  <c r="AT229" i="1"/>
  <c r="AW272" i="1"/>
  <c r="AT218" i="1"/>
  <c r="AW256" i="1"/>
  <c r="AT201" i="1"/>
  <c r="AW235" i="1"/>
  <c r="AT170" i="1"/>
  <c r="AW197" i="1"/>
  <c r="AT154" i="1"/>
  <c r="AW182" i="1"/>
  <c r="AT150" i="1"/>
  <c r="AW178" i="1"/>
  <c r="AT106" i="1"/>
  <c r="AW127" i="1"/>
  <c r="AT93" i="1"/>
  <c r="AW110" i="1"/>
  <c r="AT87" i="1"/>
  <c r="AW100" i="1"/>
  <c r="AT68" i="1"/>
  <c r="AW81" i="1"/>
  <c r="AT65" i="1"/>
  <c r="AW77" i="1"/>
  <c r="AT63" i="1"/>
  <c r="AW73" i="1"/>
  <c r="AT58" i="1"/>
  <c r="AW68" i="1"/>
  <c r="AT49" i="1"/>
  <c r="AW57" i="1"/>
  <c r="AT45" i="1"/>
  <c r="AW53" i="1"/>
  <c r="AT38" i="1"/>
  <c r="AW45" i="1"/>
  <c r="AT32" i="1"/>
  <c r="AW38" i="1"/>
  <c r="AT21" i="1"/>
  <c r="AW26" i="1"/>
  <c r="AT12" i="1"/>
  <c r="AW17" i="1"/>
  <c r="AT3" i="1"/>
  <c r="AW5" i="1"/>
  <c r="AP49" i="1"/>
  <c r="AR48" i="1"/>
  <c r="AN48" i="1"/>
  <c r="AR40" i="1"/>
  <c r="AN40" i="1"/>
  <c r="AS31" i="1"/>
  <c r="AO31" i="1"/>
  <c r="AR5" i="1"/>
  <c r="AN5" i="1"/>
  <c r="AP3" i="1"/>
  <c r="AV301" i="1"/>
  <c r="AT284" i="1"/>
  <c r="AW329" i="1"/>
  <c r="AS283" i="1"/>
  <c r="AV328" i="1"/>
  <c r="AT281" i="1"/>
  <c r="AW326" i="1"/>
  <c r="AT277" i="1"/>
  <c r="AW322" i="1"/>
  <c r="AT274" i="1"/>
  <c r="AW319" i="1"/>
  <c r="AS273" i="1"/>
  <c r="AV318" i="1"/>
  <c r="AT265" i="1"/>
  <c r="AW310" i="1"/>
  <c r="AT262" i="1"/>
  <c r="AW307" i="1"/>
  <c r="AT251" i="1"/>
  <c r="AW294" i="1"/>
  <c r="AT248" i="1"/>
  <c r="AW291" i="1"/>
  <c r="AT233" i="1"/>
  <c r="AW275" i="1"/>
  <c r="AT220" i="1"/>
  <c r="AW260" i="1"/>
  <c r="AT205" i="1"/>
  <c r="AW239" i="1"/>
  <c r="AT189" i="1"/>
  <c r="AW220" i="1"/>
  <c r="AT174" i="1"/>
  <c r="AW201" i="1"/>
  <c r="AT158" i="1"/>
  <c r="AW186" i="1"/>
  <c r="AT132" i="1"/>
  <c r="AW158" i="1"/>
  <c r="AT105" i="1"/>
  <c r="AW126" i="1"/>
  <c r="AT95" i="1"/>
  <c r="AW114" i="1"/>
  <c r="AT86" i="1"/>
  <c r="AW99" i="1"/>
  <c r="AT75" i="1"/>
  <c r="AW88" i="1"/>
  <c r="AT62" i="1"/>
  <c r="AW72" i="1"/>
  <c r="AT55" i="1"/>
  <c r="AW65" i="1"/>
  <c r="AT43" i="1"/>
  <c r="AW50" i="1"/>
  <c r="AT35" i="1"/>
  <c r="AW42" i="1"/>
  <c r="AT31" i="1"/>
  <c r="AW37" i="1"/>
  <c r="AT16" i="1"/>
  <c r="AW21" i="1"/>
  <c r="AQ91" i="1"/>
  <c r="AS79" i="1"/>
  <c r="AO79" i="1"/>
  <c r="AQ65" i="1"/>
  <c r="AQ63" i="1"/>
  <c r="AP62" i="1"/>
  <c r="AR61" i="1"/>
  <c r="AN61" i="1"/>
  <c r="AS57" i="1"/>
  <c r="AO57" i="1"/>
  <c r="AQ56" i="1"/>
  <c r="AR51" i="1"/>
  <c r="AN51" i="1"/>
  <c r="AS48" i="1"/>
  <c r="AO48" i="1"/>
  <c r="AQ47" i="1"/>
  <c r="AQ44" i="1"/>
  <c r="AQ32" i="1"/>
  <c r="AP31" i="1"/>
  <c r="AR30" i="1"/>
  <c r="AN30" i="1"/>
  <c r="AQ21" i="1"/>
  <c r="AS20" i="1"/>
  <c r="AO20" i="1"/>
  <c r="AP16" i="1"/>
  <c r="AR15" i="1"/>
  <c r="AN15" i="1"/>
  <c r="AS11" i="1"/>
  <c r="AO11" i="1"/>
  <c r="AV303" i="1"/>
  <c r="AT289" i="1"/>
  <c r="AW333" i="1"/>
  <c r="AT280" i="1"/>
  <c r="AW325" i="1"/>
  <c r="AT276" i="1"/>
  <c r="AW321" i="1"/>
  <c r="AT273" i="1"/>
  <c r="AW318" i="1"/>
  <c r="AT271" i="1"/>
  <c r="AW316" i="1"/>
  <c r="AT261" i="1"/>
  <c r="AW306" i="1"/>
  <c r="AT260" i="1"/>
  <c r="AW304" i="1"/>
  <c r="AT254" i="1"/>
  <c r="AW298" i="1"/>
  <c r="AT237" i="1"/>
  <c r="AW279" i="1"/>
  <c r="AT223" i="1"/>
  <c r="AW264" i="1"/>
  <c r="AT209" i="1"/>
  <c r="AW243" i="1"/>
  <c r="AT194" i="1"/>
  <c r="AW227" i="1"/>
  <c r="AT192" i="1"/>
  <c r="AW223" i="1"/>
  <c r="AT178" i="1"/>
  <c r="AW205" i="1"/>
  <c r="AT162" i="1"/>
  <c r="AW190" i="1"/>
  <c r="AT136" i="1"/>
  <c r="AW162" i="1"/>
  <c r="AT108" i="1"/>
  <c r="AW130" i="1"/>
  <c r="AT99" i="1"/>
  <c r="AW118" i="1"/>
  <c r="AT88" i="1"/>
  <c r="AW103" i="1"/>
  <c r="AT83" i="1"/>
  <c r="AW96" i="1"/>
  <c r="AT79" i="1"/>
  <c r="AW91" i="1"/>
  <c r="AT72" i="1"/>
  <c r="AW85" i="1"/>
  <c r="AT67" i="1"/>
  <c r="AW80" i="1"/>
  <c r="AT59" i="1"/>
  <c r="AW69" i="1"/>
  <c r="AT54" i="1"/>
  <c r="AW64" i="1"/>
  <c r="AT46" i="1"/>
  <c r="AW54" i="1"/>
  <c r="AT42" i="1"/>
  <c r="AW49" i="1"/>
  <c r="AT28" i="1"/>
  <c r="AW34" i="1"/>
  <c r="AT20" i="1"/>
  <c r="AW25" i="1"/>
  <c r="AT13" i="1"/>
  <c r="AW18" i="1"/>
  <c r="AT9" i="1"/>
  <c r="AW14" i="1"/>
  <c r="AV288" i="1"/>
  <c r="AX332" i="1"/>
  <c r="AV284" i="1"/>
  <c r="AX329" i="1"/>
  <c r="AV277" i="1"/>
  <c r="AX322" i="1"/>
  <c r="AV273" i="1"/>
  <c r="AX318" i="1"/>
  <c r="AV266" i="1"/>
  <c r="AX311" i="1"/>
  <c r="AV262" i="1"/>
  <c r="AX307" i="1"/>
  <c r="AV259" i="1"/>
  <c r="AX303" i="1"/>
  <c r="AV255" i="1"/>
  <c r="AX299" i="1"/>
  <c r="AV245" i="1"/>
  <c r="AX288" i="1"/>
  <c r="AV242" i="1"/>
  <c r="AX284" i="1"/>
  <c r="AV234" i="1"/>
  <c r="AX276" i="1"/>
  <c r="AV230" i="1"/>
  <c r="AV226" i="1"/>
  <c r="AX269" i="1"/>
  <c r="AV224" i="1"/>
  <c r="AX265" i="1"/>
  <c r="AX257" i="1"/>
  <c r="AV216" i="1"/>
  <c r="AX253" i="1"/>
  <c r="AV206" i="1"/>
  <c r="AX240" i="1"/>
  <c r="AQ94" i="1"/>
  <c r="AS82" i="1"/>
  <c r="AO82" i="1"/>
  <c r="AS71" i="1"/>
  <c r="AO71" i="1"/>
  <c r="AP67" i="1"/>
  <c r="AR66" i="1"/>
  <c r="AN66" i="1"/>
  <c r="AP54" i="1"/>
  <c r="AS51" i="1"/>
  <c r="AO51" i="1"/>
  <c r="AP46" i="1"/>
  <c r="AQ35" i="1"/>
  <c r="AR34" i="1"/>
  <c r="AN34" i="1"/>
  <c r="AS30" i="1"/>
  <c r="AO30" i="1"/>
  <c r="AQ29" i="1"/>
  <c r="AS27" i="1"/>
  <c r="AO27" i="1"/>
  <c r="AS24" i="1"/>
  <c r="AO24" i="1"/>
  <c r="AP20" i="1"/>
  <c r="AR19" i="1"/>
  <c r="AN19" i="1"/>
  <c r="AS15" i="1"/>
  <c r="AO15" i="1"/>
  <c r="AQ14" i="1"/>
  <c r="AP13" i="1"/>
  <c r="AR10" i="1"/>
  <c r="AN10" i="1"/>
  <c r="AP9" i="1"/>
  <c r="AS8" i="1"/>
  <c r="AO8" i="1"/>
  <c r="AV315" i="1"/>
  <c r="AV294" i="1"/>
  <c r="AV291" i="1"/>
  <c r="AT288" i="1"/>
  <c r="AW332" i="1"/>
  <c r="AS282" i="1"/>
  <c r="AV327" i="1"/>
  <c r="AT270" i="1"/>
  <c r="AW315" i="1"/>
  <c r="AT267" i="1"/>
  <c r="AW312" i="1"/>
  <c r="AT241" i="1"/>
  <c r="AW283" i="1"/>
  <c r="AT213" i="1"/>
  <c r="AW247" i="1"/>
  <c r="AT181" i="1"/>
  <c r="AW209" i="1"/>
  <c r="AT166" i="1"/>
  <c r="AT143" i="1"/>
  <c r="AW170" i="1"/>
  <c r="AT140" i="1"/>
  <c r="AW166" i="1"/>
  <c r="AT124" i="1"/>
  <c r="AW150" i="1"/>
  <c r="AT121" i="1"/>
  <c r="AW146" i="1"/>
  <c r="AT117" i="1"/>
  <c r="AW142" i="1"/>
  <c r="AT114" i="1"/>
  <c r="AW138" i="1"/>
  <c r="AT110" i="1"/>
  <c r="AW134" i="1"/>
  <c r="AT101" i="1"/>
  <c r="AW122" i="1"/>
  <c r="AW107" i="1"/>
  <c r="AT82" i="1"/>
  <c r="AW95" i="1"/>
  <c r="AT76" i="1"/>
  <c r="AW89" i="1"/>
  <c r="AT71" i="1"/>
  <c r="AW84" i="1"/>
  <c r="AT52" i="1"/>
  <c r="AW62" i="1"/>
  <c r="AT50" i="1"/>
  <c r="AW58" i="1"/>
  <c r="AT39" i="1"/>
  <c r="AW46" i="1"/>
  <c r="AT27" i="1"/>
  <c r="AW33" i="1"/>
  <c r="AT24" i="1"/>
  <c r="AW29" i="1"/>
  <c r="AT17" i="1"/>
  <c r="AW22" i="1"/>
  <c r="AT8" i="1"/>
  <c r="AW13" i="1"/>
  <c r="AT4" i="1"/>
  <c r="AW6" i="1"/>
  <c r="AS3" i="1"/>
  <c r="AO3" i="1"/>
  <c r="AV331" i="1"/>
  <c r="AV282" i="1"/>
  <c r="AV268" i="1"/>
  <c r="AV250" i="1"/>
  <c r="AV236" i="1"/>
  <c r="AV217" i="1"/>
  <c r="AV204" i="1"/>
  <c r="AV188" i="1"/>
  <c r="AV173" i="1"/>
  <c r="AV157" i="1"/>
  <c r="AV139" i="1"/>
  <c r="AV123" i="1"/>
  <c r="AV104" i="1"/>
  <c r="AV85" i="1"/>
  <c r="AV70" i="1"/>
  <c r="AV51" i="1"/>
  <c r="AV37" i="1"/>
  <c r="AV23" i="1"/>
  <c r="AV7" i="1"/>
  <c r="AX125" i="1"/>
  <c r="AX313" i="1"/>
  <c r="AX98" i="1"/>
  <c r="AX185" i="1"/>
  <c r="AV287" i="1"/>
  <c r="AX331" i="1"/>
  <c r="AV283" i="1"/>
  <c r="AX328" i="1"/>
  <c r="AV269" i="1"/>
  <c r="AX314" i="1"/>
  <c r="AV297" i="1"/>
  <c r="AV258" i="1"/>
  <c r="AV254" i="1"/>
  <c r="AV244" i="1"/>
  <c r="AV241" i="1"/>
  <c r="AV229" i="1"/>
  <c r="AV223" i="1"/>
  <c r="AV213" i="1"/>
  <c r="AV209" i="1"/>
  <c r="AV194" i="1"/>
  <c r="AV192" i="1"/>
  <c r="AV170" i="1"/>
  <c r="AV166" i="1"/>
  <c r="AV150" i="1"/>
  <c r="AV136" i="1"/>
  <c r="AV132" i="1"/>
  <c r="AV121" i="1"/>
  <c r="AV117" i="1"/>
  <c r="AV108" i="1"/>
  <c r="AV105" i="1"/>
  <c r="AV95" i="1"/>
  <c r="AV93" i="1"/>
  <c r="AV86" i="1"/>
  <c r="AV82" i="1"/>
  <c r="AV71" i="1"/>
  <c r="AV67" i="1"/>
  <c r="AV54" i="1"/>
  <c r="AV49" i="1"/>
  <c r="AV38" i="1"/>
  <c r="AV31" i="1"/>
  <c r="AV20" i="1"/>
  <c r="AV16" i="1"/>
  <c r="AV3" i="1"/>
  <c r="AX162" i="1"/>
  <c r="AX45" i="1"/>
  <c r="AX227" i="1"/>
  <c r="AX84" i="1"/>
  <c r="AX197" i="1"/>
  <c r="AX64" i="1"/>
  <c r="AX44" i="1"/>
  <c r="AX278" i="1"/>
  <c r="AX182" i="1"/>
  <c r="AV202" i="1"/>
  <c r="AV198" i="1"/>
  <c r="AV195" i="1"/>
  <c r="AV185" i="1"/>
  <c r="AV182" i="1"/>
  <c r="AV175" i="1"/>
  <c r="AV171" i="1"/>
  <c r="AV167" i="1"/>
  <c r="AV163" i="1"/>
  <c r="AV151" i="1"/>
  <c r="AV147" i="1"/>
  <c r="AV144" i="1"/>
  <c r="AV133" i="1"/>
  <c r="AV129" i="1"/>
  <c r="AV125" i="1"/>
  <c r="AV111" i="1"/>
  <c r="AV109" i="1"/>
  <c r="AV106" i="1"/>
  <c r="AV100" i="1"/>
  <c r="AV96" i="1"/>
  <c r="AV87" i="1"/>
  <c r="AV76" i="1"/>
  <c r="AV72" i="1"/>
  <c r="AV68" i="1"/>
  <c r="AV63" i="1"/>
  <c r="AV59" i="1"/>
  <c r="AV55" i="1"/>
  <c r="AV50" i="1"/>
  <c r="AV46" i="1"/>
  <c r="AV43" i="1"/>
  <c r="AV35" i="1"/>
  <c r="AV32" i="1"/>
  <c r="AV28" i="1"/>
  <c r="AV17" i="1"/>
  <c r="AV13" i="1"/>
  <c r="AV9" i="1"/>
  <c r="AX178" i="1"/>
  <c r="AX114" i="1"/>
  <c r="AX159" i="1"/>
  <c r="AX28" i="1"/>
  <c r="AX327" i="1"/>
  <c r="AX126" i="1"/>
  <c r="AX5" i="1"/>
  <c r="AX302" i="1"/>
  <c r="AX236" i="1"/>
  <c r="AX37" i="1"/>
  <c r="AX219" i="1"/>
  <c r="AX73" i="1"/>
  <c r="AX146" i="1"/>
  <c r="AX60" i="1"/>
  <c r="AX135" i="1"/>
  <c r="AX200" i="1"/>
  <c r="AX264" i="1"/>
  <c r="AX21" i="1"/>
  <c r="AX83" i="1"/>
  <c r="AX155" i="1"/>
  <c r="AX179" i="1"/>
  <c r="AX198" i="1"/>
  <c r="AX238" i="1"/>
  <c r="AX298" i="1"/>
  <c r="AX42" i="1"/>
  <c r="AX58" i="1"/>
  <c r="AX99" i="1"/>
  <c r="AX110" i="1"/>
  <c r="AX158" i="1"/>
  <c r="AX223" i="1"/>
  <c r="AX283" i="1"/>
  <c r="AX194" i="1"/>
  <c r="AX12" i="1"/>
  <c r="AX287" i="1"/>
  <c r="AX175" i="1"/>
  <c r="AX80" i="1"/>
  <c r="AX18" i="1"/>
  <c r="AX348" i="1" s="1"/>
  <c r="AX57" i="1"/>
  <c r="AX115" i="1"/>
  <c r="AX127" i="1"/>
  <c r="AX89" i="1"/>
  <c r="AX25" i="1"/>
  <c r="AX228" i="1"/>
  <c r="AX165" i="1"/>
  <c r="AX14" i="1"/>
  <c r="AX247" i="1"/>
  <c r="AX151" i="1"/>
  <c r="AX171" i="1"/>
  <c r="AX255" i="1"/>
  <c r="BB387" i="1"/>
  <c r="H3" i="1"/>
  <c r="BD385" i="1"/>
  <c r="BD387" i="1"/>
  <c r="BD386" i="1"/>
  <c r="BC384" i="1"/>
  <c r="BD384" i="1"/>
  <c r="BC385" i="1"/>
  <c r="BC386" i="1"/>
  <c r="BC387" i="1"/>
  <c r="BB385" i="1"/>
  <c r="BB384" i="1"/>
  <c r="BB386" i="1"/>
  <c r="AW349" i="1"/>
  <c r="AW347" i="1"/>
  <c r="AQ301" i="1"/>
  <c r="AT300" i="1"/>
  <c r="AP300" i="1"/>
  <c r="AR299" i="1"/>
  <c r="AN299" i="1"/>
  <c r="AQ298" i="1"/>
  <c r="AT297" i="1"/>
  <c r="AP297" i="1"/>
  <c r="AS296" i="1"/>
  <c r="AO296" i="1"/>
  <c r="AQ294" i="1"/>
  <c r="AS293" i="1"/>
  <c r="AO293" i="1"/>
  <c r="AR292" i="1"/>
  <c r="AN292" i="1"/>
  <c r="AQ291" i="1"/>
  <c r="AT290" i="1"/>
  <c r="AP290" i="1"/>
  <c r="AR289" i="1"/>
  <c r="AN289" i="1"/>
  <c r="AQ288" i="1"/>
  <c r="AT287" i="1"/>
  <c r="AP287" i="1"/>
  <c r="AS286" i="1"/>
  <c r="AO286" i="1"/>
  <c r="AR285" i="1"/>
  <c r="AN285" i="1"/>
  <c r="AQ284" i="1"/>
  <c r="AT283" i="1"/>
  <c r="AP283" i="1"/>
  <c r="AR281" i="1"/>
  <c r="AN281" i="1"/>
  <c r="AQ280" i="1"/>
  <c r="AT279" i="1"/>
  <c r="AP279" i="1"/>
  <c r="AS278" i="1"/>
  <c r="AO278" i="1"/>
  <c r="AR335" i="1"/>
  <c r="AN335" i="1"/>
  <c r="AQ334" i="1"/>
  <c r="AT333" i="1"/>
  <c r="AP333" i="1"/>
  <c r="AS332" i="1"/>
  <c r="AO332" i="1"/>
  <c r="AR331" i="1"/>
  <c r="AN331" i="1"/>
  <c r="AQ330" i="1"/>
  <c r="AS329" i="1"/>
  <c r="AO329" i="1"/>
  <c r="AR328" i="1"/>
  <c r="AN328" i="1"/>
  <c r="AQ327" i="1"/>
  <c r="AT326" i="1"/>
  <c r="AP326" i="1"/>
  <c r="AR325" i="1"/>
  <c r="AN325" i="1"/>
  <c r="AQ324" i="1"/>
  <c r="AR323" i="1"/>
  <c r="AN323" i="1"/>
  <c r="AQ322" i="1"/>
  <c r="AT321" i="1"/>
  <c r="AP321" i="1"/>
  <c r="AS320" i="1"/>
  <c r="AO320" i="1"/>
  <c r="AR319" i="1"/>
  <c r="AN319" i="1"/>
  <c r="AQ318" i="1"/>
  <c r="AS317" i="1"/>
  <c r="AO317" i="1"/>
  <c r="AR316" i="1"/>
  <c r="AN316" i="1"/>
  <c r="AQ315" i="1"/>
  <c r="AT314" i="1"/>
  <c r="AP314" i="1"/>
  <c r="AS313" i="1"/>
  <c r="AO313" i="1"/>
  <c r="AR312" i="1"/>
  <c r="AN312" i="1"/>
  <c r="AQ311" i="1"/>
  <c r="AT310" i="1"/>
  <c r="AP310" i="1"/>
  <c r="AS309" i="1"/>
  <c r="AO309" i="1"/>
  <c r="AR308" i="1"/>
  <c r="AN308" i="1"/>
  <c r="AQ307" i="1"/>
  <c r="AT306" i="1"/>
  <c r="AP306" i="1"/>
  <c r="AS305" i="1"/>
  <c r="AO305" i="1"/>
  <c r="AR304" i="1"/>
  <c r="AN304" i="1"/>
  <c r="AT303" i="1"/>
  <c r="AP303" i="1"/>
  <c r="AS302" i="1"/>
  <c r="AO302" i="1"/>
  <c r="AR301" i="1"/>
  <c r="AN301" i="1"/>
  <c r="AQ300" i="1"/>
  <c r="AS299" i="1"/>
  <c r="AO299" i="1"/>
  <c r="AR298" i="1"/>
  <c r="AN298" i="1"/>
  <c r="AQ297" i="1"/>
  <c r="AT296" i="1"/>
  <c r="AP296" i="1"/>
  <c r="AS295" i="1"/>
  <c r="AO295" i="1"/>
  <c r="AR294" i="1"/>
  <c r="AN294" i="1"/>
  <c r="AT293" i="1"/>
  <c r="AP293" i="1"/>
  <c r="AS292" i="1"/>
  <c r="AO292" i="1"/>
  <c r="AR291" i="1"/>
  <c r="AN291" i="1"/>
  <c r="AQ290" i="1"/>
  <c r="AS289" i="1"/>
  <c r="AO289" i="1"/>
  <c r="AR288" i="1"/>
  <c r="AN288" i="1"/>
  <c r="AQ287" i="1"/>
  <c r="AT286" i="1"/>
  <c r="AP286" i="1"/>
  <c r="AS285" i="1"/>
  <c r="AO285" i="1"/>
  <c r="AR284" i="1"/>
  <c r="AN284" i="1"/>
  <c r="AQ283" i="1"/>
  <c r="AT282" i="1"/>
  <c r="AP282" i="1"/>
  <c r="AS281" i="1"/>
  <c r="AO281" i="1"/>
  <c r="AR280" i="1"/>
  <c r="AN280" i="1"/>
  <c r="AQ279" i="1"/>
  <c r="AT278" i="1"/>
  <c r="AP278" i="1"/>
  <c r="AR277" i="1"/>
  <c r="AN277" i="1"/>
  <c r="AQ276" i="1"/>
  <c r="AT275" i="1"/>
  <c r="AP275" i="1"/>
  <c r="AS274" i="1"/>
  <c r="AO274" i="1"/>
  <c r="AR273" i="1"/>
  <c r="AN273" i="1"/>
  <c r="AT272" i="1"/>
  <c r="AP272" i="1"/>
  <c r="AS271" i="1"/>
  <c r="AO271" i="1"/>
  <c r="AO259" i="1"/>
  <c r="AR258" i="1"/>
  <c r="AN258" i="1"/>
  <c r="AQ257" i="1"/>
  <c r="AT256" i="1"/>
  <c r="AP256" i="1"/>
  <c r="AS255" i="1"/>
  <c r="AO255" i="1"/>
  <c r="AR254" i="1"/>
  <c r="AN254" i="1"/>
  <c r="AQ253" i="1"/>
  <c r="AS252" i="1"/>
  <c r="AO252" i="1"/>
  <c r="AR251" i="1"/>
  <c r="AN251" i="1"/>
  <c r="AQ250" i="1"/>
  <c r="AT249" i="1"/>
  <c r="AP249" i="1"/>
  <c r="AR248" i="1"/>
  <c r="AN248" i="1"/>
  <c r="AQ247" i="1"/>
  <c r="AT246" i="1"/>
  <c r="AP246" i="1"/>
  <c r="AS245" i="1"/>
  <c r="AO245" i="1"/>
  <c r="AR244" i="1"/>
  <c r="AN244" i="1"/>
  <c r="AQ243" i="1"/>
  <c r="AS242" i="1"/>
  <c r="AO242" i="1"/>
  <c r="AR241" i="1"/>
  <c r="AN241" i="1"/>
  <c r="AQ240" i="1"/>
  <c r="AT239" i="1"/>
  <c r="AP239" i="1"/>
  <c r="AS238" i="1"/>
  <c r="AO238" i="1"/>
  <c r="AR237" i="1"/>
  <c r="AN237" i="1"/>
  <c r="AQ236" i="1"/>
  <c r="AT235" i="1"/>
  <c r="AP235" i="1"/>
  <c r="AS234" i="1"/>
  <c r="AO234" i="1"/>
  <c r="AR233" i="1"/>
  <c r="AN233" i="1"/>
  <c r="AQ232" i="1"/>
  <c r="AT231" i="1"/>
  <c r="AP231" i="1"/>
  <c r="AS230" i="1"/>
  <c r="AO230" i="1"/>
  <c r="AR229" i="1"/>
  <c r="AN229" i="1"/>
  <c r="AQ228" i="1"/>
  <c r="AT227" i="1"/>
  <c r="AP227" i="1"/>
  <c r="AS226" i="1"/>
  <c r="AO226" i="1"/>
  <c r="AT225" i="1"/>
  <c r="AP225" i="1"/>
  <c r="AS224" i="1"/>
  <c r="AO224" i="1"/>
  <c r="AR223" i="1"/>
  <c r="AN223" i="1"/>
  <c r="AQ222" i="1"/>
  <c r="AT221" i="1"/>
  <c r="AP221" i="1"/>
  <c r="AR220" i="1"/>
  <c r="AN220" i="1"/>
  <c r="AT219" i="1"/>
  <c r="AP219" i="1"/>
  <c r="AR218" i="1"/>
  <c r="AN218" i="1"/>
  <c r="AQ217" i="1"/>
  <c r="AS216" i="1"/>
  <c r="AO216" i="1"/>
  <c r="AQ215" i="1"/>
  <c r="AT214" i="1"/>
  <c r="AP214" i="1"/>
  <c r="AR213" i="1"/>
  <c r="AN213" i="1"/>
  <c r="AQ212" i="1"/>
  <c r="AT211" i="1"/>
  <c r="AP211" i="1"/>
  <c r="AS210" i="1"/>
  <c r="AO210" i="1"/>
  <c r="AR209" i="1"/>
  <c r="AN209" i="1"/>
  <c r="AQ208" i="1"/>
  <c r="AT207" i="1"/>
  <c r="AP207" i="1"/>
  <c r="AS206" i="1"/>
  <c r="AO206" i="1"/>
  <c r="AR205" i="1"/>
  <c r="AN205" i="1"/>
  <c r="AQ204" i="1"/>
  <c r="AT203" i="1"/>
  <c r="AP203" i="1"/>
  <c r="AS202" i="1"/>
  <c r="AO202" i="1"/>
  <c r="AR201" i="1"/>
  <c r="AN201" i="1"/>
  <c r="AQ200" i="1"/>
  <c r="AT199" i="1"/>
  <c r="AP199" i="1"/>
  <c r="AS198" i="1"/>
  <c r="AO198" i="1"/>
  <c r="AQ197" i="1"/>
  <c r="AT196" i="1"/>
  <c r="AP196" i="1"/>
  <c r="AS195" i="1"/>
  <c r="AO195" i="1"/>
  <c r="AR194" i="1"/>
  <c r="AN194" i="1"/>
  <c r="AT193" i="1"/>
  <c r="AP193" i="1"/>
  <c r="AR192" i="1"/>
  <c r="AN192" i="1"/>
  <c r="AT191" i="1"/>
  <c r="AP191" i="1"/>
  <c r="AS190" i="1"/>
  <c r="AO190" i="1"/>
  <c r="AR189" i="1"/>
  <c r="AN189" i="1"/>
  <c r="AQ188" i="1"/>
  <c r="AT187" i="1"/>
  <c r="AP187" i="1"/>
  <c r="AT186" i="1"/>
  <c r="AP186" i="1"/>
  <c r="AS185" i="1"/>
  <c r="AO185" i="1"/>
  <c r="AQ184" i="1"/>
  <c r="AT183" i="1"/>
  <c r="AP183" i="1"/>
  <c r="AS182" i="1"/>
  <c r="AO182" i="1"/>
  <c r="AR181" i="1"/>
  <c r="AN181" i="1"/>
  <c r="AQ180" i="1"/>
  <c r="AS179" i="1"/>
  <c r="AO179" i="1"/>
  <c r="AR178" i="1"/>
  <c r="AN178" i="1"/>
  <c r="AQ177" i="1"/>
  <c r="AT176" i="1"/>
  <c r="AP176" i="1"/>
  <c r="AS175" i="1"/>
  <c r="AO175" i="1"/>
  <c r="AR174" i="1"/>
  <c r="AN174" i="1"/>
  <c r="AQ173" i="1"/>
  <c r="AT172" i="1"/>
  <c r="AP172" i="1"/>
  <c r="AS171" i="1"/>
  <c r="AO171" i="1"/>
  <c r="AR170" i="1"/>
  <c r="AN170" i="1"/>
  <c r="AQ169" i="1"/>
  <c r="AT259" i="1"/>
  <c r="AP259" i="1"/>
  <c r="AS258" i="1"/>
  <c r="AO258" i="1"/>
  <c r="AR257" i="1"/>
  <c r="AN257" i="1"/>
  <c r="AT255" i="1"/>
  <c r="AP255" i="1"/>
  <c r="AR253" i="1"/>
  <c r="AN253" i="1"/>
  <c r="AT252" i="1"/>
  <c r="AP252" i="1"/>
  <c r="AS251" i="1"/>
  <c r="AO251" i="1"/>
  <c r="AR250" i="1"/>
  <c r="AN250" i="1"/>
  <c r="AQ249" i="1"/>
  <c r="AS248" i="1"/>
  <c r="AO248" i="1"/>
  <c r="AR247" i="1"/>
  <c r="AN247" i="1"/>
  <c r="AQ246" i="1"/>
  <c r="AT245" i="1"/>
  <c r="AP245" i="1"/>
  <c r="AS244" i="1"/>
  <c r="AO244" i="1"/>
  <c r="AR243" i="1"/>
  <c r="AN243" i="1"/>
  <c r="AT242" i="1"/>
  <c r="AP242" i="1"/>
  <c r="AS241" i="1"/>
  <c r="AO241" i="1"/>
  <c r="AR240" i="1"/>
  <c r="AN240" i="1"/>
  <c r="AQ239" i="1"/>
  <c r="AT238" i="1"/>
  <c r="AP238" i="1"/>
  <c r="AS237" i="1"/>
  <c r="AO237" i="1"/>
  <c r="AR236" i="1"/>
  <c r="AN236" i="1"/>
  <c r="AQ235" i="1"/>
  <c r="AT234" i="1"/>
  <c r="AP234" i="1"/>
  <c r="AS233" i="1"/>
  <c r="AO233" i="1"/>
  <c r="AR232" i="1"/>
  <c r="AN232" i="1"/>
  <c r="AQ231" i="1"/>
  <c r="AT230" i="1"/>
  <c r="AP230" i="1"/>
  <c r="AS229" i="1"/>
  <c r="AO229" i="1"/>
  <c r="AR228" i="1"/>
  <c r="AN228" i="1"/>
  <c r="AQ227" i="1"/>
  <c r="AT226" i="1"/>
  <c r="AP226" i="1"/>
  <c r="AQ225" i="1"/>
  <c r="AT224" i="1"/>
  <c r="AP224" i="1"/>
  <c r="AS223" i="1"/>
  <c r="AO223" i="1"/>
  <c r="AR222" i="1"/>
  <c r="AN222" i="1"/>
  <c r="AQ221" i="1"/>
  <c r="AS220" i="1"/>
  <c r="AO220" i="1"/>
  <c r="AQ219" i="1"/>
  <c r="AS218" i="1"/>
  <c r="AO218" i="1"/>
  <c r="AR217" i="1"/>
  <c r="AN217" i="1"/>
  <c r="AT216" i="1"/>
  <c r="AP216" i="1"/>
  <c r="AR215" i="1"/>
  <c r="AN215" i="1"/>
  <c r="AQ214" i="1"/>
  <c r="AS213" i="1"/>
  <c r="AO213" i="1"/>
  <c r="AR212" i="1"/>
  <c r="AN212" i="1"/>
  <c r="AQ211" i="1"/>
  <c r="AT210" i="1"/>
  <c r="AP210" i="1"/>
  <c r="AS209" i="1"/>
  <c r="AO209" i="1"/>
  <c r="AR208" i="1"/>
  <c r="AN208" i="1"/>
  <c r="AQ207" i="1"/>
  <c r="AT206" i="1"/>
  <c r="AP206" i="1"/>
  <c r="AS205" i="1"/>
  <c r="AO205" i="1"/>
  <c r="AR204" i="1"/>
  <c r="AN204" i="1"/>
  <c r="AQ203" i="1"/>
  <c r="AT202" i="1"/>
  <c r="AP202" i="1"/>
  <c r="AS201" i="1"/>
  <c r="AO201" i="1"/>
  <c r="AR200" i="1"/>
  <c r="AN200" i="1"/>
  <c r="AQ199" i="1"/>
  <c r="AT198" i="1"/>
  <c r="AP198" i="1"/>
  <c r="AR197" i="1"/>
  <c r="AN197" i="1"/>
  <c r="AQ196" i="1"/>
  <c r="AT195" i="1"/>
  <c r="AP195" i="1"/>
  <c r="AS194" i="1"/>
  <c r="AO194" i="1"/>
  <c r="AQ193" i="1"/>
  <c r="AS192" i="1"/>
  <c r="AO192" i="1"/>
  <c r="AQ191" i="1"/>
  <c r="AT190" i="1"/>
  <c r="AP190" i="1"/>
  <c r="AS189" i="1"/>
  <c r="AO189" i="1"/>
  <c r="AR188" i="1"/>
  <c r="AN188" i="1"/>
  <c r="AQ187" i="1"/>
  <c r="AQ186" i="1"/>
  <c r="AT185" i="1"/>
  <c r="AP185" i="1"/>
  <c r="AR184" i="1"/>
  <c r="AN184" i="1"/>
  <c r="AQ183" i="1"/>
  <c r="AT182" i="1"/>
  <c r="AP182" i="1"/>
  <c r="AS181" i="1"/>
  <c r="AO181" i="1"/>
  <c r="AR180" i="1"/>
  <c r="AN180" i="1"/>
  <c r="AT179" i="1"/>
  <c r="AP179" i="1"/>
  <c r="AS178" i="1"/>
  <c r="AO178" i="1"/>
  <c r="AR177" i="1"/>
  <c r="AN177" i="1"/>
  <c r="AQ176" i="1"/>
  <c r="AT175" i="1"/>
  <c r="AP175" i="1"/>
  <c r="AS174" i="1"/>
  <c r="AO174" i="1"/>
  <c r="AR173" i="1"/>
  <c r="AN173" i="1"/>
  <c r="AQ172" i="1"/>
  <c r="AT171" i="1"/>
  <c r="AP171" i="1"/>
  <c r="AS170" i="1"/>
  <c r="AO170" i="1"/>
  <c r="AR169" i="1"/>
  <c r="AN169" i="1"/>
  <c r="AR270" i="1"/>
  <c r="AN270" i="1"/>
  <c r="AQ269" i="1"/>
  <c r="AT268" i="1"/>
  <c r="AP268" i="1"/>
  <c r="AS267" i="1"/>
  <c r="AO267" i="1"/>
  <c r="AR266" i="1"/>
  <c r="AN266" i="1"/>
  <c r="AQ265" i="1"/>
  <c r="AT264" i="1"/>
  <c r="AP264" i="1"/>
  <c r="AS263" i="1"/>
  <c r="AO263" i="1"/>
  <c r="AR262" i="1"/>
  <c r="AN262" i="1"/>
  <c r="AQ261" i="1"/>
  <c r="AS260" i="1"/>
  <c r="AO260" i="1"/>
  <c r="AR259" i="1"/>
  <c r="AN259" i="1"/>
  <c r="AQ258" i="1"/>
  <c r="AT257" i="1"/>
  <c r="AP257" i="1"/>
  <c r="AS256" i="1"/>
  <c r="AO256" i="1"/>
  <c r="AR255" i="1"/>
  <c r="AN255" i="1"/>
  <c r="AQ254" i="1"/>
  <c r="AT253" i="1"/>
  <c r="AP253" i="1"/>
  <c r="AR252" i="1"/>
  <c r="AN252" i="1"/>
  <c r="AQ251" i="1"/>
  <c r="AT250" i="1"/>
  <c r="AP250" i="1"/>
  <c r="AS249" i="1"/>
  <c r="AO249" i="1"/>
  <c r="AQ248" i="1"/>
  <c r="AT247" i="1"/>
  <c r="AP247" i="1"/>
  <c r="AS246" i="1"/>
  <c r="AO246" i="1"/>
  <c r="AR245" i="1"/>
  <c r="AN245" i="1"/>
  <c r="AQ244" i="1"/>
  <c r="AT243" i="1"/>
  <c r="AP243" i="1"/>
  <c r="AR242" i="1"/>
  <c r="AN242" i="1"/>
  <c r="AQ241" i="1"/>
  <c r="AT240" i="1"/>
  <c r="AP240" i="1"/>
  <c r="AS239" i="1"/>
  <c r="AO239" i="1"/>
  <c r="AR238" i="1"/>
  <c r="AN238" i="1"/>
  <c r="AQ237" i="1"/>
  <c r="AT236" i="1"/>
  <c r="AP236" i="1"/>
  <c r="AS235" i="1"/>
  <c r="AO235" i="1"/>
  <c r="AR234" i="1"/>
  <c r="AN234" i="1"/>
  <c r="AQ233" i="1"/>
  <c r="AT232" i="1"/>
  <c r="AP232" i="1"/>
  <c r="AS231" i="1"/>
  <c r="AO231" i="1"/>
  <c r="AR230" i="1"/>
  <c r="AN230" i="1"/>
  <c r="AQ229" i="1"/>
  <c r="AT228" i="1"/>
  <c r="AP228" i="1"/>
  <c r="AS227" i="1"/>
  <c r="AO227" i="1"/>
  <c r="AR226" i="1"/>
  <c r="AN226" i="1"/>
  <c r="AS225" i="1"/>
  <c r="AO225" i="1"/>
  <c r="AR224" i="1"/>
  <c r="AN224" i="1"/>
  <c r="AQ223" i="1"/>
  <c r="AT222" i="1"/>
  <c r="AP222" i="1"/>
  <c r="AS221" i="1"/>
  <c r="AO221" i="1"/>
  <c r="AQ220" i="1"/>
  <c r="AS219" i="1"/>
  <c r="AO219" i="1"/>
  <c r="AQ218" i="1"/>
  <c r="AT217" i="1"/>
  <c r="AP217" i="1"/>
  <c r="AR216" i="1"/>
  <c r="AN216" i="1"/>
  <c r="AT215" i="1"/>
  <c r="AP215" i="1"/>
  <c r="AS214" i="1"/>
  <c r="AO214" i="1"/>
  <c r="AQ213" i="1"/>
  <c r="AT212" i="1"/>
  <c r="AP212" i="1"/>
  <c r="AS211" i="1"/>
  <c r="AO211" i="1"/>
  <c r="AR210" i="1"/>
  <c r="AN210" i="1"/>
  <c r="AQ209" i="1"/>
  <c r="AT208" i="1"/>
  <c r="AP208" i="1"/>
  <c r="AS207" i="1"/>
  <c r="AO207" i="1"/>
  <c r="AR206" i="1"/>
  <c r="AN206" i="1"/>
  <c r="AQ205" i="1"/>
  <c r="AT204" i="1"/>
  <c r="AP204" i="1"/>
  <c r="AS203" i="1"/>
  <c r="AO203" i="1"/>
  <c r="AR202" i="1"/>
  <c r="AN202" i="1"/>
  <c r="AQ201" i="1"/>
  <c r="AT200" i="1"/>
  <c r="AP200" i="1"/>
  <c r="AS199" i="1"/>
  <c r="AO199" i="1"/>
  <c r="AR198" i="1"/>
  <c r="AN198" i="1"/>
  <c r="AT197" i="1"/>
  <c r="AP197" i="1"/>
  <c r="AS196" i="1"/>
  <c r="AO196" i="1"/>
  <c r="AR195" i="1"/>
  <c r="AN195" i="1"/>
  <c r="AQ194" i="1"/>
  <c r="AS193" i="1"/>
  <c r="AO193" i="1"/>
  <c r="AQ192" i="1"/>
  <c r="AS191" i="1"/>
  <c r="AO191" i="1"/>
  <c r="AR190" i="1"/>
  <c r="AN190" i="1"/>
  <c r="AQ189" i="1"/>
  <c r="AT188" i="1"/>
  <c r="AP188" i="1"/>
  <c r="AS187" i="1"/>
  <c r="AO187" i="1"/>
  <c r="AS186" i="1"/>
  <c r="AO186" i="1"/>
  <c r="AR185" i="1"/>
  <c r="AN185" i="1"/>
  <c r="AT184" i="1"/>
  <c r="AP184" i="1"/>
  <c r="AS183" i="1"/>
  <c r="AO183" i="1"/>
  <c r="AR182" i="1"/>
  <c r="AN182" i="1"/>
  <c r="AQ181" i="1"/>
  <c r="AT180" i="1"/>
  <c r="AP180" i="1"/>
  <c r="AR179" i="1"/>
  <c r="AN179" i="1"/>
  <c r="AQ178" i="1"/>
  <c r="AT177" i="1"/>
  <c r="AP177" i="1"/>
  <c r="AS176" i="1"/>
  <c r="AO176" i="1"/>
  <c r="AR175" i="1"/>
  <c r="AN175" i="1"/>
  <c r="AQ174" i="1"/>
  <c r="AT173" i="1"/>
  <c r="AP173" i="1"/>
  <c r="AS172" i="1"/>
  <c r="AO172" i="1"/>
  <c r="AR171" i="1"/>
  <c r="AN171" i="1"/>
  <c r="AQ170" i="1"/>
  <c r="AT169" i="1"/>
  <c r="AP169" i="1"/>
  <c r="AS168" i="1"/>
  <c r="AO168" i="1"/>
  <c r="AR167" i="1"/>
  <c r="AN167" i="1"/>
  <c r="AT168" i="1"/>
  <c r="AP168" i="1"/>
  <c r="AS167" i="1"/>
  <c r="AO167" i="1"/>
  <c r="AR166" i="1"/>
  <c r="AN166" i="1"/>
  <c r="AQ165" i="1"/>
  <c r="AT164" i="1"/>
  <c r="AP164" i="1"/>
  <c r="AS163" i="1"/>
  <c r="AO163" i="1"/>
  <c r="AR162" i="1"/>
  <c r="AN162" i="1"/>
  <c r="AQ161" i="1"/>
  <c r="AT160" i="1"/>
  <c r="AP160" i="1"/>
  <c r="AS159" i="1"/>
  <c r="AO159" i="1"/>
  <c r="AR158" i="1"/>
  <c r="AN158" i="1"/>
  <c r="AQ157" i="1"/>
  <c r="AT156" i="1"/>
  <c r="AP156" i="1"/>
  <c r="AS155" i="1"/>
  <c r="AO155" i="1"/>
  <c r="AR154" i="1"/>
  <c r="AN154" i="1"/>
  <c r="AQ153" i="1"/>
  <c r="AT152" i="1"/>
  <c r="AP152" i="1"/>
  <c r="AS151" i="1"/>
  <c r="AO151" i="1"/>
  <c r="AR150" i="1"/>
  <c r="AN150" i="1"/>
  <c r="AT148" i="1"/>
  <c r="AP148" i="1"/>
  <c r="AS147" i="1"/>
  <c r="AO147" i="1"/>
  <c r="AQ146" i="1"/>
  <c r="AT145" i="1"/>
  <c r="AP145" i="1"/>
  <c r="AS144" i="1"/>
  <c r="AO144" i="1"/>
  <c r="AR143" i="1"/>
  <c r="AN143" i="1"/>
  <c r="AQ142" i="1"/>
  <c r="AT141" i="1"/>
  <c r="AP141" i="1"/>
  <c r="AR140" i="1"/>
  <c r="AN140" i="1"/>
  <c r="AQ139" i="1"/>
  <c r="AT138" i="1"/>
  <c r="AP138" i="1"/>
  <c r="AS137" i="1"/>
  <c r="AO137" i="1"/>
  <c r="AR136" i="1"/>
  <c r="AN136" i="1"/>
  <c r="AQ135" i="1"/>
  <c r="AT134" i="1"/>
  <c r="AP134" i="1"/>
  <c r="AS133" i="1"/>
  <c r="AO133" i="1"/>
  <c r="AR132" i="1"/>
  <c r="AN132" i="1"/>
  <c r="AQ131" i="1"/>
  <c r="AT130" i="1"/>
  <c r="AP130" i="1"/>
  <c r="AS129" i="1"/>
  <c r="AO129" i="1"/>
  <c r="AR128" i="1"/>
  <c r="AN128" i="1"/>
  <c r="AQ127" i="1"/>
  <c r="AT126" i="1"/>
  <c r="AP126" i="1"/>
  <c r="AS125" i="1"/>
  <c r="AO125" i="1"/>
  <c r="AR124" i="1"/>
  <c r="AN124" i="1"/>
  <c r="AQ123" i="1"/>
  <c r="AT122" i="1"/>
  <c r="AP122" i="1"/>
  <c r="AR121" i="1"/>
  <c r="AN121" i="1"/>
  <c r="AQ120" i="1"/>
  <c r="AT119" i="1"/>
  <c r="AP119" i="1"/>
  <c r="AS118" i="1"/>
  <c r="AO118" i="1"/>
  <c r="AR117" i="1"/>
  <c r="AN117" i="1"/>
  <c r="AQ116" i="1"/>
  <c r="AT115" i="1"/>
  <c r="AP115" i="1"/>
  <c r="AR114" i="1"/>
  <c r="AN114" i="1"/>
  <c r="AQ168" i="1"/>
  <c r="AT167" i="1"/>
  <c r="AP167" i="1"/>
  <c r="AS166" i="1"/>
  <c r="AO166" i="1"/>
  <c r="AR165" i="1"/>
  <c r="AN165" i="1"/>
  <c r="AQ164" i="1"/>
  <c r="AT163" i="1"/>
  <c r="AP163" i="1"/>
  <c r="AS162" i="1"/>
  <c r="AO162" i="1"/>
  <c r="AR161" i="1"/>
  <c r="AN161" i="1"/>
  <c r="AQ160" i="1"/>
  <c r="AT159" i="1"/>
  <c r="AP159" i="1"/>
  <c r="AS158" i="1"/>
  <c r="AO158" i="1"/>
  <c r="AR157" i="1"/>
  <c r="AN157" i="1"/>
  <c r="AQ156" i="1"/>
  <c r="AT155" i="1"/>
  <c r="AP155" i="1"/>
  <c r="AS154" i="1"/>
  <c r="AO154" i="1"/>
  <c r="AR153" i="1"/>
  <c r="AN153" i="1"/>
  <c r="AQ152" i="1"/>
  <c r="AT151" i="1"/>
  <c r="AP151" i="1"/>
  <c r="AS150" i="1"/>
  <c r="AO150" i="1"/>
  <c r="AQ148" i="1"/>
  <c r="AT147" i="1"/>
  <c r="AP147" i="1"/>
  <c r="AR146" i="1"/>
  <c r="AN146" i="1"/>
  <c r="AQ145" i="1"/>
  <c r="AT144" i="1"/>
  <c r="AP144" i="1"/>
  <c r="AS143" i="1"/>
  <c r="AO143" i="1"/>
  <c r="AR142" i="1"/>
  <c r="AN142" i="1"/>
  <c r="AQ141" i="1"/>
  <c r="AS140" i="1"/>
  <c r="AO140" i="1"/>
  <c r="AR139" i="1"/>
  <c r="AN139" i="1"/>
  <c r="AQ138" i="1"/>
  <c r="AT137" i="1"/>
  <c r="AP137" i="1"/>
  <c r="AS136" i="1"/>
  <c r="AO136" i="1"/>
  <c r="AR135" i="1"/>
  <c r="AN135" i="1"/>
  <c r="AQ134" i="1"/>
  <c r="AT133" i="1"/>
  <c r="AP133" i="1"/>
  <c r="AS132" i="1"/>
  <c r="AO132" i="1"/>
  <c r="AR131" i="1"/>
  <c r="AN131" i="1"/>
  <c r="AQ130" i="1"/>
  <c r="AT129" i="1"/>
  <c r="AP129" i="1"/>
  <c r="AS128" i="1"/>
  <c r="AO128" i="1"/>
  <c r="AR127" i="1"/>
  <c r="AN127" i="1"/>
  <c r="AQ126" i="1"/>
  <c r="AT125" i="1"/>
  <c r="AP125" i="1"/>
  <c r="AS124" i="1"/>
  <c r="AO124" i="1"/>
  <c r="AR123" i="1"/>
  <c r="AN123" i="1"/>
  <c r="AQ122" i="1"/>
  <c r="AS121" i="1"/>
  <c r="AO121" i="1"/>
  <c r="AR120" i="1"/>
  <c r="AN120" i="1"/>
  <c r="AQ119" i="1"/>
  <c r="AT118" i="1"/>
  <c r="AP118" i="1"/>
  <c r="AS117" i="1"/>
  <c r="AO117" i="1"/>
  <c r="AR116" i="1"/>
  <c r="AN116" i="1"/>
  <c r="AQ115" i="1"/>
  <c r="AS114" i="1"/>
  <c r="AO114" i="1"/>
  <c r="AQ166" i="1"/>
  <c r="AT165" i="1"/>
  <c r="AP165" i="1"/>
  <c r="AS164" i="1"/>
  <c r="AO164" i="1"/>
  <c r="AR163" i="1"/>
  <c r="AN163" i="1"/>
  <c r="AQ162" i="1"/>
  <c r="AT161" i="1"/>
  <c r="AP161" i="1"/>
  <c r="AS160" i="1"/>
  <c r="AO160" i="1"/>
  <c r="AR159" i="1"/>
  <c r="AN159" i="1"/>
  <c r="AQ158" i="1"/>
  <c r="AT157" i="1"/>
  <c r="AP157" i="1"/>
  <c r="AS156" i="1"/>
  <c r="AO156" i="1"/>
  <c r="AR155" i="1"/>
  <c r="AN155" i="1"/>
  <c r="AQ154" i="1"/>
  <c r="AT153" i="1"/>
  <c r="AP153" i="1"/>
  <c r="AS152" i="1"/>
  <c r="AO152" i="1"/>
  <c r="AR151" i="1"/>
  <c r="AN151" i="1"/>
  <c r="AQ150" i="1"/>
  <c r="AS148" i="1"/>
  <c r="AO148" i="1"/>
  <c r="AR147" i="1"/>
  <c r="AN147" i="1"/>
  <c r="AT146" i="1"/>
  <c r="AP146" i="1"/>
  <c r="AS145" i="1"/>
  <c r="AO145" i="1"/>
  <c r="AR144" i="1"/>
  <c r="AN144" i="1"/>
  <c r="AQ143" i="1"/>
  <c r="AT142" i="1"/>
  <c r="AP142" i="1"/>
  <c r="AS141" i="1"/>
  <c r="AO141" i="1"/>
  <c r="AQ140" i="1"/>
  <c r="AT139" i="1"/>
  <c r="AP139" i="1"/>
  <c r="AS138" i="1"/>
  <c r="AO138" i="1"/>
  <c r="AR137" i="1"/>
  <c r="AN137" i="1"/>
  <c r="AQ136" i="1"/>
  <c r="AT135" i="1"/>
  <c r="AP135" i="1"/>
  <c r="AS134" i="1"/>
  <c r="AO134" i="1"/>
  <c r="AR133" i="1"/>
  <c r="AN133" i="1"/>
  <c r="AQ132" i="1"/>
  <c r="AT131" i="1"/>
  <c r="AP131" i="1"/>
  <c r="AS130" i="1"/>
  <c r="AO130" i="1"/>
  <c r="AR129" i="1"/>
  <c r="AN129" i="1"/>
  <c r="AQ128" i="1"/>
  <c r="AT127" i="1"/>
  <c r="AP127" i="1"/>
  <c r="AS126" i="1"/>
  <c r="AO126" i="1"/>
  <c r="AR125" i="1"/>
  <c r="AN125" i="1"/>
  <c r="AQ124" i="1"/>
  <c r="AT123" i="1"/>
  <c r="AP123" i="1"/>
  <c r="AS122" i="1"/>
  <c r="AO122" i="1"/>
  <c r="AQ121" i="1"/>
  <c r="AT120" i="1"/>
  <c r="AP120" i="1"/>
  <c r="AS119" i="1"/>
  <c r="AO119" i="1"/>
  <c r="AR118" i="1"/>
  <c r="AN118" i="1"/>
  <c r="AQ117" i="1"/>
  <c r="AT116" i="1"/>
  <c r="AP116" i="1"/>
  <c r="AS115" i="1"/>
  <c r="AO115" i="1"/>
  <c r="AQ114" i="1"/>
  <c r="AT113" i="1"/>
  <c r="AP113" i="1"/>
  <c r="AS112" i="1"/>
  <c r="AO112" i="1"/>
  <c r="AR111" i="1"/>
  <c r="AN111" i="1"/>
  <c r="AQ110" i="1"/>
  <c r="AQ113" i="1"/>
  <c r="AT112" i="1"/>
  <c r="AP112" i="1"/>
  <c r="AS111" i="1"/>
  <c r="AO111" i="1"/>
  <c r="AR110" i="1"/>
  <c r="AN110" i="1"/>
  <c r="AS109" i="1"/>
  <c r="AO109" i="1"/>
  <c r="AR108" i="1"/>
  <c r="AN108" i="1"/>
  <c r="AT107" i="1"/>
  <c r="AP107" i="1"/>
  <c r="AS106" i="1"/>
  <c r="AO106" i="1"/>
  <c r="AR105" i="1"/>
  <c r="AN105" i="1"/>
  <c r="AQ104" i="1"/>
  <c r="AT103" i="1"/>
  <c r="AP103" i="1"/>
  <c r="AS102" i="1"/>
  <c r="AO102" i="1"/>
  <c r="AR101" i="1"/>
  <c r="AN101" i="1"/>
  <c r="AS100" i="1"/>
  <c r="AO100" i="1"/>
  <c r="AR99" i="1"/>
  <c r="AN99" i="1"/>
  <c r="AQ98" i="1"/>
  <c r="AT97" i="1"/>
  <c r="AP97" i="1"/>
  <c r="AS96" i="1"/>
  <c r="AO96" i="1"/>
  <c r="AR95" i="1"/>
  <c r="AN95" i="1"/>
  <c r="AT94" i="1"/>
  <c r="AP94" i="1"/>
  <c r="AR93" i="1"/>
  <c r="AN93" i="1"/>
  <c r="AQ92" i="1"/>
  <c r="AT91" i="1"/>
  <c r="AP91" i="1"/>
  <c r="AQ90" i="1"/>
  <c r="AT89" i="1"/>
  <c r="AP89" i="1"/>
  <c r="AR88" i="1"/>
  <c r="AN88" i="1"/>
  <c r="AS87" i="1"/>
  <c r="AO87" i="1"/>
  <c r="AR86" i="1"/>
  <c r="AN86" i="1"/>
  <c r="AQ85" i="1"/>
  <c r="AT84" i="1"/>
  <c r="AP84" i="1"/>
  <c r="AS83" i="1"/>
  <c r="AO83" i="1"/>
  <c r="AR82" i="1"/>
  <c r="AN82" i="1"/>
  <c r="AQ81" i="1"/>
  <c r="AT80" i="1"/>
  <c r="AP80" i="1"/>
  <c r="AR79" i="1"/>
  <c r="AN79" i="1"/>
  <c r="AQ78" i="1"/>
  <c r="AT77" i="1"/>
  <c r="AP77" i="1"/>
  <c r="AS76" i="1"/>
  <c r="AO76" i="1"/>
  <c r="AR75" i="1"/>
  <c r="AN75" i="1"/>
  <c r="AQ74" i="1"/>
  <c r="AT73" i="1"/>
  <c r="AP73" i="1"/>
  <c r="AS72" i="1"/>
  <c r="AO72" i="1"/>
  <c r="AR71" i="1"/>
  <c r="AN71" i="1"/>
  <c r="AQ70" i="1"/>
  <c r="AT69" i="1"/>
  <c r="AP69" i="1"/>
  <c r="AS68" i="1"/>
  <c r="AO68" i="1"/>
  <c r="AR67" i="1"/>
  <c r="AN67" i="1"/>
  <c r="AQ66" i="1"/>
  <c r="AS65" i="1"/>
  <c r="AO65" i="1"/>
  <c r="AS63" i="1"/>
  <c r="AO63" i="1"/>
  <c r="AR62" i="1"/>
  <c r="AN62" i="1"/>
  <c r="AR113" i="1"/>
  <c r="AN113" i="1"/>
  <c r="AQ112" i="1"/>
  <c r="AT111" i="1"/>
  <c r="AP111" i="1"/>
  <c r="AS110" i="1"/>
  <c r="AO110" i="1"/>
  <c r="AT109" i="1"/>
  <c r="AP109" i="1"/>
  <c r="AS108" i="1"/>
  <c r="AO108" i="1"/>
  <c r="AQ107" i="1"/>
  <c r="AT102" i="1"/>
  <c r="AP102" i="1"/>
  <c r="AS101" i="1"/>
  <c r="AO101" i="1"/>
  <c r="AT100" i="1"/>
  <c r="AR98" i="1"/>
  <c r="AN98" i="1"/>
  <c r="AQ97" i="1"/>
  <c r="AT96" i="1"/>
  <c r="AP96" i="1"/>
  <c r="AR109" i="1"/>
  <c r="AN109" i="1"/>
  <c r="AQ108" i="1"/>
  <c r="AS107" i="1"/>
  <c r="AO107" i="1"/>
  <c r="AR106" i="1"/>
  <c r="AN106" i="1"/>
  <c r="AQ105" i="1"/>
  <c r="AT104" i="1"/>
  <c r="AP104" i="1"/>
  <c r="AS103" i="1"/>
  <c r="AO103" i="1"/>
  <c r="AR102" i="1"/>
  <c r="AN102" i="1"/>
  <c r="AQ101" i="1"/>
  <c r="AR100" i="1"/>
  <c r="AN100" i="1"/>
  <c r="AQ99" i="1"/>
  <c r="AT98" i="1"/>
  <c r="AP98" i="1"/>
  <c r="AS97" i="1"/>
  <c r="AO97" i="1"/>
  <c r="AR96" i="1"/>
  <c r="AN96" i="1"/>
  <c r="AQ95" i="1"/>
  <c r="AS94" i="1"/>
  <c r="AO94" i="1"/>
  <c r="AQ93" i="1"/>
  <c r="AT92" i="1"/>
  <c r="AP92" i="1"/>
  <c r="AS91" i="1"/>
  <c r="AO91" i="1"/>
  <c r="AT90" i="1"/>
  <c r="AP90" i="1"/>
  <c r="AS89" i="1"/>
  <c r="AO89" i="1"/>
  <c r="AQ88" i="1"/>
  <c r="AR87" i="1"/>
  <c r="AN87" i="1"/>
  <c r="AQ86" i="1"/>
  <c r="AT85" i="1"/>
  <c r="AP85" i="1"/>
  <c r="AS84" i="1"/>
  <c r="AO84" i="1"/>
  <c r="AR83" i="1"/>
  <c r="AN83" i="1"/>
  <c r="AQ82" i="1"/>
  <c r="AT81" i="1"/>
  <c r="AP81" i="1"/>
  <c r="AS80" i="1"/>
  <c r="AO80" i="1"/>
  <c r="AQ79" i="1"/>
  <c r="AT78" i="1"/>
  <c r="AP78" i="1"/>
  <c r="AS77" i="1"/>
  <c r="AO77" i="1"/>
  <c r="AR76" i="1"/>
  <c r="AN76" i="1"/>
  <c r="AQ75" i="1"/>
  <c r="AT74" i="1"/>
  <c r="AP74" i="1"/>
  <c r="AS73" i="1"/>
  <c r="AO73" i="1"/>
  <c r="AR72" i="1"/>
  <c r="AN72" i="1"/>
  <c r="AQ71" i="1"/>
  <c r="AT70" i="1"/>
  <c r="AP70" i="1"/>
  <c r="AS69" i="1"/>
  <c r="AO69" i="1"/>
  <c r="AR68" i="1"/>
  <c r="AN68" i="1"/>
  <c r="AQ67" i="1"/>
  <c r="AT66" i="1"/>
  <c r="AP66" i="1"/>
  <c r="AR65" i="1"/>
  <c r="AN65" i="1"/>
  <c r="AR63" i="1"/>
  <c r="AN63" i="1"/>
  <c r="AQ62" i="1"/>
  <c r="AT61" i="1"/>
  <c r="AP61" i="1"/>
  <c r="AS60" i="1"/>
  <c r="AO60" i="1"/>
  <c r="AR59" i="1"/>
  <c r="AN59" i="1"/>
  <c r="AQ58" i="1"/>
  <c r="AT57" i="1"/>
  <c r="AP57" i="1"/>
  <c r="AS56" i="1"/>
  <c r="AO56" i="1"/>
  <c r="AR55" i="1"/>
  <c r="AN55" i="1"/>
  <c r="AQ54" i="1"/>
  <c r="AQ61" i="1"/>
  <c r="AT60" i="1"/>
  <c r="AP60" i="1"/>
  <c r="AS59" i="1"/>
  <c r="AO59" i="1"/>
  <c r="AR58" i="1"/>
  <c r="AN58" i="1"/>
  <c r="AQ57" i="1"/>
  <c r="AT56" i="1"/>
  <c r="AP56" i="1"/>
  <c r="AS55" i="1"/>
  <c r="AO55" i="1"/>
  <c r="AR54" i="1"/>
  <c r="AN54" i="1"/>
  <c r="AT53" i="1"/>
  <c r="AP53" i="1"/>
  <c r="AS52" i="1"/>
  <c r="AO52" i="1"/>
  <c r="AQ51" i="1"/>
  <c r="AS50" i="1"/>
  <c r="AO50" i="1"/>
  <c r="AR49" i="1"/>
  <c r="AN49" i="1"/>
  <c r="AQ48" i="1"/>
  <c r="AT47" i="1"/>
  <c r="AP47" i="1"/>
  <c r="AS46" i="1"/>
  <c r="AO46" i="1"/>
  <c r="AR45" i="1"/>
  <c r="AN45" i="1"/>
  <c r="AT44" i="1"/>
  <c r="AP44" i="1"/>
  <c r="AS43" i="1"/>
  <c r="AO43" i="1"/>
  <c r="AR42" i="1"/>
  <c r="AN42" i="1"/>
  <c r="AQ41" i="1"/>
  <c r="AT40" i="1"/>
  <c r="AP40" i="1"/>
  <c r="AS39" i="1"/>
  <c r="AO39" i="1"/>
  <c r="AR38" i="1"/>
  <c r="AN38" i="1"/>
  <c r="AQ37" i="1"/>
  <c r="AT36" i="1"/>
  <c r="AP36" i="1"/>
  <c r="AS35" i="1"/>
  <c r="AO35" i="1"/>
  <c r="AQ34" i="1"/>
  <c r="AT33" i="1"/>
  <c r="AP33" i="1"/>
  <c r="AS32" i="1"/>
  <c r="AO32" i="1"/>
  <c r="AR31" i="1"/>
  <c r="AN31" i="1"/>
  <c r="AQ30" i="1"/>
  <c r="AT29" i="1"/>
  <c r="AP29" i="1"/>
  <c r="AS28" i="1"/>
  <c r="AO28" i="1"/>
  <c r="AR27" i="1"/>
  <c r="AN27" i="1"/>
  <c r="AQ26" i="1"/>
  <c r="AT25" i="1"/>
  <c r="AP25" i="1"/>
  <c r="AR24" i="1"/>
  <c r="AN24" i="1"/>
  <c r="AQ23" i="1"/>
  <c r="AT22" i="1"/>
  <c r="AP22" i="1"/>
  <c r="AS21" i="1"/>
  <c r="AO21" i="1"/>
  <c r="AS53" i="1"/>
  <c r="AO53" i="1"/>
  <c r="AR52" i="1"/>
  <c r="AN52" i="1"/>
  <c r="AT51" i="1"/>
  <c r="AP51" i="1"/>
  <c r="AR50" i="1"/>
  <c r="AN50" i="1"/>
  <c r="AQ49" i="1"/>
  <c r="AT48" i="1"/>
  <c r="AP48" i="1"/>
  <c r="AS47" i="1"/>
  <c r="AO47" i="1"/>
  <c r="AR46" i="1"/>
  <c r="AN46" i="1"/>
  <c r="AQ45" i="1"/>
  <c r="AS44" i="1"/>
  <c r="AO44" i="1"/>
  <c r="AR43" i="1"/>
  <c r="AN43" i="1"/>
  <c r="AQ42" i="1"/>
  <c r="AT41" i="1"/>
  <c r="AP41" i="1"/>
  <c r="AS40" i="1"/>
  <c r="AO40" i="1"/>
  <c r="AR39" i="1"/>
  <c r="AN39" i="1"/>
  <c r="AQ38" i="1"/>
  <c r="AT37" i="1"/>
  <c r="AP37" i="1"/>
  <c r="AS36" i="1"/>
  <c r="AO36" i="1"/>
  <c r="AR35" i="1"/>
  <c r="AN35" i="1"/>
  <c r="AT34" i="1"/>
  <c r="AP34" i="1"/>
  <c r="AS33" i="1"/>
  <c r="AO33" i="1"/>
  <c r="AR32" i="1"/>
  <c r="AN32" i="1"/>
  <c r="AQ31" i="1"/>
  <c r="AT30" i="1"/>
  <c r="AP30" i="1"/>
  <c r="AS29" i="1"/>
  <c r="AO29" i="1"/>
  <c r="AR28" i="1"/>
  <c r="AN28" i="1"/>
  <c r="AQ27" i="1"/>
  <c r="AT26" i="1"/>
  <c r="AP26" i="1"/>
  <c r="AS25" i="1"/>
  <c r="AO25" i="1"/>
  <c r="AQ24" i="1"/>
  <c r="AT23" i="1"/>
  <c r="AP23" i="1"/>
  <c r="AS22" i="1"/>
  <c r="AO22" i="1"/>
  <c r="AR21" i="1"/>
  <c r="AN21" i="1"/>
  <c r="AQ20" i="1"/>
  <c r="AT19" i="1"/>
  <c r="AP19" i="1"/>
  <c r="AS18" i="1"/>
  <c r="AO18" i="1"/>
  <c r="AR17" i="1"/>
  <c r="AN17" i="1"/>
  <c r="AQ16" i="1"/>
  <c r="AT15" i="1"/>
  <c r="AP15" i="1"/>
  <c r="AS14" i="1"/>
  <c r="AO14" i="1"/>
  <c r="AR13" i="1"/>
  <c r="AN13" i="1"/>
  <c r="AQ12" i="1"/>
  <c r="AT11" i="1"/>
  <c r="AP11" i="1"/>
  <c r="AS10" i="1"/>
  <c r="AO10" i="1"/>
  <c r="AR9" i="1"/>
  <c r="AN9" i="1"/>
  <c r="AQ8" i="1"/>
  <c r="AT7" i="1"/>
  <c r="AP7" i="1"/>
  <c r="AS6" i="1"/>
  <c r="AO6" i="1"/>
  <c r="AS5" i="1"/>
  <c r="AO5" i="1"/>
  <c r="AR4" i="1"/>
  <c r="AN4" i="1"/>
  <c r="AQ3" i="1"/>
  <c r="AR20" i="1"/>
  <c r="AN20" i="1"/>
  <c r="AQ19" i="1"/>
  <c r="AT18" i="1"/>
  <c r="AP18" i="1"/>
  <c r="AS17" i="1"/>
  <c r="AO17" i="1"/>
  <c r="AR16" i="1"/>
  <c r="AN16" i="1"/>
  <c r="AQ15" i="1"/>
  <c r="AT14" i="1"/>
  <c r="AP14" i="1"/>
  <c r="AS13" i="1"/>
  <c r="AO13" i="1"/>
  <c r="AR12" i="1"/>
  <c r="AN12" i="1"/>
  <c r="AQ11" i="1"/>
  <c r="AT10" i="1"/>
  <c r="AP10" i="1"/>
  <c r="AS9" i="1"/>
  <c r="AO9" i="1"/>
  <c r="AR8" i="1"/>
  <c r="AN8" i="1"/>
  <c r="AQ7" i="1"/>
  <c r="AT6" i="1"/>
  <c r="AP6" i="1"/>
  <c r="AT5" i="1"/>
  <c r="AP5" i="1"/>
  <c r="AS4" i="1"/>
  <c r="AO4" i="1"/>
  <c r="AR3" i="1"/>
  <c r="AN3" i="1"/>
  <c r="AU332" i="1"/>
  <c r="AU329" i="1"/>
  <c r="AU320" i="1"/>
  <c r="AU317" i="1"/>
  <c r="AU313" i="1"/>
  <c r="AU309" i="1"/>
  <c r="AU305" i="1"/>
  <c r="AU302" i="1"/>
  <c r="AU299" i="1"/>
  <c r="AU295" i="1"/>
  <c r="AU292" i="1"/>
  <c r="AU289" i="1"/>
  <c r="AU285" i="1"/>
  <c r="AU281" i="1"/>
  <c r="AU274" i="1"/>
  <c r="AU271" i="1"/>
  <c r="AU267" i="1"/>
  <c r="AU263" i="1"/>
  <c r="AU260" i="1"/>
  <c r="AU256" i="1"/>
  <c r="AU249" i="1"/>
  <c r="AU246" i="1"/>
  <c r="AU239" i="1"/>
  <c r="AU235" i="1"/>
  <c r="AU231" i="1"/>
  <c r="AU227" i="1"/>
  <c r="AU225" i="1"/>
  <c r="AU221" i="1"/>
  <c r="AU219" i="1"/>
  <c r="AU214" i="1"/>
  <c r="AU211" i="1"/>
  <c r="AU207" i="1"/>
  <c r="AU203" i="1"/>
  <c r="AU199" i="1"/>
  <c r="AU196" i="1"/>
  <c r="AU193" i="1"/>
  <c r="AU191" i="1"/>
  <c r="AU187" i="1"/>
  <c r="AU186" i="1"/>
  <c r="AU183" i="1"/>
  <c r="AU176" i="1"/>
  <c r="AU172" i="1"/>
  <c r="AU168" i="1"/>
  <c r="AU164" i="1"/>
  <c r="AU160" i="1"/>
  <c r="AU156" i="1"/>
  <c r="AU152" i="1"/>
  <c r="AU148" i="1"/>
  <c r="AU145" i="1"/>
  <c r="AU141" i="1"/>
  <c r="AU138" i="1"/>
  <c r="AU134" i="1"/>
  <c r="AU130" i="1"/>
  <c r="AU126" i="1"/>
  <c r="AU122" i="1"/>
  <c r="AU119" i="1"/>
  <c r="AU115" i="1"/>
  <c r="AU112" i="1"/>
  <c r="AU107" i="1"/>
  <c r="AU103" i="1"/>
  <c r="AU97" i="1"/>
  <c r="AU94" i="1"/>
  <c r="AU91" i="1"/>
  <c r="AU89" i="1"/>
  <c r="AU84" i="1"/>
  <c r="AU80" i="1"/>
  <c r="AU77" i="1"/>
  <c r="AU73" i="1"/>
  <c r="AU69" i="1"/>
  <c r="AU60" i="1"/>
  <c r="AU56" i="1"/>
  <c r="AU53" i="1"/>
  <c r="AU47" i="1"/>
  <c r="AU44" i="1"/>
  <c r="AU40" i="1"/>
  <c r="AU36" i="1"/>
  <c r="AU33" i="1"/>
  <c r="AU29" i="1"/>
  <c r="AU25" i="1"/>
  <c r="AU22" i="1"/>
  <c r="AU18" i="1"/>
  <c r="AU14" i="1"/>
  <c r="AU10" i="1"/>
  <c r="AU6" i="1"/>
  <c r="AU5" i="1"/>
  <c r="AV6" i="1"/>
  <c r="AV22" i="1"/>
  <c r="AV36" i="1"/>
  <c r="AV53" i="1"/>
  <c r="AV69" i="1"/>
  <c r="AV84" i="1"/>
  <c r="AV97" i="1"/>
  <c r="AV115" i="1"/>
  <c r="AV130" i="1"/>
  <c r="AV145" i="1"/>
  <c r="AV160" i="1"/>
  <c r="AV176" i="1"/>
  <c r="AV191" i="1"/>
  <c r="AV203" i="1"/>
  <c r="AV219" i="1"/>
  <c r="AV231" i="1"/>
  <c r="AV249" i="1"/>
  <c r="AV267" i="1"/>
  <c r="AV285" i="1"/>
  <c r="AV299" i="1"/>
  <c r="AV313" i="1"/>
  <c r="AV329" i="1"/>
  <c r="AU333" i="1"/>
  <c r="AU326" i="1"/>
  <c r="AU321" i="1"/>
  <c r="AU314" i="1"/>
  <c r="AU310" i="1"/>
  <c r="AU306" i="1"/>
  <c r="AU303" i="1"/>
  <c r="AU296" i="1"/>
  <c r="AU293" i="1"/>
  <c r="AU286" i="1"/>
  <c r="AU282" i="1"/>
  <c r="AU278" i="1"/>
  <c r="AU275" i="1"/>
  <c r="AU272" i="1"/>
  <c r="AU268" i="1"/>
  <c r="AU264" i="1"/>
  <c r="AU257" i="1"/>
  <c r="AU253" i="1"/>
  <c r="AU250" i="1"/>
  <c r="AU247" i="1"/>
  <c r="AU243" i="1"/>
  <c r="AU240" i="1"/>
  <c r="AU236" i="1"/>
  <c r="AU232" i="1"/>
  <c r="AU228" i="1"/>
  <c r="AU222" i="1"/>
  <c r="AU217" i="1"/>
  <c r="AU215" i="1"/>
  <c r="AU212" i="1"/>
  <c r="AU208" i="1"/>
  <c r="AU204" i="1"/>
  <c r="AU200" i="1"/>
  <c r="AU197" i="1"/>
  <c r="AU188" i="1"/>
  <c r="AU184" i="1"/>
  <c r="AU180" i="1"/>
  <c r="AU177" i="1"/>
  <c r="AU173" i="1"/>
  <c r="AU169" i="1"/>
  <c r="AU165" i="1"/>
  <c r="AU161" i="1"/>
  <c r="AU157" i="1"/>
  <c r="AU153" i="1"/>
  <c r="AU146" i="1"/>
  <c r="AU142" i="1"/>
  <c r="AU139" i="1"/>
  <c r="AU135" i="1"/>
  <c r="AU131" i="1"/>
  <c r="AU127" i="1"/>
  <c r="AU123" i="1"/>
  <c r="AU120" i="1"/>
  <c r="AU116" i="1"/>
  <c r="AU113" i="1"/>
  <c r="AU104" i="1"/>
  <c r="AU98" i="1"/>
  <c r="AU92" i="1"/>
  <c r="AU90" i="1"/>
  <c r="AU85" i="1"/>
  <c r="AU81" i="1"/>
  <c r="AU78" i="1"/>
  <c r="AU74" i="1"/>
  <c r="AU70" i="1"/>
  <c r="AU66" i="1"/>
  <c r="AU61" i="1"/>
  <c r="AU57" i="1"/>
  <c r="AU51" i="1"/>
  <c r="AU48" i="1"/>
  <c r="AU41" i="1"/>
  <c r="AU37" i="1"/>
  <c r="AU34" i="1"/>
  <c r="AU30" i="1"/>
  <c r="AU26" i="1"/>
  <c r="AU23" i="1"/>
  <c r="AU19" i="1"/>
  <c r="AU15" i="1"/>
  <c r="AU11" i="1"/>
  <c r="AU7" i="1"/>
  <c r="AX347" i="1"/>
  <c r="AV19" i="1"/>
  <c r="AV34" i="1"/>
  <c r="AV5" i="1"/>
  <c r="AV18" i="1"/>
  <c r="AV33" i="1"/>
  <c r="AV47" i="1"/>
  <c r="AV80" i="1"/>
  <c r="AV94" i="1"/>
  <c r="AV112" i="1"/>
  <c r="AV126" i="1"/>
  <c r="AV141" i="1"/>
  <c r="AV156" i="1"/>
  <c r="AV172" i="1"/>
  <c r="AV48" i="1"/>
  <c r="AV66" i="1"/>
  <c r="AV81" i="1"/>
  <c r="AV98" i="1"/>
  <c r="AV120" i="1"/>
  <c r="AV135" i="1"/>
  <c r="AV153" i="1"/>
  <c r="AV169" i="1"/>
  <c r="AV184" i="1"/>
  <c r="AV200" i="1"/>
  <c r="AV215" i="1"/>
  <c r="AV232" i="1"/>
  <c r="AV247" i="1"/>
  <c r="AV264" i="1"/>
  <c r="AV278" i="1"/>
  <c r="AV296" i="1"/>
  <c r="AV314" i="1"/>
  <c r="AV187" i="1"/>
  <c r="AV199" i="1"/>
  <c r="AV214" i="1"/>
  <c r="AV227" i="1"/>
  <c r="AV246" i="1"/>
  <c r="AV263" i="1"/>
  <c r="AV281" i="1"/>
  <c r="AV295" i="1"/>
  <c r="AV309" i="1"/>
  <c r="AU334" i="1"/>
  <c r="AU330" i="1"/>
  <c r="AU327" i="1"/>
  <c r="AU324" i="1"/>
  <c r="AU322" i="1"/>
  <c r="AU318" i="1"/>
  <c r="AU315" i="1"/>
  <c r="AU311" i="1"/>
  <c r="AU307" i="1"/>
  <c r="AU300" i="1"/>
  <c r="AU297" i="1"/>
  <c r="AU290" i="1"/>
  <c r="AU287" i="1"/>
  <c r="AU283" i="1"/>
  <c r="AU279" i="1"/>
  <c r="AU276" i="1"/>
  <c r="AU269" i="1"/>
  <c r="AU265" i="1"/>
  <c r="AU261" i="1"/>
  <c r="AU258" i="1"/>
  <c r="AU254" i="1"/>
  <c r="AU251" i="1"/>
  <c r="AU248" i="1"/>
  <c r="AU244" i="1"/>
  <c r="AU241" i="1"/>
  <c r="AU237" i="1"/>
  <c r="AU233" i="1"/>
  <c r="AU229" i="1"/>
  <c r="AU223" i="1"/>
  <c r="AU220" i="1"/>
  <c r="AU218" i="1"/>
  <c r="AU213" i="1"/>
  <c r="AU209" i="1"/>
  <c r="AU205" i="1"/>
  <c r="AU201" i="1"/>
  <c r="AU194" i="1"/>
  <c r="AU192" i="1"/>
  <c r="AU189" i="1"/>
  <c r="AU181" i="1"/>
  <c r="AU178" i="1"/>
  <c r="AU174" i="1"/>
  <c r="AU170" i="1"/>
  <c r="AU166" i="1"/>
  <c r="AU162" i="1"/>
  <c r="AU158" i="1"/>
  <c r="AU154" i="1"/>
  <c r="AU150" i="1"/>
  <c r="AU143" i="1"/>
  <c r="AU140" i="1"/>
  <c r="AU136" i="1"/>
  <c r="AU132" i="1"/>
  <c r="AU128" i="1"/>
  <c r="AU124" i="1"/>
  <c r="AU121" i="1"/>
  <c r="AU117" i="1"/>
  <c r="AU114" i="1"/>
  <c r="AU110" i="1"/>
  <c r="AU108" i="1"/>
  <c r="AU105" i="1"/>
  <c r="AU101" i="1"/>
  <c r="AU99" i="1"/>
  <c r="AU95" i="1"/>
  <c r="AU93" i="1"/>
  <c r="AU88" i="1"/>
  <c r="AU86" i="1"/>
  <c r="AU82" i="1"/>
  <c r="AU79" i="1"/>
  <c r="AU75" i="1"/>
  <c r="AU71" i="1"/>
  <c r="AU67" i="1"/>
  <c r="AU62" i="1"/>
  <c r="AU58" i="1"/>
  <c r="AU54" i="1"/>
  <c r="AU49" i="1"/>
  <c r="AU45" i="1"/>
  <c r="AU42" i="1"/>
  <c r="AU38" i="1"/>
  <c r="AU31" i="1"/>
  <c r="AU27" i="1"/>
  <c r="AU24" i="1"/>
  <c r="AU20" i="1"/>
  <c r="AU16" i="1"/>
  <c r="AU12" i="1"/>
  <c r="AU8" i="1"/>
  <c r="AU3" i="1"/>
  <c r="AV12" i="1"/>
  <c r="AV27" i="1"/>
  <c r="AV45" i="1"/>
  <c r="AV62" i="1"/>
  <c r="AV79" i="1"/>
  <c r="AV101" i="1"/>
  <c r="AV114" i="1"/>
  <c r="AV128" i="1"/>
  <c r="AV143" i="1"/>
  <c r="AV162" i="1"/>
  <c r="AV178" i="1"/>
  <c r="AV15" i="1"/>
  <c r="AV30" i="1"/>
  <c r="AV14" i="1"/>
  <c r="AV29" i="1"/>
  <c r="AV44" i="1"/>
  <c r="AV60" i="1"/>
  <c r="AV77" i="1"/>
  <c r="AV91" i="1"/>
  <c r="AV107" i="1"/>
  <c r="AV122" i="1"/>
  <c r="AV138" i="1"/>
  <c r="AV152" i="1"/>
  <c r="AV168" i="1"/>
  <c r="AV189" i="1"/>
  <c r="AV205" i="1"/>
  <c r="AV220" i="1"/>
  <c r="AV237" i="1"/>
  <c r="AV251" i="1"/>
  <c r="AV265" i="1"/>
  <c r="AV279" i="1"/>
  <c r="AV311" i="1"/>
  <c r="AV324" i="1"/>
  <c r="AV41" i="1"/>
  <c r="AV61" i="1"/>
  <c r="AV78" i="1"/>
  <c r="AV92" i="1"/>
  <c r="AV116" i="1"/>
  <c r="AV131" i="1"/>
  <c r="AV146" i="1"/>
  <c r="AV165" i="1"/>
  <c r="AV180" i="1"/>
  <c r="AV197" i="1"/>
  <c r="AV212" i="1"/>
  <c r="AV228" i="1"/>
  <c r="AV243" i="1"/>
  <c r="AV257" i="1"/>
  <c r="AV275" i="1"/>
  <c r="AV293" i="1"/>
  <c r="AV310" i="1"/>
  <c r="AV326" i="1"/>
  <c r="AV186" i="1"/>
  <c r="AV196" i="1"/>
  <c r="AV211" i="1"/>
  <c r="AV225" i="1"/>
  <c r="AV239" i="1"/>
  <c r="AV260" i="1"/>
  <c r="AV274" i="1"/>
  <c r="AV292" i="1"/>
  <c r="AV305" i="1"/>
  <c r="AV320" i="1"/>
  <c r="AV334" i="1"/>
  <c r="AU335" i="1"/>
  <c r="AU331" i="1"/>
  <c r="AU328" i="1"/>
  <c r="AU325" i="1"/>
  <c r="AU323" i="1"/>
  <c r="AU319" i="1"/>
  <c r="AU316" i="1"/>
  <c r="AU312" i="1"/>
  <c r="AU308" i="1"/>
  <c r="AU304" i="1"/>
  <c r="AU301" i="1"/>
  <c r="AU298" i="1"/>
  <c r="AU294" i="1"/>
  <c r="AU291" i="1"/>
  <c r="AU288" i="1"/>
  <c r="AU284" i="1"/>
  <c r="AU280" i="1"/>
  <c r="AU277" i="1"/>
  <c r="AU273" i="1"/>
  <c r="AU270" i="1"/>
  <c r="AU266" i="1"/>
  <c r="AU262" i="1"/>
  <c r="AU259" i="1"/>
  <c r="AU255" i="1"/>
  <c r="AU252" i="1"/>
  <c r="AU245" i="1"/>
  <c r="AU242" i="1"/>
  <c r="AU238" i="1"/>
  <c r="AU234" i="1"/>
  <c r="AU230" i="1"/>
  <c r="AU226" i="1"/>
  <c r="AU224" i="1"/>
  <c r="AU216" i="1"/>
  <c r="AU210" i="1"/>
  <c r="AU206" i="1"/>
  <c r="AU202" i="1"/>
  <c r="AU198" i="1"/>
  <c r="AU195" i="1"/>
  <c r="AU190" i="1"/>
  <c r="AU185" i="1"/>
  <c r="AU182" i="1"/>
  <c r="AU179" i="1"/>
  <c r="AU175" i="1"/>
  <c r="AU171" i="1"/>
  <c r="AU167" i="1"/>
  <c r="AU163" i="1"/>
  <c r="AU159" i="1"/>
  <c r="AU155" i="1"/>
  <c r="AU151" i="1"/>
  <c r="AU147" i="1"/>
  <c r="AU144" i="1"/>
  <c r="AU137" i="1"/>
  <c r="AU133" i="1"/>
  <c r="AU129" i="1"/>
  <c r="AU125" i="1"/>
  <c r="AU118" i="1"/>
  <c r="AU111" i="1"/>
  <c r="AU109" i="1"/>
  <c r="AU106" i="1"/>
  <c r="AU102" i="1"/>
  <c r="AU100" i="1"/>
  <c r="AU96" i="1"/>
  <c r="AU87" i="1"/>
  <c r="AU83" i="1"/>
  <c r="AU76" i="1"/>
  <c r="AU72" i="1"/>
  <c r="AU68" i="1"/>
  <c r="AU65" i="1"/>
  <c r="AU63" i="1"/>
  <c r="AU59" i="1"/>
  <c r="AU55" i="1"/>
  <c r="AU52" i="1"/>
  <c r="AU50" i="1"/>
  <c r="AU46" i="1"/>
  <c r="AU43" i="1"/>
  <c r="AU39" i="1"/>
  <c r="AU35" i="1"/>
  <c r="AU32" i="1"/>
  <c r="AU28" i="1"/>
  <c r="AU21" i="1"/>
  <c r="AU17" i="1"/>
  <c r="AU13" i="1"/>
  <c r="AU9" i="1"/>
  <c r="AU4" i="1"/>
  <c r="AV4" i="1"/>
  <c r="AV21" i="1"/>
  <c r="AV39" i="1"/>
  <c r="AV52" i="1"/>
  <c r="AV65" i="1"/>
  <c r="AV83" i="1"/>
  <c r="AV102" i="1"/>
  <c r="AV118" i="1"/>
  <c r="AV137" i="1"/>
  <c r="AV155" i="1"/>
  <c r="AV8" i="1"/>
  <c r="AV24" i="1"/>
  <c r="AV42" i="1"/>
  <c r="AV58" i="1"/>
  <c r="AV75" i="1"/>
  <c r="AV88" i="1"/>
  <c r="AV99" i="1"/>
  <c r="AV110" i="1"/>
  <c r="AV124" i="1"/>
  <c r="AV140" i="1"/>
  <c r="AV158" i="1"/>
  <c r="AV174" i="1"/>
  <c r="AV11" i="1"/>
  <c r="AV26" i="1"/>
  <c r="AV10" i="1"/>
  <c r="AV25" i="1"/>
  <c r="AV40" i="1"/>
  <c r="AV56" i="1"/>
  <c r="AV73" i="1"/>
  <c r="AV89" i="1"/>
  <c r="AV103" i="1"/>
  <c r="AV119" i="1"/>
  <c r="AV134" i="1"/>
  <c r="AV148" i="1"/>
  <c r="AV164" i="1"/>
  <c r="AV181" i="1"/>
  <c r="AV201" i="1"/>
  <c r="AV218" i="1"/>
  <c r="AV233" i="1"/>
  <c r="AV248" i="1"/>
  <c r="AV261" i="1"/>
  <c r="AV276" i="1"/>
  <c r="AV290" i="1"/>
  <c r="AV307" i="1"/>
  <c r="AV322" i="1"/>
  <c r="AV57" i="1"/>
  <c r="AV74" i="1"/>
  <c r="AV90" i="1"/>
  <c r="AV113" i="1"/>
  <c r="AV127" i="1"/>
  <c r="AV142" i="1"/>
  <c r="AV161" i="1"/>
  <c r="AV177" i="1"/>
  <c r="AV208" i="1"/>
  <c r="AV222" i="1"/>
  <c r="AV240" i="1"/>
  <c r="AV253" i="1"/>
  <c r="AV272" i="1"/>
  <c r="AV286" i="1"/>
  <c r="AV306" i="1"/>
  <c r="AV321" i="1"/>
  <c r="AV183" i="1"/>
  <c r="AV193" i="1"/>
  <c r="AV207" i="1"/>
  <c r="AV221" i="1"/>
  <c r="AV235" i="1"/>
  <c r="AV256" i="1"/>
  <c r="AV271" i="1"/>
  <c r="AV289" i="1"/>
  <c r="AV302" i="1"/>
  <c r="AV317" i="1"/>
  <c r="AV332" i="1"/>
  <c r="AV159" i="1"/>
  <c r="AV190" i="1"/>
  <c r="AV252" i="1"/>
  <c r="AV280" i="1"/>
  <c r="AV308" i="1"/>
  <c r="AV335" i="1"/>
  <c r="AV179" i="1"/>
  <c r="AV210" i="1"/>
  <c r="AV238" i="1"/>
  <c r="AV270" i="1"/>
  <c r="AV298" i="1"/>
  <c r="AV325" i="1"/>
  <c r="AX349" i="1"/>
  <c r="AY378" i="1"/>
  <c r="AW348" i="1"/>
  <c r="AY377" i="1"/>
  <c r="AY381" i="1"/>
  <c r="AY380" i="1"/>
  <c r="AY379" i="1"/>
  <c r="AY383" i="1"/>
  <c r="AS349" i="1" l="1"/>
  <c r="AS347" i="1"/>
  <c r="AO347" i="1"/>
  <c r="AP347" i="1"/>
  <c r="AR347" i="1"/>
  <c r="AT347" i="1"/>
  <c r="AN347" i="1"/>
  <c r="AQ347" i="1"/>
  <c r="AW383" i="1"/>
  <c r="AT349" i="1"/>
  <c r="AW379" i="1"/>
  <c r="AW381" i="1"/>
  <c r="AW378" i="1"/>
  <c r="AW380" i="1"/>
  <c r="AW377" i="1"/>
  <c r="AU347" i="1"/>
  <c r="AU349" i="1"/>
  <c r="AV347" i="1"/>
  <c r="AY387" i="1"/>
  <c r="AX383" i="1"/>
  <c r="AX381" i="1"/>
  <c r="AX378" i="1"/>
  <c r="AX379" i="1"/>
  <c r="AX377" i="1"/>
  <c r="AX380" i="1"/>
  <c r="AT348" i="1"/>
  <c r="AY384" i="1"/>
  <c r="AU348" i="1"/>
  <c r="AY385" i="1"/>
  <c r="AY386" i="1"/>
  <c r="AV348" i="1"/>
  <c r="AV349" i="1"/>
  <c r="AS348" i="1"/>
  <c r="AR349" i="1"/>
  <c r="AQ371" i="1"/>
  <c r="AT380" i="1" l="1"/>
  <c r="AW385" i="1"/>
  <c r="AW384" i="1"/>
  <c r="AW386" i="1"/>
  <c r="AW387" i="1"/>
  <c r="AU379" i="1"/>
  <c r="AU378" i="1"/>
  <c r="AS379" i="1"/>
  <c r="AZ380" i="1"/>
  <c r="AZ383" i="1"/>
  <c r="AZ381" i="1"/>
  <c r="AZ378" i="1"/>
  <c r="AZ377" i="1"/>
  <c r="AZ379" i="1"/>
  <c r="BA381" i="1"/>
  <c r="BA379" i="1"/>
  <c r="BA380" i="1"/>
  <c r="BA377" i="1"/>
  <c r="BA378" i="1"/>
  <c r="BA383" i="1"/>
  <c r="AX384" i="1"/>
  <c r="AT383" i="1"/>
  <c r="AT379" i="1"/>
  <c r="AT381" i="1"/>
  <c r="AS378" i="1"/>
  <c r="AT377" i="1"/>
  <c r="AT378" i="1"/>
  <c r="AX387" i="1"/>
  <c r="AX386" i="1"/>
  <c r="AX385" i="1"/>
  <c r="AU381" i="1"/>
  <c r="AU380" i="1"/>
  <c r="AU377" i="1"/>
  <c r="AS383" i="1"/>
  <c r="AU383" i="1"/>
  <c r="AV379" i="1"/>
  <c r="AS377" i="1"/>
  <c r="AV381" i="1"/>
  <c r="AV378" i="1"/>
  <c r="AV380" i="1"/>
  <c r="AV377" i="1"/>
  <c r="AV383" i="1"/>
  <c r="AS380" i="1"/>
  <c r="AS381" i="1"/>
  <c r="AR348" i="1"/>
  <c r="AQ349" i="1"/>
  <c r="AP371" i="1"/>
  <c r="AO371" i="1"/>
  <c r="AV385" i="1" l="1"/>
  <c r="AU386" i="1"/>
  <c r="AT385" i="1"/>
  <c r="AT384" i="1"/>
  <c r="AS385" i="1"/>
  <c r="BA385" i="1"/>
  <c r="AS386" i="1"/>
  <c r="BA384" i="1"/>
  <c r="AZ384" i="1"/>
  <c r="AU387" i="1"/>
  <c r="BA387" i="1"/>
  <c r="AZ387" i="1"/>
  <c r="AZ386" i="1"/>
  <c r="AZ385" i="1"/>
  <c r="BA386" i="1"/>
  <c r="AT387" i="1"/>
  <c r="AT386" i="1"/>
  <c r="AS387" i="1"/>
  <c r="AU384" i="1"/>
  <c r="AU385" i="1"/>
  <c r="AV386" i="1"/>
  <c r="AV387" i="1"/>
  <c r="AV384" i="1"/>
  <c r="AS384" i="1"/>
  <c r="AR383" i="1"/>
  <c r="AQ348" i="1"/>
  <c r="AQ380" i="1" s="1"/>
  <c r="AR377" i="1"/>
  <c r="AR381" i="1"/>
  <c r="AR378" i="1"/>
  <c r="AR379" i="1"/>
  <c r="AR380" i="1"/>
  <c r="AP349" i="1"/>
  <c r="AN371" i="1"/>
  <c r="G373" i="1"/>
  <c r="BE373" i="1" s="1"/>
  <c r="G372" i="1"/>
  <c r="BE372" i="1" s="1"/>
  <c r="AM371" i="1"/>
  <c r="AL371" i="1"/>
  <c r="AK371" i="1"/>
  <c r="AI371" i="1"/>
  <c r="AJ371" i="1"/>
  <c r="G374" i="1"/>
  <c r="BE374" i="1" s="1"/>
  <c r="AE371" i="1"/>
  <c r="AF371" i="1"/>
  <c r="AG371" i="1"/>
  <c r="AH371" i="1"/>
  <c r="Y371" i="1"/>
  <c r="Z371" i="1"/>
  <c r="AA371" i="1"/>
  <c r="AB371" i="1"/>
  <c r="AC371" i="1"/>
  <c r="AD371" i="1"/>
  <c r="X371" i="1"/>
  <c r="W371" i="1"/>
  <c r="V371" i="1"/>
  <c r="U371" i="1"/>
  <c r="T371" i="1"/>
  <c r="S371" i="1"/>
  <c r="B1" i="3"/>
  <c r="I371" i="1"/>
  <c r="J371" i="1"/>
  <c r="K371" i="1"/>
  <c r="L371" i="1"/>
  <c r="M371" i="1"/>
  <c r="N371" i="1"/>
  <c r="O371" i="1"/>
  <c r="P371" i="1"/>
  <c r="Q371" i="1"/>
  <c r="R371" i="1"/>
  <c r="H371" i="1"/>
  <c r="D3" i="3"/>
  <c r="BC374" i="1" l="1"/>
  <c r="BD374" i="1"/>
  <c r="BD373" i="1"/>
  <c r="BC373" i="1"/>
  <c r="BD372" i="1"/>
  <c r="BC372" i="1"/>
  <c r="BB372" i="1"/>
  <c r="BA373" i="1"/>
  <c r="BB373" i="1"/>
  <c r="BA374" i="1"/>
  <c r="BB374" i="1"/>
  <c r="AZ372" i="1"/>
  <c r="BA372" i="1"/>
  <c r="AY374" i="1"/>
  <c r="AZ374" i="1"/>
  <c r="AY373" i="1"/>
  <c r="AZ373" i="1"/>
  <c r="AX372" i="1"/>
  <c r="AY372" i="1"/>
  <c r="AW374" i="1"/>
  <c r="AX374" i="1"/>
  <c r="AW373" i="1"/>
  <c r="AX373" i="1"/>
  <c r="AV372" i="1"/>
  <c r="AW372" i="1"/>
  <c r="AU374" i="1"/>
  <c r="AV374" i="1"/>
  <c r="AU373" i="1"/>
  <c r="AV373" i="1"/>
  <c r="AQ379" i="1"/>
  <c r="AQ385" i="1" s="1"/>
  <c r="AQ377" i="1"/>
  <c r="AQ381" i="1"/>
  <c r="AQ384" i="1" s="1"/>
  <c r="AQ383" i="1"/>
  <c r="AT372" i="1"/>
  <c r="AU372" i="1"/>
  <c r="AQ378" i="1"/>
  <c r="AS373" i="1"/>
  <c r="AT373" i="1"/>
  <c r="AS374" i="1"/>
  <c r="AT374" i="1"/>
  <c r="AR386" i="1"/>
  <c r="AR387" i="1"/>
  <c r="AR385" i="1"/>
  <c r="AR384" i="1"/>
  <c r="AR372" i="1"/>
  <c r="AS372" i="1"/>
  <c r="AQ374" i="1"/>
  <c r="AR374" i="1"/>
  <c r="AQ373" i="1"/>
  <c r="AR373" i="1"/>
  <c r="AP372" i="1"/>
  <c r="AQ372" i="1"/>
  <c r="AP348" i="1"/>
  <c r="U374" i="1"/>
  <c r="AK373" i="1"/>
  <c r="L373" i="1"/>
  <c r="H349" i="1"/>
  <c r="AI373" i="1"/>
  <c r="AN373" i="1"/>
  <c r="AD373" i="1"/>
  <c r="V373" i="1"/>
  <c r="N373" i="1"/>
  <c r="AJ373" i="1"/>
  <c r="AG374" i="1"/>
  <c r="AC374" i="1"/>
  <c r="Y374" i="1"/>
  <c r="Q374" i="1"/>
  <c r="I373" i="1"/>
  <c r="AL373" i="1"/>
  <c r="AN349" i="1"/>
  <c r="AP373" i="1"/>
  <c r="AO373" i="1"/>
  <c r="AN372" i="1"/>
  <c r="AO348" i="1"/>
  <c r="AO372" i="1"/>
  <c r="AO349" i="1"/>
  <c r="AO374" i="1" s="1"/>
  <c r="AE372" i="1"/>
  <c r="V372" i="1"/>
  <c r="L372" i="1"/>
  <c r="AG372" i="1"/>
  <c r="AL372" i="1"/>
  <c r="AB372" i="1"/>
  <c r="Q372" i="1"/>
  <c r="O372" i="1"/>
  <c r="AK372" i="1"/>
  <c r="AI372" i="1"/>
  <c r="S372" i="1"/>
  <c r="AF372" i="1"/>
  <c r="P372" i="1"/>
  <c r="Z372" i="1"/>
  <c r="J372" i="1"/>
  <c r="M372" i="1"/>
  <c r="AC372" i="1"/>
  <c r="W372" i="1"/>
  <c r="D381" i="1"/>
  <c r="T372" i="1"/>
  <c r="AD372" i="1"/>
  <c r="N372" i="1"/>
  <c r="Y372" i="1"/>
  <c r="I372" i="1"/>
  <c r="AA372" i="1"/>
  <c r="K372" i="1"/>
  <c r="X372" i="1"/>
  <c r="AH372" i="1"/>
  <c r="R372" i="1"/>
  <c r="AJ372" i="1"/>
  <c r="U372" i="1"/>
  <c r="H372" i="1"/>
  <c r="T373" i="1"/>
  <c r="R373" i="1"/>
  <c r="P373" i="1"/>
  <c r="AB373" i="1"/>
  <c r="Z373" i="1"/>
  <c r="X373" i="1"/>
  <c r="O373" i="1"/>
  <c r="W373" i="1"/>
  <c r="AE373" i="1"/>
  <c r="S373" i="1"/>
  <c r="AA373" i="1"/>
  <c r="AH373" i="1"/>
  <c r="AF373" i="1"/>
  <c r="J373" i="1"/>
  <c r="H373" i="1"/>
  <c r="AM373" i="1"/>
  <c r="AM372" i="1"/>
  <c r="AP383" i="1" l="1"/>
  <c r="AN348" i="1"/>
  <c r="H348" i="1"/>
  <c r="AQ386" i="1"/>
  <c r="AQ387" i="1"/>
  <c r="AM374" i="1"/>
  <c r="J374" i="1"/>
  <c r="H347" i="1"/>
  <c r="H374" i="1" s="1"/>
  <c r="AJ374" i="1"/>
  <c r="AP379" i="1"/>
  <c r="AP381" i="1"/>
  <c r="AP380" i="1"/>
  <c r="AC373" i="1"/>
  <c r="Y373" i="1"/>
  <c r="U373" i="1"/>
  <c r="Q373" i="1"/>
  <c r="I374" i="1"/>
  <c r="K374" i="1"/>
  <c r="K373" i="1"/>
  <c r="O374" i="1"/>
  <c r="AL374" i="1"/>
  <c r="M373" i="1"/>
  <c r="AG373" i="1"/>
  <c r="AN374" i="1"/>
  <c r="M374" i="1"/>
  <c r="AP374" i="1"/>
  <c r="AP377" i="1"/>
  <c r="N374" i="1"/>
  <c r="AD374" i="1"/>
  <c r="R374" i="1"/>
  <c r="Z374" i="1"/>
  <c r="AO377" i="1"/>
  <c r="AP378" i="1"/>
  <c r="AO381" i="1"/>
  <c r="AO378" i="1"/>
  <c r="AO380" i="1"/>
  <c r="AO383" i="1"/>
  <c r="AO379" i="1"/>
  <c r="AN378" i="1"/>
  <c r="Y387" i="1" l="1"/>
  <c r="Y384" i="1"/>
  <c r="Y385" i="1"/>
  <c r="AP384" i="1"/>
  <c r="AN379" i="1"/>
  <c r="AN386" i="1" s="1"/>
  <c r="AN381" i="1"/>
  <c r="AC387" i="1"/>
  <c r="Q385" i="1"/>
  <c r="AG386" i="1"/>
  <c r="AN377" i="1"/>
  <c r="AN387" i="1" s="1"/>
  <c r="H380" i="1"/>
  <c r="AL385" i="1"/>
  <c r="M385" i="1"/>
  <c r="AL386" i="1"/>
  <c r="M384" i="1"/>
  <c r="H379" i="1"/>
  <c r="U387" i="1"/>
  <c r="AP385" i="1"/>
  <c r="AP386" i="1"/>
  <c r="H381" i="1"/>
  <c r="H378" i="1"/>
  <c r="H383" i="1"/>
  <c r="H377" i="1"/>
  <c r="V374" i="1"/>
  <c r="AG387" i="1"/>
  <c r="AN380" i="1"/>
  <c r="AO387" i="1"/>
  <c r="AH374" i="1"/>
  <c r="AO384" i="1"/>
  <c r="Q384" i="1"/>
  <c r="AN383" i="1"/>
  <c r="J385" i="1"/>
  <c r="J386" i="1"/>
  <c r="T374" i="1"/>
  <c r="AB374" i="1"/>
  <c r="AI374" i="1"/>
  <c r="AE374" i="1"/>
  <c r="AA374" i="1"/>
  <c r="AF374" i="1"/>
  <c r="W374" i="1"/>
  <c r="L374" i="1"/>
  <c r="S374" i="1"/>
  <c r="X374" i="1"/>
  <c r="AK374" i="1"/>
  <c r="AP387" i="1"/>
  <c r="P374" i="1"/>
  <c r="AO385" i="1"/>
  <c r="AO386" i="1"/>
  <c r="Q387" i="1" l="1"/>
  <c r="M386" i="1"/>
  <c r="AC384" i="1"/>
  <c r="AC385" i="1"/>
  <c r="Y386" i="1"/>
  <c r="AM387" i="1"/>
  <c r="AL384" i="1"/>
  <c r="AL387" i="1"/>
  <c r="T386" i="1"/>
  <c r="H386" i="1"/>
  <c r="Q386" i="1"/>
  <c r="I384" i="1"/>
  <c r="H384" i="1"/>
  <c r="I385" i="1"/>
  <c r="H387" i="1"/>
  <c r="AM386" i="1"/>
  <c r="H385" i="1"/>
  <c r="AG384" i="1"/>
  <c r="AM384" i="1"/>
  <c r="AM385" i="1"/>
  <c r="AN384" i="1"/>
  <c r="N385" i="1"/>
  <c r="AC386" i="1"/>
  <c r="U384" i="1"/>
  <c r="AH384" i="1"/>
  <c r="U386" i="1"/>
  <c r="AG385" i="1"/>
  <c r="V384" i="1"/>
  <c r="M387" i="1"/>
  <c r="R385" i="1"/>
  <c r="K385" i="1"/>
  <c r="AH387" i="1"/>
  <c r="R384" i="1"/>
  <c r="AH386" i="1"/>
  <c r="V385" i="1"/>
  <c r="AD387" i="1"/>
  <c r="AD386" i="1"/>
  <c r="N384" i="1"/>
  <c r="U385" i="1"/>
  <c r="N387" i="1"/>
  <c r="K386" i="1"/>
  <c r="AD385" i="1"/>
  <c r="O387" i="1"/>
  <c r="K387" i="1"/>
  <c r="O384" i="1"/>
  <c r="O385" i="1"/>
  <c r="AD384" i="1"/>
  <c r="AH385" i="1"/>
  <c r="V387" i="1"/>
  <c r="AI384" i="1"/>
  <c r="S385" i="1"/>
  <c r="N386" i="1"/>
  <c r="AN385" i="1"/>
  <c r="O386" i="1"/>
  <c r="AJ385" i="1"/>
  <c r="V386" i="1"/>
  <c r="S384" i="1"/>
  <c r="AE386" i="1"/>
  <c r="Z386" i="1"/>
  <c r="AK384" i="1"/>
  <c r="AE384" i="1"/>
  <c r="AI386" i="1"/>
  <c r="P387" i="1"/>
  <c r="X386" i="1"/>
  <c r="AF385" i="1"/>
  <c r="I387" i="1"/>
  <c r="I386" i="1"/>
  <c r="L385" i="1"/>
  <c r="AB384" i="1"/>
  <c r="P384" i="1"/>
  <c r="R386" i="1"/>
  <c r="K384" i="1"/>
  <c r="W384" i="1"/>
  <c r="AB386" i="1"/>
  <c r="Z387" i="1"/>
  <c r="AJ387" i="1"/>
  <c r="X384" i="1"/>
  <c r="R387" i="1"/>
  <c r="Z384" i="1"/>
  <c r="Z385" i="1"/>
  <c r="J387" i="1"/>
  <c r="J384" i="1"/>
  <c r="L384" i="1"/>
  <c r="X387" i="1"/>
  <c r="S387" i="1"/>
  <c r="S386" i="1"/>
  <c r="W386" i="1"/>
  <c r="AF386" i="1"/>
  <c r="AA387" i="1"/>
  <c r="AB385" i="1"/>
  <c r="P385" i="1"/>
  <c r="P386" i="1"/>
  <c r="AJ384" i="1"/>
  <c r="X385" i="1"/>
  <c r="L387" i="1"/>
  <c r="L386" i="1"/>
  <c r="W387" i="1"/>
  <c r="AF384" i="1"/>
  <c r="AF387" i="1"/>
  <c r="AA384" i="1"/>
  <c r="AE385" i="1"/>
  <c r="AI385" i="1"/>
  <c r="AI387" i="1"/>
  <c r="T387" i="1"/>
  <c r="AJ386" i="1"/>
  <c r="AK386" i="1"/>
  <c r="W385" i="1"/>
  <c r="AA386" i="1"/>
  <c r="AA385" i="1"/>
  <c r="AE387" i="1"/>
  <c r="T384" i="1"/>
  <c r="AK385" i="1"/>
  <c r="AK387" i="1"/>
  <c r="AB387" i="1"/>
  <c r="T385" i="1"/>
</calcChain>
</file>

<file path=xl/sharedStrings.xml><?xml version="1.0" encoding="utf-8"?>
<sst xmlns="http://schemas.openxmlformats.org/spreadsheetml/2006/main" count="2827" uniqueCount="480">
  <si>
    <t>District</t>
  </si>
  <si>
    <t>Best</t>
  </si>
  <si>
    <t>Worst</t>
  </si>
  <si>
    <t>Authority</t>
  </si>
  <si>
    <t>Authority Type</t>
  </si>
  <si>
    <t>high</t>
  </si>
  <si>
    <t>low</t>
  </si>
  <si>
    <t>Authority:</t>
  </si>
  <si>
    <t>Second Selection</t>
  </si>
  <si>
    <t>Title:</t>
  </si>
  <si>
    <t>Selection</t>
  </si>
  <si>
    <t>sex</t>
  </si>
  <si>
    <t>item name</t>
  </si>
  <si>
    <t>Cumbria</t>
  </si>
  <si>
    <t>Lancashire</t>
  </si>
  <si>
    <t>Northamptonshire</t>
  </si>
  <si>
    <t>Worcestershire</t>
  </si>
  <si>
    <t>Hertfordshire</t>
  </si>
  <si>
    <t>Oxfordshire</t>
  </si>
  <si>
    <t>Dorset</t>
  </si>
  <si>
    <t>Gloucestershire</t>
  </si>
  <si>
    <t>claimant count with rates and proportions</t>
  </si>
  <si>
    <t>Total</t>
  </si>
  <si>
    <t>Total claimants</t>
  </si>
  <si>
    <t>Adur</t>
  </si>
  <si>
    <t>Allerdale</t>
  </si>
  <si>
    <t>Amber Valley</t>
  </si>
  <si>
    <t>Arun</t>
  </si>
  <si>
    <t>Ashfield</t>
  </si>
  <si>
    <t>Ashford</t>
  </si>
  <si>
    <t>Aylesbury Vale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</si>
  <si>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</si>
  <si>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</si>
  <si>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</si>
  <si>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</si>
  <si>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</si>
  <si>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</si>
  <si>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</si>
  <si>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</si>
  <si>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</si>
  <si>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</si>
  <si>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</si>
  <si>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</si>
  <si>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</si>
  <si>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</si>
  <si>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</si>
  <si>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</si>
  <si>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</si>
  <si>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</si>
  <si>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</si>
  <si>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</si>
  <si>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</si>
  <si>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</si>
  <si>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</si>
  <si>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</si>
  <si>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</si>
  <si>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</si>
  <si>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</si>
  <si>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</si>
  <si>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</si>
  <si>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</si>
  <si>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</si>
  <si>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</si>
  <si>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</si>
  <si>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</si>
  <si>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</si>
  <si>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</si>
  <si>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Cambridgeshire</t>
  </si>
  <si>
    <t>Camden</t>
  </si>
  <si>
    <t>Cannock Chase</t>
  </si>
  <si>
    <t>Canterbury</t>
  </si>
  <si>
    <t>Carlisle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</si>
  <si>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</si>
  <si>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</si>
  <si>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</si>
  <si>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</si>
  <si>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</si>
  <si>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</si>
  <si>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</si>
  <si>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</si>
  <si>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</si>
  <si>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</si>
  <si>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Chiltern</t>
  </si>
  <si>
    <t>Chorley</t>
  </si>
  <si>
    <t>City of London</t>
  </si>
  <si>
    <t>Colchester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</si>
  <si>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</si>
  <si>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</si>
  <si>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</si>
  <si>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</si>
  <si>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</si>
  <si>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</si>
  <si>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</si>
  <si>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</si>
  <si>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</si>
  <si>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</si>
  <si>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</si>
  <si>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</si>
  <si>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</si>
  <si>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Derby</t>
  </si>
  <si>
    <t>Derbyshire</t>
  </si>
  <si>
    <t>Derbyshire Dales</t>
  </si>
  <si>
    <t>Devon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</si>
  <si>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</si>
  <si>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</si>
  <si>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</si>
  <si>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</si>
  <si>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</si>
  <si>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</si>
  <si>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</si>
  <si>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</si>
  <si>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</si>
  <si>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Northamptonshire</t>
  </si>
  <si>
    <t>East Riding of Yorkshire</t>
  </si>
  <si>
    <t>East Staffordshire</t>
  </si>
  <si>
    <t>East Sussex</t>
  </si>
  <si>
    <t>Eastbourne</t>
  </si>
  <si>
    <t>Eastleigh</t>
  </si>
  <si>
    <t>Eden</t>
  </si>
  <si>
    <t>Elmbridge</t>
  </si>
  <si>
    <t>Enfield</t>
  </si>
  <si>
    <t>Epping Forest</t>
  </si>
  <si>
    <t>Epsom and Ewell</t>
  </si>
  <si>
    <t>Erewash</t>
  </si>
  <si>
    <t>Essex</t>
  </si>
  <si>
    <t>Exeter</t>
  </si>
  <si>
    <t>Fareham</t>
  </si>
  <si>
    <t>Fenland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</si>
  <si>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</si>
  <si>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</si>
  <si>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</si>
  <si>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</si>
  <si>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</si>
  <si>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</si>
  <si>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</si>
  <si>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</si>
  <si>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</si>
  <si>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</si>
  <si>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</si>
  <si>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</si>
  <si>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Hambleton</t>
  </si>
  <si>
    <t>Hammersmith and Fulham</t>
  </si>
  <si>
    <t>Hampshire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</si>
  <si>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</si>
  <si>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</si>
  <si>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</si>
  <si>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</si>
  <si>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</si>
  <si>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</si>
  <si>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</si>
  <si>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</si>
  <si>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</si>
  <si>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</si>
  <si>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</si>
  <si>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</si>
  <si>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</si>
  <si>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</si>
  <si>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</si>
  <si>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</si>
  <si>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</si>
  <si>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</si>
  <si>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</si>
  <si>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</si>
  <si>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</si>
  <si>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</si>
  <si>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</si>
  <si>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</si>
  <si>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Kent</t>
  </si>
  <si>
    <t>Kettering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</si>
  <si>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</si>
  <si>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</si>
  <si>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</si>
  <si>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</si>
  <si>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</si>
  <si>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</si>
  <si>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</si>
  <si>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</si>
  <si>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Leicestershire</t>
  </si>
  <si>
    <t>Lewes</t>
  </si>
  <si>
    <t>Lewisham</t>
  </si>
  <si>
    <t>Lichfield</t>
  </si>
  <si>
    <t>Lincoln</t>
  </si>
  <si>
    <t>Lincolnshire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</si>
  <si>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</si>
  <si>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</si>
  <si>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</si>
  <si>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</si>
  <si>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</si>
  <si>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</si>
  <si>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</si>
  <si>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</si>
  <si>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</si>
  <si>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</si>
  <si>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</si>
  <si>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</si>
  <si>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</si>
  <si>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</si>
  <si>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</si>
  <si>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</si>
  <si>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</si>
  <si>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</si>
  <si>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</si>
  <si>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</si>
  <si>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</si>
  <si>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</si>
  <si>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Norfolk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</si>
  <si>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</si>
  <si>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</si>
  <si>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</si>
  <si>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</si>
  <si>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</si>
  <si>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</si>
  <si>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</si>
  <si>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</si>
  <si>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</si>
  <si>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</si>
  <si>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</si>
  <si>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 Yorkshire</t>
  </si>
  <si>
    <t>Northampton</t>
  </si>
  <si>
    <t>Northumberland</t>
  </si>
  <si>
    <t>Norwich</t>
  </si>
  <si>
    <t>Nottingham</t>
  </si>
  <si>
    <t>Nottinghamshire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</si>
  <si>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</si>
  <si>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</si>
  <si>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</si>
  <si>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</si>
  <si>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</si>
  <si>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</si>
  <si>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</si>
  <si>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</si>
  <si>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</si>
  <si>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</si>
  <si>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</si>
  <si>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</si>
  <si>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</si>
  <si>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</si>
  <si>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</si>
  <si>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</si>
  <si>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</si>
  <si>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</si>
  <si>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</si>
  <si>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</si>
  <si>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</si>
  <si>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</si>
  <si>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</si>
  <si>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</si>
  <si>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</si>
  <si>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</si>
  <si>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</si>
  <si>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</si>
  <si>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</si>
  <si>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</si>
  <si>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</si>
  <si>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</si>
  <si>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</si>
  <si>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</si>
  <si>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</si>
  <si>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</si>
  <si>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Shropshire</t>
  </si>
  <si>
    <t>Slough</t>
  </si>
  <si>
    <t>Solihull</t>
  </si>
  <si>
    <t>Somerset</t>
  </si>
  <si>
    <t>South Bucks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</si>
  <si>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</si>
  <si>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</si>
  <si>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</si>
  <si>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</si>
  <si>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</si>
  <si>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</si>
  <si>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</si>
  <si>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</si>
  <si>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</si>
  <si>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</si>
  <si>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</si>
  <si>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</si>
  <si>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</si>
  <si>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</si>
  <si>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</si>
  <si>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</si>
  <si>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</si>
  <si>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</si>
  <si>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</si>
  <si>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</si>
  <si>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</si>
  <si>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</si>
  <si>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</si>
  <si>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</si>
  <si>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</si>
  <si>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</si>
  <si>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</si>
  <si>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</si>
  <si>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</si>
  <si>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Suffolk</t>
  </si>
  <si>
    <t>Sunderland</t>
  </si>
  <si>
    <t>Surrey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</si>
  <si>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</si>
  <si>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</si>
  <si>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</si>
  <si>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</si>
  <si>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</si>
  <si>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</si>
  <si>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</si>
  <si>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</si>
  <si>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</si>
  <si>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</si>
  <si>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</si>
  <si>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</si>
  <si>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</si>
  <si>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</si>
  <si>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</si>
  <si>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</si>
  <si>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</si>
  <si>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</si>
  <si>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</si>
  <si>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</si>
  <si>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</si>
  <si>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</si>
  <si>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</si>
  <si>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</si>
  <si>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</si>
  <si>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</si>
  <si>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</si>
  <si>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</si>
  <si>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</si>
  <si>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Warwickshire</t>
  </si>
  <si>
    <t>Watford</t>
  </si>
  <si>
    <t>Waverley</t>
  </si>
  <si>
    <t>Wealden</t>
  </si>
  <si>
    <t>Wellingborough</t>
  </si>
  <si>
    <t>Welwyn Hatfield</t>
  </si>
  <si>
    <t>West Berkshire</t>
  </si>
  <si>
    <t>West Devon</t>
  </si>
  <si>
    <t>West Lancashire</t>
  </si>
  <si>
    <t>West Lindsey</t>
  </si>
  <si>
    <t>West Oxfordshire</t>
  </si>
  <si>
    <t>West Sussex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</si>
  <si>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</si>
  <si>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</si>
  <si>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</si>
  <si>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</si>
  <si>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</si>
  <si>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</si>
  <si>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</si>
  <si>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</si>
  <si>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</si>
  <si>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</si>
  <si>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</si>
  <si>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</si>
  <si>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Wycombe</t>
  </si>
  <si>
    <t>Wyre</t>
  </si>
  <si>
    <t>Wyre Forest</t>
  </si>
  <si>
    <t>York</t>
  </si>
  <si>
    <t>ONS Crown Copyright Reserved [from Nomis on 10 July 2012]</t>
  </si>
  <si>
    <t>Area</t>
  </si>
  <si>
    <t>King's Lynn and West Norfolk</t>
  </si>
  <si>
    <t>LEP:</t>
  </si>
  <si>
    <t>Benchmark:</t>
  </si>
  <si>
    <t>All LEPs Average</t>
  </si>
  <si>
    <t>June 2015</t>
  </si>
  <si>
    <t>Apr 2014-Mar 2015</t>
  </si>
  <si>
    <t>Jul 2014-Jun 2015</t>
  </si>
  <si>
    <t>June 2014</t>
  </si>
  <si>
    <t>September 2014</t>
  </si>
  <si>
    <t>December 2014</t>
  </si>
  <si>
    <t>March 2015</t>
  </si>
  <si>
    <t>September 2015</t>
  </si>
  <si>
    <t>December 2015</t>
  </si>
  <si>
    <t>Jul 2013-Jun 2014</t>
  </si>
  <si>
    <t>Oct 2013-Sep 2014</t>
  </si>
  <si>
    <t>Jan 2014-Dec 2014</t>
  </si>
  <si>
    <t>Oct 2014-Sep 2015</t>
  </si>
  <si>
    <t>March 2016</t>
  </si>
  <si>
    <t>Jan 2015-Dec 2015</t>
  </si>
  <si>
    <t>June 2016</t>
  </si>
  <si>
    <t>Apr 2015-Mar 2016</t>
  </si>
  <si>
    <t>September 2016</t>
  </si>
  <si>
    <t>Jul 2015-Jun 2016</t>
  </si>
  <si>
    <t>December 2016</t>
  </si>
  <si>
    <t>Oct 2015-Sep 2016</t>
  </si>
  <si>
    <t>Jan 2016-Dec 2016</t>
  </si>
  <si>
    <t>Apr 2016-Mar 2017</t>
  </si>
  <si>
    <t>Jul 2016-Jun 2017</t>
  </si>
  <si>
    <t>Black Country LEP</t>
  </si>
  <si>
    <t>Cheshire and Warrington LEP</t>
  </si>
  <si>
    <t>Coast to Capital LEP</t>
  </si>
  <si>
    <t>Coventry and Warwickshire LEP</t>
  </si>
  <si>
    <t>Cumbria LEP</t>
  </si>
  <si>
    <t>Derby, Derbyshire, Nottingham and Nottinghamshire LEP</t>
  </si>
  <si>
    <t>Enterprise M3 LEP</t>
  </si>
  <si>
    <t>Greater Birmingham and Solihull LEP</t>
  </si>
  <si>
    <t>Greater Cambridge &amp; Greater Peterborough LEP</t>
  </si>
  <si>
    <t>Greater Manchester LEP</t>
  </si>
  <si>
    <t>Heart of the South West LEP</t>
  </si>
  <si>
    <t>Hertfordshire LEP</t>
  </si>
  <si>
    <t>South East LEP</t>
  </si>
  <si>
    <t>Leeds City Region LEP</t>
  </si>
  <si>
    <t>Leicester and Leicestershire LEP</t>
  </si>
  <si>
    <t>Greater Lincolnshire LEP</t>
  </si>
  <si>
    <t>Liverpool City Region LEP</t>
  </si>
  <si>
    <t>New Anglia LEP</t>
  </si>
  <si>
    <t>North Eastern LEP</t>
  </si>
  <si>
    <t>London LEP</t>
  </si>
  <si>
    <t>Sheffield City Region LEP</t>
  </si>
  <si>
    <t>Solent LEP</t>
  </si>
  <si>
    <t>South East Midlands LEP</t>
  </si>
  <si>
    <t>Stoke-on-Trent and Staffordshire LEP</t>
  </si>
  <si>
    <t>Tees Valley LEP</t>
  </si>
  <si>
    <t>Thames Valley Berkshire LEP</t>
  </si>
  <si>
    <t>The Marches LEP</t>
  </si>
  <si>
    <t>West of England LEP</t>
  </si>
  <si>
    <t>Worcestershire LEP</t>
  </si>
  <si>
    <t>Lancashire LEP</t>
  </si>
  <si>
    <t>Gloucestershire LEP</t>
  </si>
  <si>
    <t>Humber LEP</t>
  </si>
  <si>
    <t>Dorset LEP</t>
  </si>
  <si>
    <t>Swindon and Wiltshire LEP</t>
  </si>
  <si>
    <t>Buckinghamshire Thames Valley LEP</t>
  </si>
  <si>
    <t/>
  </si>
  <si>
    <t>Derby, Derbyshire, Nottingham and Nottinghamshire, LEP</t>
  </si>
  <si>
    <t>Oxfordshire LEP LEP</t>
  </si>
  <si>
    <t>Cornwall and the Isles of Scilly LEP</t>
  </si>
  <si>
    <t>York and North Yorkshire LEP</t>
  </si>
  <si>
    <t>Oct 2016-Sep 2017</t>
  </si>
  <si>
    <t>Folkestone and Hythe</t>
  </si>
  <si>
    <t>March 2018</t>
  </si>
  <si>
    <t>June 2018</t>
  </si>
  <si>
    <t>Jan 2017-Dec 2017</t>
  </si>
  <si>
    <t>Apr 2017-Mar 2018</t>
  </si>
  <si>
    <t>Jul 2017-Jun 2018</t>
  </si>
  <si>
    <t>March 2017</t>
  </si>
  <si>
    <t>June 2017</t>
  </si>
  <si>
    <t>September 2017</t>
  </si>
  <si>
    <t>December 2017</t>
  </si>
  <si>
    <t>September 2018</t>
  </si>
  <si>
    <t>December 2018</t>
  </si>
  <si>
    <t>March 2019</t>
  </si>
  <si>
    <t>Oct 2017-Sep 2018</t>
  </si>
  <si>
    <t>Jan 2018-Dec 2018</t>
  </si>
  <si>
    <t>Apr 2018-Mar 2019</t>
  </si>
  <si>
    <t>Predominantly Urban Average</t>
  </si>
  <si>
    <t>Predominantly Rural Average</t>
  </si>
  <si>
    <t>Upper</t>
  </si>
  <si>
    <t>Kingston upon Hull, city of</t>
  </si>
  <si>
    <t>South Buckinghamshire</t>
  </si>
  <si>
    <t>Stoke-on-trent</t>
  </si>
  <si>
    <t>Urban with Significant Rural Average</t>
  </si>
  <si>
    <t>March 2013</t>
  </si>
  <si>
    <t>June 2013</t>
  </si>
  <si>
    <t>September 2013</t>
  </si>
  <si>
    <t>December 2013</t>
  </si>
  <si>
    <t>March 2014</t>
  </si>
  <si>
    <t>June 2019</t>
  </si>
  <si>
    <t>Folkestone &amp; Hythe</t>
  </si>
  <si>
    <t>Apr 2012-Mar 2013</t>
  </si>
  <si>
    <t>Jul 2012-Jun 2013</t>
  </si>
  <si>
    <t>Oct 2012-Sep 2013</t>
  </si>
  <si>
    <t>Jan 2013-Dec 2013</t>
  </si>
  <si>
    <t>Apr 2013-Mar 2014</t>
  </si>
  <si>
    <t>Jul 2018-Jun 2019</t>
  </si>
  <si>
    <t>Alternative claimant count as a percentage of working population</t>
  </si>
  <si>
    <t>Oct 2018-Sep 2019</t>
  </si>
  <si>
    <t>September 2019</t>
  </si>
  <si>
    <t>December 2019</t>
  </si>
  <si>
    <t>Jan 2019-Dec 2019</t>
  </si>
  <si>
    <t>Bournemouth, Christchurch and Poole</t>
  </si>
  <si>
    <t>West Suffolk</t>
  </si>
  <si>
    <t>East Suffolk</t>
  </si>
  <si>
    <t>Somerset West and Taunton</t>
  </si>
  <si>
    <t>!</t>
  </si>
  <si>
    <t>#</t>
  </si>
  <si>
    <t>-</t>
  </si>
  <si>
    <t>Apr 2019-Mar 2020</t>
  </si>
  <si>
    <t>March 2020</t>
  </si>
  <si>
    <t>September 2020</t>
  </si>
  <si>
    <t>December 2020</t>
  </si>
  <si>
    <t>Jul 2019-Jun 2020</t>
  </si>
  <si>
    <t>Oct 2019-Sep 2020</t>
  </si>
  <si>
    <t>Jan 2020-Dec 2020</t>
  </si>
  <si>
    <t>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</si>
</sst>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m\ yyyy"/>
    <numFmt numFmtId="165" formatCode="[$-809]dd\ mmmm\ yyyy;@"/>
  </numFmts>
  <fonts count="2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5" fillId="0" borderId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1" fillId="2" borderId="1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3" fillId="2" borderId="1" xfId="0" applyFont="1" applyFill="1" applyBorder="1"/>
    <xf numFmtId="0" fontId="0" fillId="4" borderId="0" xfId="0" applyFill="1"/>
    <xf numFmtId="0" fontId="0" fillId="5" borderId="0" xfId="0" applyFill="1"/>
    <xf numFmtId="0" fontId="13" fillId="4" borderId="0" xfId="0" applyFont="1" applyFill="1"/>
    <xf numFmtId="3" fontId="0" fillId="0" borderId="0" xfId="0" applyNumberFormat="1"/>
    <xf numFmtId="0" fontId="12" fillId="4" borderId="0" xfId="4" applyFill="1"/>
    <xf numFmtId="0" fontId="9" fillId="0" borderId="0" xfId="11" applyFont="1" applyAlignment="1">
      <alignment horizontal="left" vertical="center"/>
    </xf>
    <xf numFmtId="0" fontId="5" fillId="0" borderId="0" xfId="5"/>
    <xf numFmtId="0" fontId="5" fillId="0" borderId="0" xfId="10" applyAlignment="1">
      <alignment horizontal="left" vertical="center"/>
    </xf>
    <xf numFmtId="0" fontId="5" fillId="0" borderId="0" xfId="5" applyAlignment="1">
      <alignment horizontal="left" vertical="center"/>
    </xf>
    <xf numFmtId="0" fontId="7" fillId="0" borderId="0" xfId="3" applyFont="1" applyAlignment="1">
      <alignment horizontal="right" vertical="center" wrapText="1"/>
    </xf>
    <xf numFmtId="0" fontId="5" fillId="0" borderId="0" xfId="9" applyAlignment="1">
      <alignment horizontal="left" vertical="center"/>
    </xf>
    <xf numFmtId="0" fontId="2" fillId="6" borderId="0" xfId="0" applyFont="1" applyFill="1"/>
    <xf numFmtId="3" fontId="5" fillId="0" borderId="0" xfId="5" applyNumberFormat="1" applyAlignment="1">
      <alignment horizontal="right" vertical="center"/>
    </xf>
    <xf numFmtId="164" fontId="7" fillId="0" borderId="0" xfId="3" applyNumberFormat="1" applyFont="1" applyAlignment="1">
      <alignment horizontal="center" vertical="center" wrapText="1"/>
    </xf>
    <xf numFmtId="164" fontId="7" fillId="0" borderId="0" xfId="3" applyNumberFormat="1" applyFont="1" applyAlignment="1">
      <alignment horizontal="left" vertical="center" wrapText="1"/>
    </xf>
    <xf numFmtId="165" fontId="0" fillId="0" borderId="0" xfId="0" applyNumberFormat="1"/>
    <xf numFmtId="10" fontId="8" fillId="0" borderId="0" xfId="6" applyNumberFormat="1" applyFont="1"/>
    <xf numFmtId="10" fontId="11" fillId="0" borderId="0" xfId="6" applyNumberFormat="1" applyFont="1"/>
    <xf numFmtId="0" fontId="7" fillId="0" borderId="0" xfId="3" applyFont="1" applyAlignment="1">
      <alignment horizontal="center" vertical="center" wrapText="1"/>
    </xf>
    <xf numFmtId="3" fontId="7" fillId="0" borderId="0" xfId="2" applyNumberFormat="1" applyFont="1" applyAlignment="1">
      <alignment horizontal="right" vertical="center"/>
    </xf>
    <xf numFmtId="10" fontId="0" fillId="0" borderId="0" xfId="0" applyNumberFormat="1"/>
    <xf numFmtId="10" fontId="0" fillId="0" borderId="0" xfId="0" applyNumberFormat="1" applyAlignment="1">
      <alignment horizontal="right"/>
    </xf>
    <xf numFmtId="17" fontId="7" fillId="3" borderId="2" xfId="5" quotePrefix="1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 vertical="center" wrapText="1"/>
    </xf>
    <xf numFmtId="10" fontId="5" fillId="0" borderId="0" xfId="5" applyNumberFormat="1"/>
    <xf numFmtId="0" fontId="5" fillId="0" borderId="0" xfId="5" applyAlignment="1">
      <alignment horizontal="right" vertical="center"/>
    </xf>
    <xf numFmtId="0" fontId="5" fillId="0" borderId="0" xfId="12" applyAlignment="1">
      <alignment horizontal="left"/>
    </xf>
    <xf numFmtId="17" fontId="0" fillId="0" borderId="0" xfId="0" quotePrefix="1" applyNumberFormat="1"/>
    <xf numFmtId="17" fontId="0" fillId="0" borderId="0" xfId="0" applyNumberFormat="1"/>
    <xf numFmtId="0" fontId="14" fillId="0" borderId="0" xfId="0" applyFont="1" applyFill="1"/>
    <xf numFmtId="0" fontId="15" fillId="0" borderId="0" xfId="0" applyFont="1" applyAlignment="1">
      <alignment vertical="top"/>
    </xf>
    <xf numFmtId="0" fontId="16" fillId="7" borderId="0" xfId="0" applyFont="1" applyFill="1" applyAlignment="1"/>
    <xf numFmtId="10" fontId="11" fillId="0" borderId="0" xfId="6" applyNumberFormat="1" applyFont="1"/>
    <xf numFmtId="0" fontId="17" fillId="4" borderId="0" xfId="0" applyFont="1" applyFill="1"/>
    <xf numFmtId="3" fontId="0" fillId="0" borderId="0" xfId="0" applyNumberFormat="1" applyAlignment="1">
      <alignment horizontal="right" vertical="center"/>
    </xf>
    <xf numFmtId="14" fontId="0" fillId="0" borderId="0" xfId="0" applyNumberFormat="1"/>
    <xf numFmtId="10" fontId="11" fillId="0" borderId="0" xfId="6" applyNumberFormat="1" applyFont="1"/>
    <xf numFmtId="0" fontId="19" fillId="0" borderId="0" xfId="0" applyFont="1" applyAlignment="1">
      <alignment wrapText="1"/>
    </xf>
    <xf numFmtId="164" fontId="20" fillId="0" borderId="0" xfId="3" applyNumberFormat="1" applyFont="1" applyAlignment="1">
      <alignment horizontal="center" vertical="center" wrapText="1"/>
    </xf>
    <xf numFmtId="0" fontId="20" fillId="0" borderId="0" xfId="3" applyFont="1" applyAlignment="1">
      <alignment horizontal="right" vertical="center" wrapText="1"/>
    </xf>
    <xf numFmtId="0" fontId="7" fillId="0" borderId="0" xfId="3" applyFont="1" applyAlignment="1">
      <alignment vertical="center" wrapText="1"/>
    </xf>
    <xf numFmtId="16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3" quotePrefix="1" applyNumberFormat="1" applyFont="1" applyAlignment="1">
      <alignment horizontal="center" vertical="center" wrapText="1"/>
    </xf>
    <xf numFmtId="14" fontId="0" fillId="0" borderId="0" xfId="0" quotePrefix="1" applyNumberFormat="1"/>
    <xf numFmtId="0" fontId="16" fillId="7" borderId="0" xfId="0" applyFont="1" applyFill="1" applyAlignment="1">
      <alignment horizontal="center"/>
    </xf>
    <xf numFmtId="0" fontId="13" fillId="5" borderId="0" xfId="0" applyFont="1" applyFill="1" applyBorder="1" applyAlignment="1">
      <alignment horizontal="left"/>
    </xf>
    <xf numFmtId="0" fontId="18" fillId="5" borderId="0" xfId="0" applyFont="1" applyFill="1" applyBorder="1" applyAlignment="1">
      <alignment horizontal="left"/>
    </xf>
    <xf numFmtId="0" fontId="22" fillId="4" borderId="0" xfId="0" applyFont="1" applyFill="1" applyAlignment="1">
      <alignment horizontal="left" vertical="top" wrapText="1"/>
    </xf>
  </cellXfs>
  <cellStyles count="13">
    <cellStyle name="Comma 2" xfId="1" xr:uid="{00000000-0005-0000-0000-000000000000}"/>
    <cellStyle name="Data_Total" xfId="2" xr:uid="{00000000-0005-0000-0000-000001000000}"/>
    <cellStyle name="Headings" xfId="3" xr:uid="{00000000-0005-0000-0000-000002000000}"/>
    <cellStyle name="Hyperlink" xfId="4" builtinId="8"/>
    <cellStyle name="Normal" xfId="0" builtinId="0"/>
    <cellStyle name="Normal 2" xfId="5" xr:uid="{00000000-0005-0000-0000-000005000000}"/>
    <cellStyle name="Percent" xfId="6" builtinId="5"/>
    <cellStyle name="Percent 2" xfId="7" xr:uid="{00000000-0005-0000-0000-000007000000}"/>
    <cellStyle name="Row_CategoryHeadings" xfId="8" xr:uid="{00000000-0005-0000-0000-000008000000}"/>
    <cellStyle name="Row_Headings" xfId="9" xr:uid="{00000000-0005-0000-0000-000009000000}"/>
    <cellStyle name="Source" xfId="10" xr:uid="{00000000-0005-0000-0000-00000A000000}"/>
    <cellStyle name="Table_Name" xfId="11" xr:uid="{00000000-0005-0000-0000-00000B000000}"/>
    <cellStyle name="Warnings" xfId="12" xr:uid="{00000000-0005-0000-0000-00000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713748825555419E-2"/>
          <c:y val="2.1231422505308052E-2"/>
          <c:w val="0.68587535233323849"/>
          <c:h val="0.81953290870488249"/>
        </c:manualLayout>
      </c:layout>
      <c:areaChart>
        <c:grouping val="stacked"/>
        <c:varyColors val="0"/>
        <c:ser>
          <c:idx val="0"/>
          <c:order val="0"/>
          <c:tx>
            <c:v/>
          </c:tx>
          <c:spPr>
            <a:noFill/>
            <a:ln w="25400">
              <a:noFill/>
            </a:ln>
          </c:spPr>
          <c:cat>
            <c:strRef>
              <c:f>CalculationsforGraph!$I$1:$AM$1</c:f>
              <c:strCache>
                <c:ptCount val="31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  <c:pt idx="28">
                  <c:v>June 2020</c:v>
                </c:pt>
                <c:pt idx="29">
                  <c:v>September 2020</c:v>
                </c:pt>
                <c:pt idx="30">
                  <c:v>December 2020</c:v>
                </c:pt>
              </c:strCache>
            </c:strRef>
          </c:cat>
          <c:val>
            <c:numRef>
              <c:f>CalculationsforGraph!$I$383:$AM$383</c:f>
              <c:numCache>
                <c:formatCode>0.00%</c:formatCode>
                <c:ptCount val="31"/>
                <c:pt idx="0">
                  <c:v>1.8601252609603339E-2</c:v>
                </c:pt>
                <c:pt idx="1">
                  <c:v>1.9331585845347315E-2</c:v>
                </c:pt>
                <c:pt idx="2">
                  <c:v>1.6760000000000001E-2</c:v>
                </c:pt>
                <c:pt idx="3">
                  <c:v>1.8007812500000001E-2</c:v>
                </c:pt>
                <c:pt idx="4">
                  <c:v>1.6134228187919462E-2</c:v>
                </c:pt>
                <c:pt idx="5">
                  <c:v>1.4558823529411765E-2</c:v>
                </c:pt>
                <c:pt idx="6">
                  <c:v>1.4580645161290323E-2</c:v>
                </c:pt>
                <c:pt idx="7">
                  <c:v>1.430379746835443E-2</c:v>
                </c:pt>
                <c:pt idx="8">
                  <c:v>1.202020202020202E-2</c:v>
                </c:pt>
                <c:pt idx="9">
                  <c:v>1.1825726141078838E-2</c:v>
                </c:pt>
                <c:pt idx="10">
                  <c:v>1.2212943632567849E-2</c:v>
                </c:pt>
                <c:pt idx="11">
                  <c:v>1.2317327766179541E-2</c:v>
                </c:pt>
                <c:pt idx="12">
                  <c:v>1.1800433839479393E-2</c:v>
                </c:pt>
                <c:pt idx="13">
                  <c:v>1.0450643776824035E-2</c:v>
                </c:pt>
                <c:pt idx="14">
                  <c:v>1.2376237623762377E-2</c:v>
                </c:pt>
                <c:pt idx="15">
                  <c:v>1.275058275058275E-2</c:v>
                </c:pt>
                <c:pt idx="16">
                  <c:v>1.252E-2</c:v>
                </c:pt>
                <c:pt idx="17">
                  <c:v>1.2458677685950412E-2</c:v>
                </c:pt>
                <c:pt idx="18">
                  <c:v>1.1932270916334661E-2</c:v>
                </c:pt>
                <c:pt idx="19">
                  <c:v>1.2237017310252996E-2</c:v>
                </c:pt>
                <c:pt idx="20">
                  <c:v>1.1360824742268041E-2</c:v>
                </c:pt>
                <c:pt idx="21">
                  <c:v>1.1144578313253013E-2</c:v>
                </c:pt>
                <c:pt idx="22">
                  <c:v>1.0868686868686868E-2</c:v>
                </c:pt>
                <c:pt idx="23">
                  <c:v>1.1192842942345925E-2</c:v>
                </c:pt>
                <c:pt idx="24">
                  <c:v>9.6296296296296303E-3</c:v>
                </c:pt>
                <c:pt idx="25">
                  <c:v>1.1104536489151873E-2</c:v>
                </c:pt>
                <c:pt idx="26">
                  <c:v>1.0270270270270269E-2</c:v>
                </c:pt>
                <c:pt idx="27">
                  <c:v>1.1315789473684211E-2</c:v>
                </c:pt>
                <c:pt idx="28">
                  <c:v>3.8544776119402983E-2</c:v>
                </c:pt>
                <c:pt idx="29">
                  <c:v>1.9761904761904762E-2</c:v>
                </c:pt>
                <c:pt idx="30">
                  <c:v>2.7912087912087911E-2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A-4834-949A-1B3E3801BBD0}"/>
            </c:ext>
          </c:extLst>
        </c:ser>
        <c:ser>
          <c:idx val="1"/>
          <c:order val="1"/>
          <c:tx>
            <c:v>Top Quartile</c:v>
          </c:tx>
          <c:spPr>
            <a:solidFill>
              <a:srgbClr val="008000">
                <a:alpha val="21568"/>
              </a:srgbClr>
            </a:solidFill>
            <a:ln w="25400">
              <a:noFill/>
            </a:ln>
          </c:spPr>
          <c:cat>
            <c:strRef>
              <c:f>CalculationsforGraph!$I$1:$AM$1</c:f>
              <c:strCache>
                <c:ptCount val="31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  <c:pt idx="28">
                  <c:v>June 2020</c:v>
                </c:pt>
                <c:pt idx="29">
                  <c:v>September 2020</c:v>
                </c:pt>
                <c:pt idx="30">
                  <c:v>December 2020</c:v>
                </c:pt>
              </c:strCache>
            </c:strRef>
          </c:cat>
          <c:val>
            <c:numRef>
              <c:f>CalculationsforGraph!$I$384:$AM$384</c:f>
              <c:numCache>
                <c:formatCode>0.00%</c:formatCode>
                <c:ptCount val="31"/>
                <c:pt idx="0">
                  <c:v>1.8812765675115861E-2</c:v>
                </c:pt>
                <c:pt idx="1">
                  <c:v>1.5754919344964102E-2</c:v>
                </c:pt>
                <c:pt idx="2">
                  <c:v>1.6143780068728523E-2</c:v>
                </c:pt>
                <c:pt idx="3">
                  <c:v>1.5561211069023567E-2</c:v>
                </c:pt>
                <c:pt idx="4">
                  <c:v>1.2954754862927995E-2</c:v>
                </c:pt>
                <c:pt idx="5">
                  <c:v>1.1763640238704179E-2</c:v>
                </c:pt>
                <c:pt idx="6">
                  <c:v>9.1893036493088959E-3</c:v>
                </c:pt>
                <c:pt idx="7">
                  <c:v>1.0107676319973958E-2</c:v>
                </c:pt>
                <c:pt idx="8">
                  <c:v>1.0991445234373688E-2</c:v>
                </c:pt>
                <c:pt idx="9">
                  <c:v>1.0348186902399421E-2</c:v>
                </c:pt>
                <c:pt idx="10">
                  <c:v>9.5350238471069472E-3</c:v>
                </c:pt>
                <c:pt idx="11">
                  <c:v>1.0945682079108785E-2</c:v>
                </c:pt>
                <c:pt idx="12">
                  <c:v>1.0097084306005569E-2</c:v>
                </c:pt>
                <c:pt idx="13">
                  <c:v>1.0900435928232147E-2</c:v>
                </c:pt>
                <c:pt idx="14">
                  <c:v>8.8529405339872087E-3</c:v>
                </c:pt>
                <c:pt idx="15">
                  <c:v>9.396189917676075E-3</c:v>
                </c:pt>
                <c:pt idx="16">
                  <c:v>9.0850256349383901E-3</c:v>
                </c:pt>
                <c:pt idx="17">
                  <c:v>8.5419629097606038E-3</c:v>
                </c:pt>
                <c:pt idx="18">
                  <c:v>8.6290739724614127E-3</c:v>
                </c:pt>
                <c:pt idx="19">
                  <c:v>9.773505124875681E-3</c:v>
                </c:pt>
                <c:pt idx="20">
                  <c:v>9.9196620900786382E-3</c:v>
                </c:pt>
                <c:pt idx="21">
                  <c:v>9.7515613926293411E-3</c:v>
                </c:pt>
                <c:pt idx="22">
                  <c:v>9.923864221860354E-3</c:v>
                </c:pt>
                <c:pt idx="23">
                  <c:v>1.0976087732172277E-2</c:v>
                </c:pt>
                <c:pt idx="24">
                  <c:v>1.1933762239775124E-2</c:v>
                </c:pt>
                <c:pt idx="25">
                  <c:v>1.0225132605936837E-2</c:v>
                </c:pt>
                <c:pt idx="26">
                  <c:v>1.0962540025921549E-2</c:v>
                </c:pt>
                <c:pt idx="27">
                  <c:v>1.1335623872006243E-2</c:v>
                </c:pt>
                <c:pt idx="28">
                  <c:v>1.6434815717331713E-2</c:v>
                </c:pt>
                <c:pt idx="29">
                  <c:v>3.4993339993339992E-2</c:v>
                </c:pt>
                <c:pt idx="30">
                  <c:v>2.4652167248293808E-2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A-4834-949A-1B3E3801BBD0}"/>
            </c:ext>
          </c:extLst>
        </c:ser>
        <c:ser>
          <c:idx val="2"/>
          <c:order val="2"/>
          <c:tx>
            <c:v>Second Quartile</c:v>
          </c:tx>
          <c:spPr>
            <a:solidFill>
              <a:srgbClr val="FFFF00">
                <a:alpha val="14117"/>
              </a:srgbClr>
            </a:solidFill>
            <a:ln w="25400">
              <a:noFill/>
            </a:ln>
          </c:spPr>
          <c:cat>
            <c:strRef>
              <c:f>CalculationsforGraph!$I$1:$AM$1</c:f>
              <c:strCache>
                <c:ptCount val="31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  <c:pt idx="28">
                  <c:v>June 2020</c:v>
                </c:pt>
                <c:pt idx="29">
                  <c:v>September 2020</c:v>
                </c:pt>
                <c:pt idx="30">
                  <c:v>December 2020</c:v>
                </c:pt>
              </c:strCache>
            </c:strRef>
          </c:cat>
          <c:val>
            <c:numRef>
              <c:f>CalculationsforGraph!$I$385:$AM$385</c:f>
              <c:numCache>
                <c:formatCode>0.00%</c:formatCode>
                <c:ptCount val="31"/>
                <c:pt idx="0">
                  <c:v>1.5336437088686997E-2</c:v>
                </c:pt>
                <c:pt idx="1">
                  <c:v>1.3618728969468197E-2</c:v>
                </c:pt>
                <c:pt idx="2">
                  <c:v>1.2891091726143271E-2</c:v>
                </c:pt>
                <c:pt idx="3">
                  <c:v>1.2802817586211088E-2</c:v>
                </c:pt>
                <c:pt idx="4">
                  <c:v>1.2315757950030509E-2</c:v>
                </c:pt>
                <c:pt idx="5">
                  <c:v>1.0615738479075071E-2</c:v>
                </c:pt>
                <c:pt idx="6">
                  <c:v>1.0809307549479057E-2</c:v>
                </c:pt>
                <c:pt idx="7">
                  <c:v>1.0129427714175788E-2</c:v>
                </c:pt>
                <c:pt idx="8">
                  <c:v>9.9422432353378394E-3</c:v>
                </c:pt>
                <c:pt idx="9">
                  <c:v>9.4776296062495102E-3</c:v>
                </c:pt>
                <c:pt idx="10">
                  <c:v>8.3246717455068009E-3</c:v>
                </c:pt>
                <c:pt idx="11">
                  <c:v>8.5328313645415405E-3</c:v>
                </c:pt>
                <c:pt idx="12">
                  <c:v>8.9740745363175375E-3</c:v>
                </c:pt>
                <c:pt idx="13">
                  <c:v>8.7285039846372731E-3</c:v>
                </c:pt>
                <c:pt idx="14">
                  <c:v>8.1061302911998208E-3</c:v>
                </c:pt>
                <c:pt idx="15">
                  <c:v>8.2519683038278432E-3</c:v>
                </c:pt>
                <c:pt idx="16">
                  <c:v>8.2807281990870361E-3</c:v>
                </c:pt>
                <c:pt idx="17">
                  <c:v>7.8761263403516399E-3</c:v>
                </c:pt>
                <c:pt idx="18">
                  <c:v>7.9094671209120476E-3</c:v>
                </c:pt>
                <c:pt idx="19">
                  <c:v>8.2126419541855324E-3</c:v>
                </c:pt>
                <c:pt idx="20">
                  <c:v>8.3322491330805049E-3</c:v>
                </c:pt>
                <c:pt idx="21">
                  <c:v>8.1189084907174053E-3</c:v>
                </c:pt>
                <c:pt idx="22">
                  <c:v>7.9800248826911446E-3</c:v>
                </c:pt>
                <c:pt idx="23">
                  <c:v>8.6332664404655396E-3</c:v>
                </c:pt>
                <c:pt idx="24">
                  <c:v>8.5094797034668164E-3</c:v>
                </c:pt>
                <c:pt idx="25">
                  <c:v>8.5890234983519928E-3</c:v>
                </c:pt>
                <c:pt idx="26">
                  <c:v>8.492678129525106E-3</c:v>
                </c:pt>
                <c:pt idx="27">
                  <c:v>8.883427985498047E-3</c:v>
                </c:pt>
                <c:pt idx="28">
                  <c:v>1.3438487259310496E-2</c:v>
                </c:pt>
                <c:pt idx="29">
                  <c:v>1.3249740569022568E-2</c:v>
                </c:pt>
                <c:pt idx="30">
                  <c:v>1.2812378205321863E-2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A-4834-949A-1B3E3801BBD0}"/>
            </c:ext>
          </c:extLst>
        </c:ser>
        <c:ser>
          <c:idx val="3"/>
          <c:order val="3"/>
          <c:tx>
            <c:v>Third Quartile</c:v>
          </c:tx>
          <c:spPr>
            <a:solidFill>
              <a:srgbClr val="E46C0A">
                <a:alpha val="29803"/>
              </a:srgbClr>
            </a:solidFill>
            <a:ln w="25400">
              <a:noFill/>
            </a:ln>
          </c:spPr>
          <c:cat>
            <c:strRef>
              <c:f>CalculationsforGraph!$I$1:$AM$1</c:f>
              <c:strCache>
                <c:ptCount val="31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  <c:pt idx="28">
                  <c:v>June 2020</c:v>
                </c:pt>
                <c:pt idx="29">
                  <c:v>September 2020</c:v>
                </c:pt>
                <c:pt idx="30">
                  <c:v>December 2020</c:v>
                </c:pt>
              </c:strCache>
            </c:strRef>
          </c:cat>
          <c:val>
            <c:numRef>
              <c:f>CalculationsforGraph!$I$386:$AM$386</c:f>
              <c:numCache>
                <c:formatCode>0.00%</c:formatCode>
                <c:ptCount val="31"/>
                <c:pt idx="0">
                  <c:v>2.3414736367006778E-2</c:v>
                </c:pt>
                <c:pt idx="1">
                  <c:v>2.223013998988025E-2</c:v>
                </c:pt>
                <c:pt idx="2">
                  <c:v>2.0550890916992609E-2</c:v>
                </c:pt>
                <c:pt idx="3">
                  <c:v>2.0884394672429737E-2</c:v>
                </c:pt>
                <c:pt idx="4">
                  <c:v>1.8245017453228311E-2</c:v>
                </c:pt>
                <c:pt idx="5">
                  <c:v>1.6447098420960433E-2</c:v>
                </c:pt>
                <c:pt idx="6">
                  <c:v>1.5040743639921722E-2</c:v>
                </c:pt>
                <c:pt idx="7">
                  <c:v>1.5712905604094808E-2</c:v>
                </c:pt>
                <c:pt idx="8">
                  <c:v>1.504940984011946E-2</c:v>
                </c:pt>
                <c:pt idx="9">
                  <c:v>1.4778182713761731E-2</c:v>
                </c:pt>
                <c:pt idx="10">
                  <c:v>1.4825665859564168E-2</c:v>
                </c:pt>
                <c:pt idx="11">
                  <c:v>1.5004963619143975E-2</c:v>
                </c:pt>
                <c:pt idx="12">
                  <c:v>1.4079514233385972E-2</c:v>
                </c:pt>
                <c:pt idx="13">
                  <c:v>1.3366541276076914E-2</c:v>
                </c:pt>
                <c:pt idx="14">
                  <c:v>1.3422438462524212E-2</c:v>
                </c:pt>
                <c:pt idx="15">
                  <c:v>1.4364974569652876E-2</c:v>
                </c:pt>
                <c:pt idx="16">
                  <c:v>1.3995286635570703E-2</c:v>
                </c:pt>
                <c:pt idx="17">
                  <c:v>1.3232020169250264E-2</c:v>
                </c:pt>
                <c:pt idx="18">
                  <c:v>1.2844524544990132E-2</c:v>
                </c:pt>
                <c:pt idx="19">
                  <c:v>1.3203573963021353E-2</c:v>
                </c:pt>
                <c:pt idx="20">
                  <c:v>1.3797293270873243E-2</c:v>
                </c:pt>
                <c:pt idx="21">
                  <c:v>1.3956467562612922E-2</c:v>
                </c:pt>
                <c:pt idx="22">
                  <c:v>1.268800625000463E-2</c:v>
                </c:pt>
                <c:pt idx="23">
                  <c:v>1.3468908789390784E-2</c:v>
                </c:pt>
                <c:pt idx="24">
                  <c:v>1.3702973078761081E-2</c:v>
                </c:pt>
                <c:pt idx="25">
                  <c:v>1.394811407232275E-2</c:v>
                </c:pt>
                <c:pt idx="26">
                  <c:v>1.27410372180129E-2</c:v>
                </c:pt>
                <c:pt idx="27">
                  <c:v>1.4128613489036643E-2</c:v>
                </c:pt>
                <c:pt idx="28">
                  <c:v>2.0706814701745804E-2</c:v>
                </c:pt>
                <c:pt idx="29">
                  <c:v>1.8717218304286964E-2</c:v>
                </c:pt>
                <c:pt idx="30">
                  <c:v>1.9871291810668934E-2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A-4834-949A-1B3E3801BBD0}"/>
            </c:ext>
          </c:extLst>
        </c:ser>
        <c:ser>
          <c:idx val="4"/>
          <c:order val="4"/>
          <c:tx>
            <c:v>Bottom Quartile</c:v>
          </c:tx>
          <c:spPr>
            <a:solidFill>
              <a:srgbClr val="FF0000">
                <a:alpha val="10588"/>
              </a:srgbClr>
            </a:solidFill>
            <a:ln w="25400">
              <a:noFill/>
            </a:ln>
          </c:spPr>
          <c:cat>
            <c:strRef>
              <c:f>CalculationsforGraph!$I$1:$AM$1</c:f>
              <c:strCache>
                <c:ptCount val="31"/>
                <c:pt idx="0">
                  <c:v>June 2013</c:v>
                </c:pt>
                <c:pt idx="1">
                  <c:v>September 2013</c:v>
                </c:pt>
                <c:pt idx="2">
                  <c:v>December 2013</c:v>
                </c:pt>
                <c:pt idx="3">
                  <c:v>March 2014</c:v>
                </c:pt>
                <c:pt idx="4">
                  <c:v>June 2014</c:v>
                </c:pt>
                <c:pt idx="5">
                  <c:v>September 2014</c:v>
                </c:pt>
                <c:pt idx="6">
                  <c:v>December 2014</c:v>
                </c:pt>
                <c:pt idx="7">
                  <c:v>March 2015</c:v>
                </c:pt>
                <c:pt idx="8">
                  <c:v>June 2015</c:v>
                </c:pt>
                <c:pt idx="9">
                  <c:v>September 2015</c:v>
                </c:pt>
                <c:pt idx="10">
                  <c:v>December 2015</c:v>
                </c:pt>
                <c:pt idx="11">
                  <c:v>March 2016</c:v>
                </c:pt>
                <c:pt idx="12">
                  <c:v>June 2016</c:v>
                </c:pt>
                <c:pt idx="13">
                  <c:v>September 2016</c:v>
                </c:pt>
                <c:pt idx="14">
                  <c:v>December 2016</c:v>
                </c:pt>
                <c:pt idx="15">
                  <c:v>March 2017</c:v>
                </c:pt>
                <c:pt idx="16">
                  <c:v>June 2017</c:v>
                </c:pt>
                <c:pt idx="17">
                  <c:v>September 2017</c:v>
                </c:pt>
                <c:pt idx="18">
                  <c:v>December 2017</c:v>
                </c:pt>
                <c:pt idx="19">
                  <c:v>March 2018</c:v>
                </c:pt>
                <c:pt idx="20">
                  <c:v>June 2018</c:v>
                </c:pt>
                <c:pt idx="21">
                  <c:v>September 2018</c:v>
                </c:pt>
                <c:pt idx="22">
                  <c:v>December 2018</c:v>
                </c:pt>
                <c:pt idx="23">
                  <c:v>March 2019</c:v>
                </c:pt>
                <c:pt idx="24">
                  <c:v>June 2019</c:v>
                </c:pt>
                <c:pt idx="25">
                  <c:v>September 2019</c:v>
                </c:pt>
                <c:pt idx="26">
                  <c:v>December 2019</c:v>
                </c:pt>
                <c:pt idx="27">
                  <c:v>March 2020</c:v>
                </c:pt>
                <c:pt idx="28">
                  <c:v>June 2020</c:v>
                </c:pt>
                <c:pt idx="29">
                  <c:v>September 2020</c:v>
                </c:pt>
                <c:pt idx="30">
                  <c:v>December 2020</c:v>
                </c:pt>
              </c:strCache>
            </c:strRef>
          </c:cat>
          <c:val>
            <c:numRef>
              <c:f>CalculationsforGraph!$I$387:$AM$387</c:f>
              <c:numCache>
                <c:formatCode>0.00%</c:formatCode>
                <c:ptCount val="31"/>
                <c:pt idx="0">
                  <c:v>8.4146795123298035E-2</c:v>
                </c:pt>
                <c:pt idx="1">
                  <c:v>7.8983192625584425E-2</c:v>
                </c:pt>
                <c:pt idx="2">
                  <c:v>7.4688162974726885E-2</c:v>
                </c:pt>
                <c:pt idx="3">
                  <c:v>7.1348792558385901E-2</c:v>
                </c:pt>
                <c:pt idx="4">
                  <c:v>6.4374954696820461E-2</c:v>
                </c:pt>
                <c:pt idx="5">
                  <c:v>6.0317230977418174E-2</c:v>
                </c:pt>
                <c:pt idx="6">
                  <c:v>5.7329152542372877E-2</c:v>
                </c:pt>
                <c:pt idx="7">
                  <c:v>5.6391037410585952E-2</c:v>
                </c:pt>
                <c:pt idx="8">
                  <c:v>5.2632151174983717E-2</c:v>
                </c:pt>
                <c:pt idx="9">
                  <c:v>4.8641218498324194E-2</c:v>
                </c:pt>
                <c:pt idx="10">
                  <c:v>5.4630737301439483E-2</c:v>
                </c:pt>
                <c:pt idx="11">
                  <c:v>5.8021451739805142E-2</c:v>
                </c:pt>
                <c:pt idx="12">
                  <c:v>5.6175436294688075E-2</c:v>
                </c:pt>
                <c:pt idx="13">
                  <c:v>5.7373810725547952E-2</c:v>
                </c:pt>
                <c:pt idx="14">
                  <c:v>5.7750997126682191E-2</c:v>
                </c:pt>
                <c:pt idx="15">
                  <c:v>5.823628445826045E-2</c:v>
                </c:pt>
                <c:pt idx="16">
                  <c:v>5.4061543262461285E-2</c:v>
                </c:pt>
                <c:pt idx="17">
                  <c:v>5.2602751356225538E-2</c:v>
                </c:pt>
                <c:pt idx="18">
                  <c:v>5.7309663445301751E-2</c:v>
                </c:pt>
                <c:pt idx="19">
                  <c:v>5.8905767851138387E-2</c:v>
                </c:pt>
                <c:pt idx="20">
                  <c:v>5.5703271256310416E-2</c:v>
                </c:pt>
                <c:pt idx="21">
                  <c:v>5.5875602035273531E-2</c:v>
                </c:pt>
                <c:pt idx="22">
                  <c:v>5.2954051923098468E-2</c:v>
                </c:pt>
                <c:pt idx="23">
                  <c:v>5.2445139025121323E-2</c:v>
                </c:pt>
                <c:pt idx="24">
                  <c:v>5.3194669898376977E-2</c:v>
                </c:pt>
                <c:pt idx="25">
                  <c:v>5.3294966506372415E-2</c:v>
                </c:pt>
                <c:pt idx="26">
                  <c:v>5.3710733161783195E-2</c:v>
                </c:pt>
                <c:pt idx="27">
                  <c:v>5.5382172556200718E-2</c:v>
                </c:pt>
                <c:pt idx="28">
                  <c:v>7.8774792722585182E-2</c:v>
                </c:pt>
                <c:pt idx="29">
                  <c:v>7.0985500298938159E-2</c:v>
                </c:pt>
                <c:pt idx="30">
                  <c:v>7.4768256053400942E-2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A-4834-949A-1B3E3801B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697280"/>
        <c:axId val="217707264"/>
      </c:areaChart>
      <c:lineChart>
        <c:grouping val="standard"/>
        <c:varyColors val="0"/>
        <c:ser>
          <c:idx val="5"/>
          <c:order val="5"/>
          <c:tx>
            <c:v>Worst</c:v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val>
            <c:numRef>
              <c:f>CalculationsforGraph!$I$377:$AM$377</c:f>
              <c:numCache>
                <c:formatCode>General</c:formatCode>
                <c:ptCount val="31"/>
                <c:pt idx="0">
                  <c:v>0.16031198686371101</c:v>
                </c:pt>
                <c:pt idx="1">
                  <c:v>0.14991856677524429</c:v>
                </c:pt>
                <c:pt idx="2">
                  <c:v>0.14103392568659129</c:v>
                </c:pt>
                <c:pt idx="3">
                  <c:v>0.13860502838605029</c:v>
                </c:pt>
                <c:pt idx="4">
                  <c:v>0.12402471315092674</c:v>
                </c:pt>
                <c:pt idx="5">
                  <c:v>0.11370253164556962</c:v>
                </c:pt>
                <c:pt idx="6">
                  <c:v>0.10694915254237287</c:v>
                </c:pt>
                <c:pt idx="7">
                  <c:v>0.10664484451718494</c:v>
                </c:pt>
                <c:pt idx="8">
                  <c:v>0.10063545150501672</c:v>
                </c:pt>
                <c:pt idx="9">
                  <c:v>9.5070943861813695E-2</c:v>
                </c:pt>
                <c:pt idx="10">
                  <c:v>9.9529042386185249E-2</c:v>
                </c:pt>
                <c:pt idx="11">
                  <c:v>0.10482225656877898</c:v>
                </c:pt>
                <c:pt idx="12">
                  <c:v>0.10112654320987655</c:v>
                </c:pt>
                <c:pt idx="13">
                  <c:v>0.10081993569131832</c:v>
                </c:pt>
                <c:pt idx="14">
                  <c:v>0.10050874403815581</c:v>
                </c:pt>
                <c:pt idx="15">
                  <c:v>0.10299999999999999</c:v>
                </c:pt>
                <c:pt idx="16">
                  <c:v>9.7942583732057414E-2</c:v>
                </c:pt>
                <c:pt idx="17">
                  <c:v>9.4711538461538458E-2</c:v>
                </c:pt>
                <c:pt idx="18">
                  <c:v>9.8625000000000004E-2</c:v>
                </c:pt>
                <c:pt idx="19">
                  <c:v>0.10233250620347395</c:v>
                </c:pt>
                <c:pt idx="20">
                  <c:v>9.9113300492610842E-2</c:v>
                </c:pt>
                <c:pt idx="21">
                  <c:v>9.8847117794486211E-2</c:v>
                </c:pt>
                <c:pt idx="22">
                  <c:v>9.4414634146341464E-2</c:v>
                </c:pt>
                <c:pt idx="23">
                  <c:v>9.6716244929495848E-2</c:v>
                </c:pt>
                <c:pt idx="24">
                  <c:v>9.6970514550009629E-2</c:v>
                </c:pt>
                <c:pt idx="25">
                  <c:v>9.7161773172135868E-2</c:v>
                </c:pt>
                <c:pt idx="26">
                  <c:v>9.6177258805513019E-2</c:v>
                </c:pt>
                <c:pt idx="27">
                  <c:v>0.10104562737642586</c:v>
                </c:pt>
                <c:pt idx="28">
                  <c:v>0.16789968652037618</c:v>
                </c:pt>
                <c:pt idx="29">
                  <c:v>0.15770770392749245</c:v>
                </c:pt>
                <c:pt idx="30">
                  <c:v>0.16001618122977346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A-4834-949A-1B3E3801BBD0}"/>
            </c:ext>
          </c:extLst>
        </c:ser>
        <c:ser>
          <c:idx val="6"/>
          <c:order val="6"/>
          <c:tx>
            <c:v>Best</c:v>
          </c:tx>
          <c:spPr>
            <a:ln w="25400">
              <a:solidFill>
                <a:srgbClr val="006411"/>
              </a:solidFill>
              <a:prstDash val="solid"/>
            </a:ln>
          </c:spPr>
          <c:marker>
            <c:symbol val="none"/>
          </c:marker>
          <c:val>
            <c:numRef>
              <c:f>CalculationsforGraph!$I$381:$AM$381</c:f>
              <c:numCache>
                <c:formatCode>0.00%</c:formatCode>
                <c:ptCount val="31"/>
                <c:pt idx="0">
                  <c:v>1.8601252609603339E-2</c:v>
                </c:pt>
                <c:pt idx="1">
                  <c:v>1.9331585845347315E-2</c:v>
                </c:pt>
                <c:pt idx="2">
                  <c:v>1.6760000000000001E-2</c:v>
                </c:pt>
                <c:pt idx="3">
                  <c:v>1.8007812500000001E-2</c:v>
                </c:pt>
                <c:pt idx="4">
                  <c:v>1.6134228187919462E-2</c:v>
                </c:pt>
                <c:pt idx="5">
                  <c:v>1.4558823529411765E-2</c:v>
                </c:pt>
                <c:pt idx="6">
                  <c:v>1.4580645161290323E-2</c:v>
                </c:pt>
                <c:pt idx="7">
                  <c:v>1.430379746835443E-2</c:v>
                </c:pt>
                <c:pt idx="8">
                  <c:v>1.202020202020202E-2</c:v>
                </c:pt>
                <c:pt idx="9">
                  <c:v>1.1825726141078838E-2</c:v>
                </c:pt>
                <c:pt idx="10">
                  <c:v>1.2212943632567849E-2</c:v>
                </c:pt>
                <c:pt idx="11">
                  <c:v>1.2317327766179541E-2</c:v>
                </c:pt>
                <c:pt idx="12">
                  <c:v>1.1800433839479393E-2</c:v>
                </c:pt>
                <c:pt idx="13">
                  <c:v>1.0450643776824035E-2</c:v>
                </c:pt>
                <c:pt idx="14">
                  <c:v>1.2376237623762377E-2</c:v>
                </c:pt>
                <c:pt idx="15">
                  <c:v>1.275058275058275E-2</c:v>
                </c:pt>
                <c:pt idx="16">
                  <c:v>1.252E-2</c:v>
                </c:pt>
                <c:pt idx="17">
                  <c:v>1.2458677685950412E-2</c:v>
                </c:pt>
                <c:pt idx="18">
                  <c:v>1.1932270916334661E-2</c:v>
                </c:pt>
                <c:pt idx="19">
                  <c:v>1.2237017310252996E-2</c:v>
                </c:pt>
                <c:pt idx="20">
                  <c:v>1.1360824742268041E-2</c:v>
                </c:pt>
                <c:pt idx="21">
                  <c:v>1.1144578313253013E-2</c:v>
                </c:pt>
                <c:pt idx="22">
                  <c:v>1.0868686868686868E-2</c:v>
                </c:pt>
                <c:pt idx="23">
                  <c:v>1.1192842942345925E-2</c:v>
                </c:pt>
                <c:pt idx="24">
                  <c:v>9.6296296296296303E-3</c:v>
                </c:pt>
                <c:pt idx="25">
                  <c:v>1.1104536489151873E-2</c:v>
                </c:pt>
                <c:pt idx="26">
                  <c:v>1.0270270270270269E-2</c:v>
                </c:pt>
                <c:pt idx="27">
                  <c:v>1.1315789473684211E-2</c:v>
                </c:pt>
                <c:pt idx="28">
                  <c:v>3.8544776119402983E-2</c:v>
                </c:pt>
                <c:pt idx="29">
                  <c:v>1.9761904761904762E-2</c:v>
                </c:pt>
                <c:pt idx="30">
                  <c:v>2.7912087912087911E-2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91A-4834-949A-1B3E3801BBD0}"/>
            </c:ext>
          </c:extLst>
        </c:ser>
        <c:ser>
          <c:idx val="7"/>
          <c:order val="7"/>
          <c:tx>
            <c:strRef>
              <c:f>CalculationsforGraph!$G$372</c:f>
              <c:strCache>
                <c:ptCount val="1"/>
                <c:pt idx="0">
                  <c:v>Allerdale</c:v>
                </c:pt>
              </c:strCache>
            </c:strRef>
          </c:tx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val>
            <c:numRef>
              <c:f>CalculationsforGraph!$I$372:$AM$372</c:f>
              <c:numCache>
                <c:formatCode>0.00%</c:formatCode>
                <c:ptCount val="31"/>
                <c:pt idx="0">
                  <c:v>5.9015317286652082E-2</c:v>
                </c:pt>
                <c:pt idx="1">
                  <c:v>5.513157894736842E-2</c:v>
                </c:pt>
                <c:pt idx="2">
                  <c:v>5.0043010752688175E-2</c:v>
                </c:pt>
                <c:pt idx="3">
                  <c:v>5.1153846153846154E-2</c:v>
                </c:pt>
                <c:pt idx="4">
                  <c:v>4.7174392935982343E-2</c:v>
                </c:pt>
                <c:pt idx="5">
                  <c:v>4.5733333333333334E-2</c:v>
                </c:pt>
                <c:pt idx="6">
                  <c:v>4.306843267108168E-2</c:v>
                </c:pt>
                <c:pt idx="7">
                  <c:v>3.9612068965517243E-2</c:v>
                </c:pt>
                <c:pt idx="8">
                  <c:v>3.9638297872340425E-2</c:v>
                </c:pt>
                <c:pt idx="9">
                  <c:v>3.7049180327868851E-2</c:v>
                </c:pt>
                <c:pt idx="10">
                  <c:v>3.4958506224066391E-2</c:v>
                </c:pt>
                <c:pt idx="11">
                  <c:v>3.7369519832985386E-2</c:v>
                </c:pt>
                <c:pt idx="12">
                  <c:v>3.5324947589098529E-2</c:v>
                </c:pt>
                <c:pt idx="13">
                  <c:v>3.4456066945606698E-2</c:v>
                </c:pt>
                <c:pt idx="14">
                  <c:v>3.2427385892116183E-2</c:v>
                </c:pt>
                <c:pt idx="15">
                  <c:v>3.5548523206751052E-2</c:v>
                </c:pt>
                <c:pt idx="16">
                  <c:v>3.7893617021276596E-2</c:v>
                </c:pt>
                <c:pt idx="17">
                  <c:v>3.6292372881355929E-2</c:v>
                </c:pt>
                <c:pt idx="18">
                  <c:v>3.7239130434782608E-2</c:v>
                </c:pt>
                <c:pt idx="19">
                  <c:v>4.0089686098654709E-2</c:v>
                </c:pt>
                <c:pt idx="20">
                  <c:v>3.9285714285714285E-2</c:v>
                </c:pt>
                <c:pt idx="21">
                  <c:v>3.8495575221238941E-2</c:v>
                </c:pt>
                <c:pt idx="22">
                  <c:v>3.5701943844492441E-2</c:v>
                </c:pt>
                <c:pt idx="23">
                  <c:v>3.6325678496868477E-2</c:v>
                </c:pt>
                <c:pt idx="24">
                  <c:v>3.2760736196319015E-2</c:v>
                </c:pt>
                <c:pt idx="25">
                  <c:v>2.9541832669322709E-2</c:v>
                </c:pt>
                <c:pt idx="26">
                  <c:v>3.0633946830265848E-2</c:v>
                </c:pt>
                <c:pt idx="27">
                  <c:v>3.1938775510204083E-2</c:v>
                </c:pt>
                <c:pt idx="28">
                  <c:v>6.0639175257731957E-2</c:v>
                </c:pt>
                <c:pt idx="29">
                  <c:v>5.7532188841201717E-2</c:v>
                </c:pt>
                <c:pt idx="30">
                  <c:v>5.7171492204899775E-2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1A-4834-949A-1B3E3801BBD0}"/>
            </c:ext>
          </c:extLst>
        </c:ser>
        <c:ser>
          <c:idx val="9"/>
          <c:order val="8"/>
          <c:tx>
            <c:strRef>
              <c:f>CalculationsforGraph!$G$374</c:f>
              <c:strCache>
                <c:ptCount val="1"/>
                <c:pt idx="0">
                  <c:v>Predominantly Rural Average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CalculationsforGraph!$I$374:$AM$374</c:f>
              <c:numCache>
                <c:formatCode>0.00%</c:formatCode>
                <c:ptCount val="31"/>
                <c:pt idx="0">
                  <c:v>5.0095798940185676E-2</c:v>
                </c:pt>
                <c:pt idx="1">
                  <c:v>4.6254515164630562E-2</c:v>
                </c:pt>
                <c:pt idx="2">
                  <c:v>4.4246288573752804E-2</c:v>
                </c:pt>
                <c:pt idx="3">
                  <c:v>4.4549750460136241E-2</c:v>
                </c:pt>
                <c:pt idx="4">
                  <c:v>3.843073568701974E-2</c:v>
                </c:pt>
                <c:pt idx="5">
                  <c:v>3.4676929709178482E-2</c:v>
                </c:pt>
                <c:pt idx="6">
                  <c:v>3.3450010701317562E-2</c:v>
                </c:pt>
                <c:pt idx="7">
                  <c:v>3.3730037944372793E-2</c:v>
                </c:pt>
                <c:pt idx="8">
                  <c:v>3.0778932583493245E-2</c:v>
                </c:pt>
                <c:pt idx="9">
                  <c:v>2.9354617470854667E-2</c:v>
                </c:pt>
                <c:pt idx="10">
                  <c:v>2.9545878421242233E-2</c:v>
                </c:pt>
                <c:pt idx="11">
                  <c:v>3.1227034857094927E-2</c:v>
                </c:pt>
                <c:pt idx="12">
                  <c:v>2.9387835296418269E-2</c:v>
                </c:pt>
                <c:pt idx="13">
                  <c:v>2.8407952669925039E-2</c:v>
                </c:pt>
                <c:pt idx="14">
                  <c:v>2.8792761737597605E-2</c:v>
                </c:pt>
                <c:pt idx="15">
                  <c:v>3.0284780513062069E-2</c:v>
                </c:pt>
                <c:pt idx="16">
                  <c:v>2.9026230719045264E-2</c:v>
                </c:pt>
                <c:pt idx="17">
                  <c:v>2.76563085289445E-2</c:v>
                </c:pt>
                <c:pt idx="18">
                  <c:v>2.804260010501226E-2</c:v>
                </c:pt>
                <c:pt idx="19">
                  <c:v>2.9778038917135714E-2</c:v>
                </c:pt>
                <c:pt idx="20">
                  <c:v>2.8629394719042012E-2</c:v>
                </c:pt>
                <c:pt idx="21">
                  <c:v>2.7742762916416402E-2</c:v>
                </c:pt>
                <c:pt idx="22">
                  <c:v>2.8258140351462568E-2</c:v>
                </c:pt>
                <c:pt idx="23">
                  <c:v>2.9859889793768662E-2</c:v>
                </c:pt>
                <c:pt idx="24">
                  <c:v>2.8437301352557304E-2</c:v>
                </c:pt>
                <c:pt idx="25">
                  <c:v>2.802983874212147E-2</c:v>
                </c:pt>
                <c:pt idx="26">
                  <c:v>2.8707820028853453E-2</c:v>
                </c:pt>
                <c:pt idx="27">
                  <c:v>3.0644020052055861E-2</c:v>
                </c:pt>
                <c:pt idx="28">
                  <c:v>6.4928015232935357E-2</c:v>
                </c:pt>
                <c:pt idx="29">
                  <c:v>6.2577179084941453E-2</c:v>
                </c:pt>
                <c:pt idx="30">
                  <c:v>5.9801764127916754E-2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91A-4834-949A-1B3E3801B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97280"/>
        <c:axId val="217707264"/>
      </c:lineChart>
      <c:catAx>
        <c:axId val="21769728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7707264"/>
        <c:crosses val="autoZero"/>
        <c:auto val="1"/>
        <c:lblAlgn val="ctr"/>
        <c:lblOffset val="100"/>
        <c:noMultiLvlLbl val="0"/>
      </c:catAx>
      <c:valAx>
        <c:axId val="21770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7697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238020670216059"/>
          <c:y val="9.9787685774947024E-2"/>
          <c:w val="0.17945505793924221"/>
          <c:h val="0.7324840764331318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000000000000755" l="0.70000000000000162" r="0.70000000000000162" t="0.750000000000007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133350</xdr:rowOff>
    </xdr:from>
    <xdr:to>
      <xdr:col>16</xdr:col>
      <xdr:colOff>0</xdr:colOff>
      <xdr:row>31</xdr:row>
      <xdr:rowOff>180975</xdr:rowOff>
    </xdr:to>
    <xdr:graphicFrame macro="">
      <xdr:nvGraphicFramePr>
        <xdr:cNvPr id="2411" name="Chart 1">
          <a:extLst>
            <a:ext uri="{FF2B5EF4-FFF2-40B4-BE49-F238E27FC236}">
              <a16:creationId xmlns:a16="http://schemas.microsoft.com/office/drawing/2014/main" id="{00000000-0008-0000-0200-00006B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ffordable%20Housing%20Supply%202010-11%20working%20copy%20rev%20Jan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efinitions"/>
      <sheetName val="acronyms"/>
      <sheetName val="Included Schemes"/>
      <sheetName val="Included Schemes (2)"/>
      <sheetName val="Blanks template"/>
      <sheetName val="Housing Corp Data"/>
      <sheetName val="Other HC RCGF &amp; DPF"/>
      <sheetName val="SR Housing Corp (NB) (sponsor)"/>
      <sheetName val="PCS data"/>
      <sheetName val="SR Housing Corp (NB) (location)"/>
      <sheetName val="SR Housing Corp (RH) (sponsor)"/>
      <sheetName val="SR Housing Corp (RH) (location)"/>
      <sheetName val="SR Housing Corp (All) (sponsor)"/>
      <sheetName val="SR Housing Corp (All) (location"/>
      <sheetName val="SR Other HC HD (sponsor)"/>
      <sheetName val="SR Other HC HD (location)"/>
      <sheetName val="SR Other HC HD (NB) (sponsor)"/>
      <sheetName val="SR Other HC HD (NB) (location)"/>
      <sheetName val="SR Other HC SC (sponsor)"/>
      <sheetName val="SR Other HC SC (location)"/>
      <sheetName val="SR Other HC SC (NB) (sponsor)"/>
      <sheetName val="SR Other HC SC (NB) (location)"/>
      <sheetName val="SR Other HC remodelled"/>
      <sheetName val="SR Other HC RCGF &amp; DPF"/>
      <sheetName val="SR Other HC Schemes (sponsor)"/>
      <sheetName val="SR Other HC Schemes (location)"/>
      <sheetName val="SR LA (HCA)"/>
      <sheetName val="SR LA (All NB)"/>
      <sheetName val="SR LA (Acq)"/>
      <sheetName val="SR S106 only (HSSA)"/>
      <sheetName val="SR S106 only (HCorp)"/>
      <sheetName val="SR S106 only"/>
      <sheetName val="SR S106 nil grant total"/>
      <sheetName val="SR S106 nil grant IMS only"/>
      <sheetName val="SR PFI (NB)"/>
      <sheetName val="SR PFI (RH)"/>
      <sheetName val="SR PFI (All)"/>
      <sheetName val="SR All Social Rent (sponsor)"/>
      <sheetName val="SR All Social Rent (location)"/>
      <sheetName val="SR All Social Rent (NB) sponsor"/>
      <sheetName val="SR All Social Rent (NB) locatio"/>
      <sheetName val="IR Housing Corp (NB) (sponsor)"/>
      <sheetName val="IR Housing Corp (NB) (location)"/>
      <sheetName val="IR Housing Corp (RH) (sponsor)"/>
      <sheetName val="IR Housing Corp (RH) (location)"/>
      <sheetName val="IR Housing Corp (All) (sponsor)"/>
      <sheetName val="IR Housing Corp (All) (location"/>
      <sheetName val="LCHO - Housing Corp (NB) sponso"/>
      <sheetName val="LCHO - Housing Corp (NB) locati"/>
      <sheetName val="LCHO - Housing Corp (RH) sponso"/>
      <sheetName val="LCHO - Housing Corp (RH) locati"/>
      <sheetName val="LCHO - Housing Corp (All) spons"/>
      <sheetName val="LCHO - Housing Corp (All) locat"/>
      <sheetName val="LCHO Other HC remodelled"/>
      <sheetName val="LCHO Other HC RCGF &amp; DPF"/>
      <sheetName val="LCHO S106 only (HSSA)"/>
      <sheetName val="LCHO S106 only (HCorp)"/>
      <sheetName val="LCHO S106 only"/>
      <sheetName val="LCHO S106 nil grant total"/>
      <sheetName val="LCHO S106 nil grant IMS only"/>
      <sheetName val="LCHO APS RTA, SHB &amp; VPG"/>
      <sheetName val="LCHO APS CIS"/>
      <sheetName val="LCHO APS FTBI &amp; LWI"/>
      <sheetName val="LCHO APS LA SHB"/>
      <sheetName val="LCHO APS TOTAL"/>
      <sheetName val="LCHO ALL LCHO (sponsor)"/>
      <sheetName val="LCHO ALL LCHO (location)"/>
      <sheetName val="LCHO ALL LCHO (NB) (sponsor)"/>
      <sheetName val="LCHO ALL LCHO (NB) (location)"/>
      <sheetName val="All Intrmdt housing (sponsor)"/>
      <sheetName val="All Intrmdt housing (location)"/>
      <sheetName val="All Intrmdt housing (NB) sponso"/>
      <sheetName val="All Intrmdt housing (NB) locati"/>
      <sheetName val="All affordable by LA (sponsor)"/>
      <sheetName val="All affordable by LA (location)"/>
      <sheetName val="All affordable by LA (NB) spons"/>
      <sheetName val="All affordable by LA (NB) locat"/>
      <sheetName val="Affordable - England (sponsor)"/>
      <sheetName val="Affordable - England (location)"/>
      <sheetName val="Affordable - England (breakdown"/>
      <sheetName val="Affordable - NB Acq (location)"/>
      <sheetName val="temp Affordable NB Acq (locn)2"/>
      <sheetName val="temp LA"/>
      <sheetName val="totals by type"/>
      <sheetName val="charts for release"/>
      <sheetName val="Stats Release Table 1"/>
      <sheetName val="differences"/>
      <sheetName val="2009-10 as published 1000"/>
      <sheetName val="Live Table 1000"/>
      <sheetName val="Live Table 1001"/>
      <sheetName val="Live Table 1002"/>
      <sheetName val="Live Table 1003"/>
      <sheetName val="Live Table 1006"/>
      <sheetName val="Live Table 1007"/>
      <sheetName val="Live Table 1008"/>
      <sheetName val="Live Table 1009"/>
      <sheetName val="Live Table 1009 (2)"/>
      <sheetName val="Stats Release T3"/>
      <sheetName val="Live Table 1010"/>
      <sheetName val="Live Table 1011"/>
    </sheetNames>
    <sheetDataSet>
      <sheetData sheetId="0" refreshError="1">
        <row r="51">
          <cell r="A51" t="str">
            <v>UA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 refreshError="1">
        <row r="2124">
          <cell r="B2124" t="str">
            <v>00AA</v>
          </cell>
          <cell r="C2124" t="str">
            <v>City of London</v>
          </cell>
          <cell r="G2124">
            <v>6</v>
          </cell>
          <cell r="L2124">
            <v>6</v>
          </cell>
          <cell r="M2124">
            <v>0</v>
          </cell>
          <cell r="O2124" t="str">
            <v>00AA</v>
          </cell>
          <cell r="P2124" t="str">
            <v>City of London</v>
          </cell>
          <cell r="T2124">
            <v>7</v>
          </cell>
          <cell r="Y2124">
            <v>7</v>
          </cell>
          <cell r="AA2124" t="str">
            <v>00AA</v>
          </cell>
          <cell r="AB2124" t="str">
            <v>City of London</v>
          </cell>
          <cell r="AD2124">
            <v>0</v>
          </cell>
          <cell r="AF2124">
            <v>0</v>
          </cell>
          <cell r="AG2124">
            <v>0</v>
          </cell>
          <cell r="AI2124" t="str">
            <v>00AA</v>
          </cell>
          <cell r="AJ2124" t="str">
            <v>City of London</v>
          </cell>
          <cell r="AK2124">
            <v>0</v>
          </cell>
          <cell r="AL2124">
            <v>0</v>
          </cell>
          <cell r="AM2124">
            <v>0</v>
          </cell>
        </row>
        <row r="2125">
          <cell r="B2125" t="str">
            <v>00AB</v>
          </cell>
          <cell r="C2125" t="str">
            <v>Barking and Dagenham</v>
          </cell>
          <cell r="F2125">
            <v>35</v>
          </cell>
          <cell r="G2125">
            <v>22</v>
          </cell>
          <cell r="H2125">
            <v>134</v>
          </cell>
          <cell r="I2125">
            <v>28</v>
          </cell>
          <cell r="J2125">
            <v>3</v>
          </cell>
          <cell r="K2125">
            <v>1</v>
          </cell>
          <cell r="L2125">
            <v>223</v>
          </cell>
          <cell r="M2125">
            <v>4</v>
          </cell>
          <cell r="O2125" t="str">
            <v>00AB</v>
          </cell>
          <cell r="P2125" t="str">
            <v>Barking and Dagenham</v>
          </cell>
          <cell r="S2125">
            <v>35</v>
          </cell>
          <cell r="T2125">
            <v>37</v>
          </cell>
          <cell r="U2125">
            <v>134</v>
          </cell>
          <cell r="V2125">
            <v>28</v>
          </cell>
          <cell r="W2125">
            <v>3</v>
          </cell>
          <cell r="X2125">
            <v>1</v>
          </cell>
          <cell r="Y2125">
            <v>238</v>
          </cell>
          <cell r="AA2125" t="str">
            <v>00AB</v>
          </cell>
          <cell r="AB2125" t="str">
            <v>Barking and Dagenham</v>
          </cell>
          <cell r="AD2125">
            <v>22</v>
          </cell>
          <cell r="AE2125">
            <v>0</v>
          </cell>
          <cell r="AF2125">
            <v>22</v>
          </cell>
          <cell r="AG2125">
            <v>22</v>
          </cell>
          <cell r="AI2125" t="str">
            <v>00AB</v>
          </cell>
          <cell r="AJ2125" t="str">
            <v>Barking and Dagenham</v>
          </cell>
          <cell r="AK2125">
            <v>0</v>
          </cell>
          <cell r="AL2125">
            <v>0</v>
          </cell>
          <cell r="AM2125">
            <v>0</v>
          </cell>
        </row>
        <row r="2126">
          <cell r="B2126" t="str">
            <v>00AC</v>
          </cell>
          <cell r="C2126" t="str">
            <v>Barnet</v>
          </cell>
          <cell r="F2126">
            <v>49</v>
          </cell>
          <cell r="G2126">
            <v>38</v>
          </cell>
          <cell r="H2126">
            <v>150</v>
          </cell>
          <cell r="I2126">
            <v>1</v>
          </cell>
          <cell r="J2126">
            <v>1</v>
          </cell>
          <cell r="K2126">
            <v>1</v>
          </cell>
          <cell r="L2126">
            <v>282</v>
          </cell>
          <cell r="M2126">
            <v>2</v>
          </cell>
          <cell r="O2126" t="str">
            <v>00AC</v>
          </cell>
          <cell r="P2126" t="str">
            <v>Barnet</v>
          </cell>
          <cell r="S2126">
            <v>49</v>
          </cell>
          <cell r="T2126">
            <v>35</v>
          </cell>
          <cell r="U2126">
            <v>150</v>
          </cell>
          <cell r="V2126">
            <v>1</v>
          </cell>
          <cell r="W2126">
            <v>1</v>
          </cell>
          <cell r="X2126">
            <v>1</v>
          </cell>
          <cell r="Y2126">
            <v>279</v>
          </cell>
          <cell r="AA2126" t="str">
            <v>00AC</v>
          </cell>
          <cell r="AB2126" t="str">
            <v>Barnet</v>
          </cell>
          <cell r="AD2126">
            <v>0</v>
          </cell>
          <cell r="AE2126">
            <v>0</v>
          </cell>
          <cell r="AF2126">
            <v>0</v>
          </cell>
          <cell r="AG2126">
            <v>0</v>
          </cell>
          <cell r="AI2126" t="str">
            <v>00AC</v>
          </cell>
          <cell r="AJ2126" t="str">
            <v>Barnet</v>
          </cell>
          <cell r="AK2126">
            <v>0</v>
          </cell>
          <cell r="AL2126">
            <v>0</v>
          </cell>
          <cell r="AM2126">
            <v>0</v>
          </cell>
        </row>
        <row r="2127">
          <cell r="B2127" t="str">
            <v>00AD</v>
          </cell>
          <cell r="C2127" t="str">
            <v>Bexley</v>
          </cell>
          <cell r="G2127">
            <v>52</v>
          </cell>
          <cell r="H2127">
            <v>6</v>
          </cell>
          <cell r="I2127">
            <v>34</v>
          </cell>
          <cell r="J2127">
            <v>3</v>
          </cell>
          <cell r="K2127">
            <v>2</v>
          </cell>
          <cell r="L2127">
            <v>267</v>
          </cell>
          <cell r="M2127">
            <v>5</v>
          </cell>
          <cell r="O2127" t="str">
            <v>00AD</v>
          </cell>
          <cell r="P2127" t="str">
            <v>Bexley</v>
          </cell>
          <cell r="T2127">
            <v>81</v>
          </cell>
          <cell r="U2127">
            <v>6</v>
          </cell>
          <cell r="V2127">
            <v>34</v>
          </cell>
          <cell r="W2127">
            <v>3</v>
          </cell>
          <cell r="X2127">
            <v>2</v>
          </cell>
          <cell r="Y2127">
            <v>296</v>
          </cell>
          <cell r="AA2127" t="str">
            <v>00AD</v>
          </cell>
          <cell r="AB2127" t="str">
            <v>Bexley</v>
          </cell>
          <cell r="AD2127">
            <v>0</v>
          </cell>
          <cell r="AE2127">
            <v>0</v>
          </cell>
          <cell r="AF2127">
            <v>0</v>
          </cell>
          <cell r="AG2127">
            <v>0</v>
          </cell>
          <cell r="AI2127" t="str">
            <v>00AD</v>
          </cell>
          <cell r="AJ2127" t="str">
            <v>Bexley</v>
          </cell>
          <cell r="AK2127">
            <v>5</v>
          </cell>
          <cell r="AL2127">
            <v>0</v>
          </cell>
          <cell r="AM2127">
            <v>0</v>
          </cell>
        </row>
        <row r="2128">
          <cell r="B2128" t="str">
            <v>00AE</v>
          </cell>
          <cell r="C2128" t="str">
            <v>Brent</v>
          </cell>
          <cell r="D2128">
            <v>7</v>
          </cell>
          <cell r="F2128">
            <v>208</v>
          </cell>
          <cell r="G2128">
            <v>41</v>
          </cell>
          <cell r="H2128">
            <v>210</v>
          </cell>
          <cell r="I2128">
            <v>198</v>
          </cell>
          <cell r="J2128">
            <v>1</v>
          </cell>
          <cell r="K2128">
            <v>1</v>
          </cell>
          <cell r="L2128">
            <v>678</v>
          </cell>
          <cell r="M2128">
            <v>2</v>
          </cell>
          <cell r="O2128" t="str">
            <v>00AE</v>
          </cell>
          <cell r="P2128" t="str">
            <v>Brent</v>
          </cell>
          <cell r="Q2128">
            <v>7</v>
          </cell>
          <cell r="S2128">
            <v>208</v>
          </cell>
          <cell r="T2128">
            <v>23</v>
          </cell>
          <cell r="U2128">
            <v>210</v>
          </cell>
          <cell r="V2128">
            <v>198</v>
          </cell>
          <cell r="W2128">
            <v>1</v>
          </cell>
          <cell r="X2128">
            <v>1</v>
          </cell>
          <cell r="Y2128">
            <v>660</v>
          </cell>
          <cell r="AA2128" t="str">
            <v>00AE</v>
          </cell>
          <cell r="AB2128" t="str">
            <v>Brent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  <cell r="AG2128">
            <v>0</v>
          </cell>
          <cell r="AI2128" t="str">
            <v>00AE</v>
          </cell>
          <cell r="AJ2128" t="str">
            <v>Brent</v>
          </cell>
          <cell r="AK2128">
            <v>0</v>
          </cell>
          <cell r="AL2128">
            <v>0</v>
          </cell>
          <cell r="AM2128">
            <v>0</v>
          </cell>
        </row>
        <row r="2129">
          <cell r="B2129" t="str">
            <v>00AF</v>
          </cell>
          <cell r="C2129" t="str">
            <v>Bromley</v>
          </cell>
          <cell r="F2129">
            <v>47</v>
          </cell>
          <cell r="G2129">
            <v>66</v>
          </cell>
          <cell r="H2129">
            <v>97</v>
          </cell>
          <cell r="I2129">
            <v>80</v>
          </cell>
          <cell r="K2129">
            <v>2</v>
          </cell>
          <cell r="L2129">
            <v>304</v>
          </cell>
          <cell r="M2129">
            <v>2</v>
          </cell>
          <cell r="O2129" t="str">
            <v>00AF</v>
          </cell>
          <cell r="P2129" t="str">
            <v>Bromley</v>
          </cell>
          <cell r="S2129">
            <v>47</v>
          </cell>
          <cell r="T2129">
            <v>82</v>
          </cell>
          <cell r="U2129">
            <v>97</v>
          </cell>
          <cell r="V2129">
            <v>80</v>
          </cell>
          <cell r="X2129">
            <v>2</v>
          </cell>
          <cell r="Y2129">
            <v>320</v>
          </cell>
          <cell r="AA2129" t="str">
            <v>00AF</v>
          </cell>
          <cell r="AB2129" t="str">
            <v>Bromley</v>
          </cell>
          <cell r="AD2129">
            <v>4</v>
          </cell>
          <cell r="AE2129">
            <v>8</v>
          </cell>
          <cell r="AF2129">
            <v>4</v>
          </cell>
          <cell r="AG2129">
            <v>12</v>
          </cell>
          <cell r="AI2129" t="str">
            <v>00AF</v>
          </cell>
          <cell r="AJ2129" t="str">
            <v>Bromley</v>
          </cell>
          <cell r="AK2129">
            <v>0</v>
          </cell>
          <cell r="AL2129">
            <v>0</v>
          </cell>
          <cell r="AM2129">
            <v>0</v>
          </cell>
        </row>
        <row r="2130">
          <cell r="B2130" t="str">
            <v>00AG</v>
          </cell>
          <cell r="C2130" t="str">
            <v>Camden</v>
          </cell>
          <cell r="D2130">
            <v>30</v>
          </cell>
          <cell r="F2130">
            <v>68</v>
          </cell>
          <cell r="G2130">
            <v>53</v>
          </cell>
          <cell r="H2130">
            <v>102</v>
          </cell>
          <cell r="I2130">
            <v>22</v>
          </cell>
          <cell r="K2130">
            <v>1</v>
          </cell>
          <cell r="L2130">
            <v>383</v>
          </cell>
          <cell r="M2130">
            <v>1</v>
          </cell>
          <cell r="O2130" t="str">
            <v>00AG</v>
          </cell>
          <cell r="P2130" t="str">
            <v>Camden</v>
          </cell>
          <cell r="Q2130">
            <v>30</v>
          </cell>
          <cell r="S2130">
            <v>68</v>
          </cell>
          <cell r="T2130">
            <v>25</v>
          </cell>
          <cell r="U2130">
            <v>102</v>
          </cell>
          <cell r="V2130">
            <v>22</v>
          </cell>
          <cell r="X2130">
            <v>1</v>
          </cell>
          <cell r="Y2130">
            <v>355</v>
          </cell>
          <cell r="AA2130" t="str">
            <v>00AG</v>
          </cell>
          <cell r="AB2130" t="str">
            <v>Camden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  <cell r="AG2130">
            <v>0</v>
          </cell>
          <cell r="AI2130" t="str">
            <v>00AG</v>
          </cell>
          <cell r="AJ2130" t="str">
            <v>Camden</v>
          </cell>
          <cell r="AK2130">
            <v>4</v>
          </cell>
          <cell r="AL2130">
            <v>0</v>
          </cell>
          <cell r="AM2130">
            <v>0</v>
          </cell>
        </row>
        <row r="2131">
          <cell r="B2131" t="str">
            <v>00AH</v>
          </cell>
          <cell r="C2131" t="str">
            <v>Croydon</v>
          </cell>
          <cell r="D2131">
            <v>8</v>
          </cell>
          <cell r="F2131">
            <v>96</v>
          </cell>
          <cell r="G2131">
            <v>105</v>
          </cell>
          <cell r="H2131">
            <v>178</v>
          </cell>
          <cell r="I2131">
            <v>128</v>
          </cell>
          <cell r="J2131">
            <v>2</v>
          </cell>
          <cell r="K2131">
            <v>4</v>
          </cell>
          <cell r="L2131">
            <v>521</v>
          </cell>
          <cell r="M2131">
            <v>6</v>
          </cell>
          <cell r="O2131" t="str">
            <v>00AH</v>
          </cell>
          <cell r="P2131" t="str">
            <v>Croydon</v>
          </cell>
          <cell r="Q2131">
            <v>8</v>
          </cell>
          <cell r="S2131">
            <v>96</v>
          </cell>
          <cell r="T2131">
            <v>113</v>
          </cell>
          <cell r="U2131">
            <v>178</v>
          </cell>
          <cell r="V2131">
            <v>130</v>
          </cell>
          <cell r="W2131">
            <v>2</v>
          </cell>
          <cell r="X2131">
            <v>4</v>
          </cell>
          <cell r="Y2131">
            <v>531</v>
          </cell>
          <cell r="AA2131" t="str">
            <v>00AH</v>
          </cell>
          <cell r="AB2131" t="str">
            <v>Croydon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  <cell r="AG2131">
            <v>0</v>
          </cell>
          <cell r="AI2131" t="str">
            <v>00AH</v>
          </cell>
          <cell r="AJ2131" t="str">
            <v>Croydon</v>
          </cell>
          <cell r="AK2131">
            <v>0</v>
          </cell>
          <cell r="AL2131">
            <v>0</v>
          </cell>
          <cell r="AM2131">
            <v>0</v>
          </cell>
        </row>
        <row r="2132">
          <cell r="B2132" t="str">
            <v>00AJ</v>
          </cell>
          <cell r="C2132" t="str">
            <v>Ealing</v>
          </cell>
          <cell r="F2132">
            <v>128</v>
          </cell>
          <cell r="G2132">
            <v>42</v>
          </cell>
          <cell r="H2132">
            <v>117</v>
          </cell>
          <cell r="I2132">
            <v>192</v>
          </cell>
          <cell r="J2132">
            <v>1</v>
          </cell>
          <cell r="L2132">
            <v>522</v>
          </cell>
          <cell r="M2132">
            <v>1</v>
          </cell>
          <cell r="O2132" t="str">
            <v>00AJ</v>
          </cell>
          <cell r="P2132" t="str">
            <v>Ealing</v>
          </cell>
          <cell r="S2132">
            <v>128</v>
          </cell>
          <cell r="T2132">
            <v>22</v>
          </cell>
          <cell r="U2132">
            <v>117</v>
          </cell>
          <cell r="V2132">
            <v>192</v>
          </cell>
          <cell r="W2132">
            <v>1</v>
          </cell>
          <cell r="Y2132">
            <v>502</v>
          </cell>
          <cell r="AA2132" t="str">
            <v>00AJ</v>
          </cell>
          <cell r="AB2132" t="str">
            <v>Ealing</v>
          </cell>
          <cell r="AD2132">
            <v>0</v>
          </cell>
          <cell r="AE2132">
            <v>0</v>
          </cell>
          <cell r="AF2132">
            <v>0</v>
          </cell>
          <cell r="AG2132">
            <v>0</v>
          </cell>
          <cell r="AI2132" t="str">
            <v>00AJ</v>
          </cell>
          <cell r="AJ2132" t="str">
            <v>Ealing</v>
          </cell>
          <cell r="AK2132">
            <v>0</v>
          </cell>
          <cell r="AL2132">
            <v>0</v>
          </cell>
          <cell r="AM2132">
            <v>0</v>
          </cell>
        </row>
        <row r="2133">
          <cell r="B2133" t="str">
            <v>00AK</v>
          </cell>
          <cell r="C2133" t="str">
            <v>Enfield</v>
          </cell>
          <cell r="D2133">
            <v>24</v>
          </cell>
          <cell r="F2133">
            <v>6</v>
          </cell>
          <cell r="G2133">
            <v>45</v>
          </cell>
          <cell r="H2133">
            <v>64</v>
          </cell>
          <cell r="I2133">
            <v>35</v>
          </cell>
          <cell r="J2133">
            <v>1</v>
          </cell>
          <cell r="L2133">
            <v>182</v>
          </cell>
          <cell r="M2133">
            <v>1</v>
          </cell>
          <cell r="O2133" t="str">
            <v>00AK</v>
          </cell>
          <cell r="P2133" t="str">
            <v>Enfield</v>
          </cell>
          <cell r="Q2133">
            <v>24</v>
          </cell>
          <cell r="S2133">
            <v>6</v>
          </cell>
          <cell r="T2133">
            <v>50</v>
          </cell>
          <cell r="U2133">
            <v>64</v>
          </cell>
          <cell r="V2133">
            <v>35</v>
          </cell>
          <cell r="W2133">
            <v>1</v>
          </cell>
          <cell r="Y2133">
            <v>187</v>
          </cell>
          <cell r="AA2133" t="str">
            <v>00AK</v>
          </cell>
          <cell r="AB2133" t="str">
            <v>Enfield</v>
          </cell>
          <cell r="AC2133">
            <v>0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I2133" t="str">
            <v>00AK</v>
          </cell>
          <cell r="AJ2133" t="str">
            <v>Enfield</v>
          </cell>
          <cell r="AK2133">
            <v>0</v>
          </cell>
          <cell r="AL2133">
            <v>0</v>
          </cell>
          <cell r="AM2133">
            <v>0</v>
          </cell>
        </row>
        <row r="2134">
          <cell r="B2134" t="str">
            <v>00AL</v>
          </cell>
          <cell r="C2134" t="str">
            <v>Greenwich</v>
          </cell>
          <cell r="F2134">
            <v>93</v>
          </cell>
          <cell r="G2134">
            <v>106</v>
          </cell>
          <cell r="H2134">
            <v>163</v>
          </cell>
          <cell r="I2134">
            <v>121</v>
          </cell>
          <cell r="J2134">
            <v>1</v>
          </cell>
          <cell r="L2134">
            <v>539</v>
          </cell>
          <cell r="M2134">
            <v>1</v>
          </cell>
          <cell r="O2134" t="str">
            <v>00AL</v>
          </cell>
          <cell r="P2134" t="str">
            <v>Greenwich</v>
          </cell>
          <cell r="S2134">
            <v>93</v>
          </cell>
          <cell r="T2134">
            <v>99</v>
          </cell>
          <cell r="U2134">
            <v>163</v>
          </cell>
          <cell r="V2134">
            <v>121</v>
          </cell>
          <cell r="W2134">
            <v>1</v>
          </cell>
          <cell r="Y2134">
            <v>532</v>
          </cell>
          <cell r="AA2134" t="str">
            <v>00AL</v>
          </cell>
          <cell r="AB2134" t="str">
            <v>Greenwich</v>
          </cell>
          <cell r="AD2134">
            <v>25</v>
          </cell>
          <cell r="AE2134">
            <v>0</v>
          </cell>
          <cell r="AF2134">
            <v>25</v>
          </cell>
          <cell r="AG2134">
            <v>25</v>
          </cell>
          <cell r="AI2134" t="str">
            <v>00AL</v>
          </cell>
          <cell r="AJ2134" t="str">
            <v>Greenwich</v>
          </cell>
          <cell r="AK2134">
            <v>0</v>
          </cell>
          <cell r="AL2134">
            <v>0</v>
          </cell>
          <cell r="AM2134">
            <v>0</v>
          </cell>
        </row>
        <row r="2135">
          <cell r="B2135" t="str">
            <v>00AM</v>
          </cell>
          <cell r="C2135" t="str">
            <v>Hackney</v>
          </cell>
          <cell r="D2135">
            <v>10</v>
          </cell>
          <cell r="F2135">
            <v>399</v>
          </cell>
          <cell r="G2135">
            <v>32</v>
          </cell>
          <cell r="H2135">
            <v>346</v>
          </cell>
          <cell r="I2135">
            <v>35</v>
          </cell>
          <cell r="J2135">
            <v>5</v>
          </cell>
          <cell r="K2135">
            <v>1</v>
          </cell>
          <cell r="L2135">
            <v>892</v>
          </cell>
          <cell r="M2135">
            <v>6</v>
          </cell>
          <cell r="O2135" t="str">
            <v>00AM</v>
          </cell>
          <cell r="P2135" t="str">
            <v>Hackney</v>
          </cell>
          <cell r="Q2135">
            <v>10</v>
          </cell>
          <cell r="S2135">
            <v>399</v>
          </cell>
          <cell r="T2135">
            <v>16</v>
          </cell>
          <cell r="U2135">
            <v>346</v>
          </cell>
          <cell r="V2135">
            <v>35</v>
          </cell>
          <cell r="W2135">
            <v>5</v>
          </cell>
          <cell r="X2135">
            <v>1</v>
          </cell>
          <cell r="Y2135">
            <v>876</v>
          </cell>
          <cell r="AA2135" t="str">
            <v>00AM</v>
          </cell>
          <cell r="AB2135" t="str">
            <v>Hackney</v>
          </cell>
          <cell r="AC2135">
            <v>0</v>
          </cell>
          <cell r="AD2135">
            <v>27</v>
          </cell>
          <cell r="AE2135">
            <v>0</v>
          </cell>
          <cell r="AF2135">
            <v>27</v>
          </cell>
          <cell r="AG2135">
            <v>27</v>
          </cell>
          <cell r="AI2135" t="str">
            <v>00AM</v>
          </cell>
          <cell r="AJ2135" t="str">
            <v>Hackney</v>
          </cell>
          <cell r="AK2135">
            <v>8</v>
          </cell>
          <cell r="AL2135">
            <v>0</v>
          </cell>
          <cell r="AM2135">
            <v>0</v>
          </cell>
        </row>
        <row r="2136">
          <cell r="B2136" t="str">
            <v>00AN</v>
          </cell>
          <cell r="C2136" t="str">
            <v>Hammersmith and Fulham</v>
          </cell>
          <cell r="F2136">
            <v>84</v>
          </cell>
          <cell r="G2136">
            <v>30</v>
          </cell>
          <cell r="H2136">
            <v>150</v>
          </cell>
          <cell r="I2136">
            <v>2</v>
          </cell>
          <cell r="K2136">
            <v>1</v>
          </cell>
          <cell r="L2136">
            <v>288</v>
          </cell>
          <cell r="M2136">
            <v>1</v>
          </cell>
          <cell r="O2136" t="str">
            <v>00AN</v>
          </cell>
          <cell r="P2136" t="str">
            <v>Hammersmith and Fulham</v>
          </cell>
          <cell r="S2136">
            <v>84</v>
          </cell>
          <cell r="T2136">
            <v>9</v>
          </cell>
          <cell r="U2136">
            <v>150</v>
          </cell>
          <cell r="V2136">
            <v>2</v>
          </cell>
          <cell r="X2136">
            <v>1</v>
          </cell>
          <cell r="Y2136">
            <v>267</v>
          </cell>
          <cell r="AA2136" t="str">
            <v>00AN</v>
          </cell>
          <cell r="AB2136" t="str">
            <v>Hammersmith and Fulham</v>
          </cell>
          <cell r="AD2136">
            <v>0</v>
          </cell>
          <cell r="AE2136">
            <v>0</v>
          </cell>
          <cell r="AF2136">
            <v>0</v>
          </cell>
          <cell r="AG2136">
            <v>0</v>
          </cell>
          <cell r="AI2136" t="str">
            <v>00AN</v>
          </cell>
          <cell r="AJ2136" t="str">
            <v>Hammersmith and Fulham</v>
          </cell>
          <cell r="AK2136">
            <v>19</v>
          </cell>
          <cell r="AL2136">
            <v>0</v>
          </cell>
          <cell r="AM2136">
            <v>0</v>
          </cell>
        </row>
        <row r="2137">
          <cell r="B2137" t="str">
            <v>00AP</v>
          </cell>
          <cell r="C2137" t="str">
            <v>Haringey</v>
          </cell>
          <cell r="D2137">
            <v>44</v>
          </cell>
          <cell r="F2137">
            <v>110</v>
          </cell>
          <cell r="G2137">
            <v>40</v>
          </cell>
          <cell r="H2137">
            <v>96</v>
          </cell>
          <cell r="I2137">
            <v>5</v>
          </cell>
          <cell r="J2137">
            <v>3</v>
          </cell>
          <cell r="K2137">
            <v>1</v>
          </cell>
          <cell r="L2137">
            <v>313</v>
          </cell>
          <cell r="M2137">
            <v>4</v>
          </cell>
          <cell r="O2137" t="str">
            <v>00AP</v>
          </cell>
          <cell r="P2137" t="str">
            <v>Haringey</v>
          </cell>
          <cell r="Q2137">
            <v>44</v>
          </cell>
          <cell r="S2137">
            <v>110</v>
          </cell>
          <cell r="T2137">
            <v>24</v>
          </cell>
          <cell r="U2137">
            <v>96</v>
          </cell>
          <cell r="V2137">
            <v>5</v>
          </cell>
          <cell r="W2137">
            <v>3</v>
          </cell>
          <cell r="X2137">
            <v>2</v>
          </cell>
          <cell r="Y2137">
            <v>298</v>
          </cell>
          <cell r="AA2137" t="str">
            <v>00AP</v>
          </cell>
          <cell r="AB2137" t="str">
            <v>Haringey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I2137" t="str">
            <v>00AP</v>
          </cell>
          <cell r="AJ2137" t="str">
            <v>Haringey</v>
          </cell>
          <cell r="AK2137">
            <v>0</v>
          </cell>
          <cell r="AL2137">
            <v>0</v>
          </cell>
          <cell r="AM2137">
            <v>0</v>
          </cell>
        </row>
        <row r="2138">
          <cell r="B2138" t="str">
            <v>00AQ</v>
          </cell>
          <cell r="C2138" t="str">
            <v>Harrow</v>
          </cell>
          <cell r="F2138">
            <v>110</v>
          </cell>
          <cell r="G2138">
            <v>32</v>
          </cell>
          <cell r="H2138">
            <v>83</v>
          </cell>
          <cell r="L2138">
            <v>225</v>
          </cell>
          <cell r="M2138">
            <v>0</v>
          </cell>
          <cell r="O2138" t="str">
            <v>00AQ</v>
          </cell>
          <cell r="P2138" t="str">
            <v>Harrow</v>
          </cell>
          <cell r="S2138">
            <v>110</v>
          </cell>
          <cell r="T2138">
            <v>21</v>
          </cell>
          <cell r="U2138">
            <v>83</v>
          </cell>
          <cell r="Y2138">
            <v>214</v>
          </cell>
          <cell r="AA2138" t="str">
            <v>00AQ</v>
          </cell>
          <cell r="AB2138" t="str">
            <v>Harrow</v>
          </cell>
          <cell r="AD2138">
            <v>19</v>
          </cell>
          <cell r="AE2138">
            <v>0</v>
          </cell>
          <cell r="AF2138">
            <v>19</v>
          </cell>
          <cell r="AG2138">
            <v>19</v>
          </cell>
          <cell r="AI2138" t="str">
            <v>00AQ</v>
          </cell>
          <cell r="AJ2138" t="str">
            <v>Harrow</v>
          </cell>
          <cell r="AK2138">
            <v>0</v>
          </cell>
          <cell r="AL2138">
            <v>0</v>
          </cell>
          <cell r="AM2138">
            <v>0</v>
          </cell>
        </row>
        <row r="2139">
          <cell r="B2139" t="str">
            <v>00AR</v>
          </cell>
          <cell r="C2139" t="str">
            <v>Havering</v>
          </cell>
          <cell r="D2139">
            <v>144</v>
          </cell>
          <cell r="F2139">
            <v>131</v>
          </cell>
          <cell r="G2139">
            <v>28</v>
          </cell>
          <cell r="H2139">
            <v>216</v>
          </cell>
          <cell r="I2139">
            <v>54</v>
          </cell>
          <cell r="L2139">
            <v>573</v>
          </cell>
          <cell r="M2139">
            <v>0</v>
          </cell>
          <cell r="O2139" t="str">
            <v>00AR</v>
          </cell>
          <cell r="P2139" t="str">
            <v>Havering</v>
          </cell>
          <cell r="Q2139">
            <v>144</v>
          </cell>
          <cell r="S2139">
            <v>131</v>
          </cell>
          <cell r="T2139">
            <v>44</v>
          </cell>
          <cell r="U2139">
            <v>216</v>
          </cell>
          <cell r="V2139">
            <v>54</v>
          </cell>
          <cell r="Y2139">
            <v>589</v>
          </cell>
          <cell r="AA2139" t="str">
            <v>00AR</v>
          </cell>
          <cell r="AB2139" t="str">
            <v>Havering</v>
          </cell>
          <cell r="AC2139">
            <v>0</v>
          </cell>
          <cell r="AD2139">
            <v>15</v>
          </cell>
          <cell r="AE2139">
            <v>0</v>
          </cell>
          <cell r="AF2139">
            <v>15</v>
          </cell>
          <cell r="AG2139">
            <v>15</v>
          </cell>
          <cell r="AI2139" t="str">
            <v>00AR</v>
          </cell>
          <cell r="AJ2139" t="str">
            <v>Havering</v>
          </cell>
          <cell r="AK2139">
            <v>0</v>
          </cell>
          <cell r="AL2139">
            <v>0</v>
          </cell>
          <cell r="AM2139">
            <v>0</v>
          </cell>
        </row>
        <row r="2140">
          <cell r="B2140" t="str">
            <v>00AS</v>
          </cell>
          <cell r="C2140" t="str">
            <v>Hillingdon</v>
          </cell>
          <cell r="F2140">
            <v>109</v>
          </cell>
          <cell r="G2140">
            <v>33</v>
          </cell>
          <cell r="H2140">
            <v>147</v>
          </cell>
          <cell r="I2140">
            <v>22</v>
          </cell>
          <cell r="J2140">
            <v>2</v>
          </cell>
          <cell r="L2140">
            <v>313</v>
          </cell>
          <cell r="M2140">
            <v>2</v>
          </cell>
          <cell r="O2140" t="str">
            <v>00AS</v>
          </cell>
          <cell r="P2140" t="str">
            <v>Hillingdon</v>
          </cell>
          <cell r="S2140">
            <v>109</v>
          </cell>
          <cell r="T2140">
            <v>29</v>
          </cell>
          <cell r="U2140">
            <v>147</v>
          </cell>
          <cell r="V2140">
            <v>22</v>
          </cell>
          <cell r="W2140">
            <v>2</v>
          </cell>
          <cell r="Y2140">
            <v>309</v>
          </cell>
          <cell r="AA2140" t="str">
            <v>00AS</v>
          </cell>
          <cell r="AB2140" t="str">
            <v>Hillingdon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I2140" t="str">
            <v>00AS</v>
          </cell>
          <cell r="AJ2140" t="str">
            <v>Hillingdon</v>
          </cell>
          <cell r="AK2140">
            <v>0</v>
          </cell>
          <cell r="AL2140">
            <v>0</v>
          </cell>
          <cell r="AM2140">
            <v>0</v>
          </cell>
        </row>
        <row r="2141">
          <cell r="B2141" t="str">
            <v>00AT</v>
          </cell>
          <cell r="C2141" t="str">
            <v>Hounslow</v>
          </cell>
          <cell r="F2141">
            <v>137</v>
          </cell>
          <cell r="G2141">
            <v>32</v>
          </cell>
          <cell r="H2141">
            <v>60</v>
          </cell>
          <cell r="I2141">
            <v>2</v>
          </cell>
          <cell r="J2141">
            <v>1</v>
          </cell>
          <cell r="L2141">
            <v>232</v>
          </cell>
          <cell r="M2141">
            <v>1</v>
          </cell>
          <cell r="O2141" t="str">
            <v>00AT</v>
          </cell>
          <cell r="P2141" t="str">
            <v>Hounslow</v>
          </cell>
          <cell r="S2141">
            <v>137</v>
          </cell>
          <cell r="T2141">
            <v>26</v>
          </cell>
          <cell r="U2141">
            <v>60</v>
          </cell>
          <cell r="V2141">
            <v>2</v>
          </cell>
          <cell r="W2141">
            <v>1</v>
          </cell>
          <cell r="Y2141">
            <v>226</v>
          </cell>
          <cell r="AA2141" t="str">
            <v>00AT</v>
          </cell>
          <cell r="AB2141" t="str">
            <v>Hounslow</v>
          </cell>
          <cell r="AD2141">
            <v>0</v>
          </cell>
          <cell r="AE2141">
            <v>0</v>
          </cell>
          <cell r="AF2141">
            <v>0</v>
          </cell>
          <cell r="AG2141">
            <v>0</v>
          </cell>
          <cell r="AI2141" t="str">
            <v>00AT</v>
          </cell>
          <cell r="AJ2141" t="str">
            <v>Hounslow</v>
          </cell>
          <cell r="AK2141">
            <v>0</v>
          </cell>
          <cell r="AL2141">
            <v>0</v>
          </cell>
          <cell r="AM2141">
            <v>0</v>
          </cell>
        </row>
        <row r="2142">
          <cell r="B2142" t="str">
            <v>00AU</v>
          </cell>
          <cell r="C2142" t="str">
            <v>Islington</v>
          </cell>
          <cell r="F2142">
            <v>71</v>
          </cell>
          <cell r="G2142">
            <v>31</v>
          </cell>
          <cell r="H2142">
            <v>233</v>
          </cell>
          <cell r="I2142">
            <v>45</v>
          </cell>
          <cell r="K2142">
            <v>2</v>
          </cell>
          <cell r="L2142">
            <v>394</v>
          </cell>
          <cell r="M2142">
            <v>2</v>
          </cell>
          <cell r="O2142" t="str">
            <v>00AU</v>
          </cell>
          <cell r="P2142" t="str">
            <v>Islington</v>
          </cell>
          <cell r="S2142">
            <v>71</v>
          </cell>
          <cell r="T2142">
            <v>12</v>
          </cell>
          <cell r="U2142">
            <v>233</v>
          </cell>
          <cell r="V2142">
            <v>45</v>
          </cell>
          <cell r="X2142">
            <v>2</v>
          </cell>
          <cell r="Y2142">
            <v>375</v>
          </cell>
          <cell r="AA2142" t="str">
            <v>00AU</v>
          </cell>
          <cell r="AB2142" t="str">
            <v>Islington</v>
          </cell>
          <cell r="AD2142">
            <v>19</v>
          </cell>
          <cell r="AE2142">
            <v>7</v>
          </cell>
          <cell r="AF2142">
            <v>19</v>
          </cell>
          <cell r="AG2142">
            <v>26</v>
          </cell>
          <cell r="AI2142" t="str">
            <v>00AU</v>
          </cell>
          <cell r="AJ2142" t="str">
            <v>Islington</v>
          </cell>
          <cell r="AK2142">
            <v>0</v>
          </cell>
          <cell r="AL2142">
            <v>0</v>
          </cell>
          <cell r="AM2142">
            <v>0</v>
          </cell>
        </row>
        <row r="2143">
          <cell r="B2143" t="str">
            <v>00AW</v>
          </cell>
          <cell r="C2143" t="str">
            <v>Kensington and Chelsea</v>
          </cell>
          <cell r="D2143">
            <v>8</v>
          </cell>
          <cell r="F2143">
            <v>28</v>
          </cell>
          <cell r="G2143">
            <v>17</v>
          </cell>
          <cell r="H2143">
            <v>41</v>
          </cell>
          <cell r="I2143">
            <v>79</v>
          </cell>
          <cell r="K2143">
            <v>2</v>
          </cell>
          <cell r="L2143">
            <v>253</v>
          </cell>
          <cell r="M2143">
            <v>2</v>
          </cell>
          <cell r="O2143" t="str">
            <v>00AW</v>
          </cell>
          <cell r="P2143" t="str">
            <v>Kensington and Chelsea</v>
          </cell>
          <cell r="Q2143">
            <v>8</v>
          </cell>
          <cell r="S2143">
            <v>28</v>
          </cell>
          <cell r="T2143">
            <v>3</v>
          </cell>
          <cell r="U2143">
            <v>41</v>
          </cell>
          <cell r="V2143">
            <v>79</v>
          </cell>
          <cell r="X2143">
            <v>2</v>
          </cell>
          <cell r="Y2143">
            <v>239</v>
          </cell>
          <cell r="AA2143" t="str">
            <v>00AW</v>
          </cell>
          <cell r="AB2143" t="str">
            <v>Kensington and Chelsea</v>
          </cell>
          <cell r="AC2143">
            <v>0</v>
          </cell>
          <cell r="AD2143">
            <v>10</v>
          </cell>
          <cell r="AE2143">
            <v>0</v>
          </cell>
          <cell r="AF2143">
            <v>10</v>
          </cell>
          <cell r="AG2143">
            <v>10</v>
          </cell>
          <cell r="AI2143" t="str">
            <v>00AW</v>
          </cell>
          <cell r="AJ2143" t="str">
            <v>Kensington and Chelsea</v>
          </cell>
          <cell r="AK2143">
            <v>0</v>
          </cell>
          <cell r="AL2143">
            <v>0</v>
          </cell>
          <cell r="AM2143">
            <v>0</v>
          </cell>
        </row>
        <row r="2144">
          <cell r="B2144" t="str">
            <v>00AX</v>
          </cell>
          <cell r="C2144" t="str">
            <v>Kingston upon Thames</v>
          </cell>
          <cell r="G2144">
            <v>43</v>
          </cell>
          <cell r="L2144">
            <v>43</v>
          </cell>
          <cell r="M2144">
            <v>0</v>
          </cell>
          <cell r="O2144" t="str">
            <v>00AX</v>
          </cell>
          <cell r="P2144" t="str">
            <v>Kingston upon Thames</v>
          </cell>
          <cell r="T2144">
            <v>35</v>
          </cell>
          <cell r="Y2144">
            <v>35</v>
          </cell>
          <cell r="AA2144" t="str">
            <v>00AX</v>
          </cell>
          <cell r="AB2144" t="str">
            <v>Kingston upon Thames</v>
          </cell>
          <cell r="AD2144">
            <v>0</v>
          </cell>
          <cell r="AF2144">
            <v>0</v>
          </cell>
          <cell r="AG2144">
            <v>0</v>
          </cell>
          <cell r="AI2144" t="str">
            <v>00AX</v>
          </cell>
          <cell r="AJ2144" t="str">
            <v>Kingston upon Thames</v>
          </cell>
          <cell r="AK2144">
            <v>0</v>
          </cell>
          <cell r="AL2144">
            <v>0</v>
          </cell>
          <cell r="AM2144">
            <v>0</v>
          </cell>
        </row>
        <row r="2145">
          <cell r="B2145" t="str">
            <v>00AY</v>
          </cell>
          <cell r="C2145" t="str">
            <v>Lambeth</v>
          </cell>
          <cell r="F2145">
            <v>148</v>
          </cell>
          <cell r="G2145">
            <v>107</v>
          </cell>
          <cell r="H2145">
            <v>187</v>
          </cell>
          <cell r="I2145">
            <v>17</v>
          </cell>
          <cell r="J2145">
            <v>2</v>
          </cell>
          <cell r="K2145">
            <v>1</v>
          </cell>
          <cell r="L2145">
            <v>596</v>
          </cell>
          <cell r="M2145">
            <v>3</v>
          </cell>
          <cell r="O2145" t="str">
            <v>00AY</v>
          </cell>
          <cell r="P2145" t="str">
            <v>Lambeth</v>
          </cell>
          <cell r="S2145">
            <v>148</v>
          </cell>
          <cell r="T2145">
            <v>59</v>
          </cell>
          <cell r="U2145">
            <v>187</v>
          </cell>
          <cell r="V2145">
            <v>16</v>
          </cell>
          <cell r="W2145">
            <v>2</v>
          </cell>
          <cell r="X2145">
            <v>1</v>
          </cell>
          <cell r="Y2145">
            <v>547</v>
          </cell>
          <cell r="AA2145" t="str">
            <v>00AY</v>
          </cell>
          <cell r="AB2145" t="str">
            <v>Lambeth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I2145" t="str">
            <v>00AY</v>
          </cell>
          <cell r="AJ2145" t="str">
            <v>Lambeth</v>
          </cell>
          <cell r="AK2145">
            <v>30</v>
          </cell>
          <cell r="AL2145">
            <v>0</v>
          </cell>
          <cell r="AM2145">
            <v>0</v>
          </cell>
        </row>
        <row r="2146">
          <cell r="B2146" t="str">
            <v>00AZ</v>
          </cell>
          <cell r="C2146" t="str">
            <v>Lewisham</v>
          </cell>
          <cell r="D2146">
            <v>12</v>
          </cell>
          <cell r="F2146">
            <v>4</v>
          </cell>
          <cell r="G2146">
            <v>65</v>
          </cell>
          <cell r="H2146">
            <v>15</v>
          </cell>
          <cell r="I2146">
            <v>34</v>
          </cell>
          <cell r="L2146">
            <v>293</v>
          </cell>
          <cell r="M2146">
            <v>0</v>
          </cell>
          <cell r="O2146" t="str">
            <v>00AZ</v>
          </cell>
          <cell r="P2146" t="str">
            <v>Lewisham</v>
          </cell>
          <cell r="Q2146">
            <v>12</v>
          </cell>
          <cell r="S2146">
            <v>4</v>
          </cell>
          <cell r="T2146">
            <v>63</v>
          </cell>
          <cell r="U2146">
            <v>15</v>
          </cell>
          <cell r="V2146">
            <v>34</v>
          </cell>
          <cell r="Y2146">
            <v>291</v>
          </cell>
          <cell r="AA2146" t="str">
            <v>00AZ</v>
          </cell>
          <cell r="AB2146" t="str">
            <v>Lewisham</v>
          </cell>
          <cell r="AC2146">
            <v>0</v>
          </cell>
          <cell r="AD2146">
            <v>0</v>
          </cell>
          <cell r="AE2146">
            <v>0</v>
          </cell>
          <cell r="AF2146">
            <v>0</v>
          </cell>
          <cell r="AG2146">
            <v>0</v>
          </cell>
          <cell r="AI2146" t="str">
            <v>00AZ</v>
          </cell>
          <cell r="AJ2146" t="str">
            <v>Lewisham</v>
          </cell>
          <cell r="AK2146">
            <v>13</v>
          </cell>
          <cell r="AL2146">
            <v>0</v>
          </cell>
          <cell r="AM2146">
            <v>0</v>
          </cell>
        </row>
        <row r="2147">
          <cell r="B2147" t="str">
            <v>00BA</v>
          </cell>
          <cell r="C2147" t="str">
            <v>Merton</v>
          </cell>
          <cell r="F2147">
            <v>52</v>
          </cell>
          <cell r="G2147">
            <v>25</v>
          </cell>
          <cell r="H2147">
            <v>126</v>
          </cell>
          <cell r="I2147">
            <v>5</v>
          </cell>
          <cell r="J2147">
            <v>2</v>
          </cell>
          <cell r="K2147">
            <v>1</v>
          </cell>
          <cell r="L2147">
            <v>260</v>
          </cell>
          <cell r="M2147">
            <v>3</v>
          </cell>
          <cell r="O2147" t="str">
            <v>00BA</v>
          </cell>
          <cell r="P2147" t="str">
            <v>Merton</v>
          </cell>
          <cell r="S2147">
            <v>52</v>
          </cell>
          <cell r="T2147">
            <v>36</v>
          </cell>
          <cell r="U2147">
            <v>126</v>
          </cell>
          <cell r="V2147">
            <v>5</v>
          </cell>
          <cell r="W2147">
            <v>2</v>
          </cell>
          <cell r="X2147">
            <v>1</v>
          </cell>
          <cell r="Y2147">
            <v>271</v>
          </cell>
          <cell r="AA2147" t="str">
            <v>00BA</v>
          </cell>
          <cell r="AB2147" t="str">
            <v>Merton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I2147" t="str">
            <v>00BA</v>
          </cell>
          <cell r="AJ2147" t="str">
            <v>Merton</v>
          </cell>
          <cell r="AK2147">
            <v>0</v>
          </cell>
          <cell r="AL2147">
            <v>0</v>
          </cell>
          <cell r="AM2147">
            <v>0</v>
          </cell>
        </row>
        <row r="2148">
          <cell r="B2148" t="str">
            <v>00BB</v>
          </cell>
          <cell r="C2148" t="str">
            <v>Newham</v>
          </cell>
          <cell r="F2148">
            <v>364</v>
          </cell>
          <cell r="G2148">
            <v>48</v>
          </cell>
          <cell r="H2148">
            <v>152</v>
          </cell>
          <cell r="I2148">
            <v>15</v>
          </cell>
          <cell r="J2148">
            <v>1</v>
          </cell>
          <cell r="K2148">
            <v>9</v>
          </cell>
          <cell r="L2148">
            <v>645</v>
          </cell>
          <cell r="M2148">
            <v>10</v>
          </cell>
          <cell r="O2148" t="str">
            <v>00BB</v>
          </cell>
          <cell r="P2148" t="str">
            <v>Newham</v>
          </cell>
          <cell r="S2148">
            <v>364</v>
          </cell>
          <cell r="T2148">
            <v>26</v>
          </cell>
          <cell r="U2148">
            <v>152</v>
          </cell>
          <cell r="V2148">
            <v>15</v>
          </cell>
          <cell r="W2148">
            <v>1</v>
          </cell>
          <cell r="X2148">
            <v>9</v>
          </cell>
          <cell r="Y2148">
            <v>623</v>
          </cell>
          <cell r="AA2148" t="str">
            <v>00BB</v>
          </cell>
          <cell r="AB2148" t="str">
            <v>Newham</v>
          </cell>
          <cell r="AD2148">
            <v>37</v>
          </cell>
          <cell r="AE2148">
            <v>0</v>
          </cell>
          <cell r="AF2148">
            <v>37</v>
          </cell>
          <cell r="AG2148">
            <v>37</v>
          </cell>
          <cell r="AI2148" t="str">
            <v>00BB</v>
          </cell>
          <cell r="AJ2148" t="str">
            <v>Newham</v>
          </cell>
          <cell r="AK2148">
            <v>0</v>
          </cell>
          <cell r="AL2148">
            <v>0</v>
          </cell>
          <cell r="AM2148">
            <v>0</v>
          </cell>
        </row>
        <row r="2149">
          <cell r="B2149" t="str">
            <v>00BC</v>
          </cell>
          <cell r="C2149" t="str">
            <v>Redbridge</v>
          </cell>
          <cell r="F2149">
            <v>69</v>
          </cell>
          <cell r="G2149">
            <v>30</v>
          </cell>
          <cell r="H2149">
            <v>67</v>
          </cell>
          <cell r="I2149">
            <v>37</v>
          </cell>
          <cell r="J2149">
            <v>1</v>
          </cell>
          <cell r="L2149">
            <v>204</v>
          </cell>
          <cell r="M2149">
            <v>1</v>
          </cell>
          <cell r="O2149" t="str">
            <v>00BC</v>
          </cell>
          <cell r="P2149" t="str">
            <v>Redbridge</v>
          </cell>
          <cell r="S2149">
            <v>69</v>
          </cell>
          <cell r="T2149">
            <v>35</v>
          </cell>
          <cell r="U2149">
            <v>67</v>
          </cell>
          <cell r="V2149">
            <v>37</v>
          </cell>
          <cell r="W2149">
            <v>1</v>
          </cell>
          <cell r="Y2149">
            <v>209</v>
          </cell>
          <cell r="AA2149" t="str">
            <v>00BC</v>
          </cell>
          <cell r="AB2149" t="str">
            <v>Redbridge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I2149" t="str">
            <v>00BC</v>
          </cell>
          <cell r="AJ2149" t="str">
            <v>Redbridge</v>
          </cell>
          <cell r="AK2149">
            <v>0</v>
          </cell>
          <cell r="AL2149">
            <v>0</v>
          </cell>
          <cell r="AM2149">
            <v>0</v>
          </cell>
        </row>
        <row r="2150">
          <cell r="B2150" t="str">
            <v>00BD</v>
          </cell>
          <cell r="C2150" t="str">
            <v>Richmond upon Thames</v>
          </cell>
          <cell r="F2150">
            <v>32</v>
          </cell>
          <cell r="G2150">
            <v>35</v>
          </cell>
          <cell r="H2150">
            <v>94</v>
          </cell>
          <cell r="L2150">
            <v>161</v>
          </cell>
          <cell r="M2150">
            <v>0</v>
          </cell>
          <cell r="O2150" t="str">
            <v>00BD</v>
          </cell>
          <cell r="P2150" t="str">
            <v>Richmond upon Thames</v>
          </cell>
          <cell r="S2150">
            <v>32</v>
          </cell>
          <cell r="T2150">
            <v>27</v>
          </cell>
          <cell r="U2150">
            <v>94</v>
          </cell>
          <cell r="Y2150">
            <v>153</v>
          </cell>
          <cell r="AA2150" t="str">
            <v>00BD</v>
          </cell>
          <cell r="AB2150" t="str">
            <v>Richmond upon Thames</v>
          </cell>
          <cell r="AD2150">
            <v>0</v>
          </cell>
          <cell r="AE2150">
            <v>0</v>
          </cell>
          <cell r="AF2150">
            <v>0</v>
          </cell>
          <cell r="AG2150">
            <v>0</v>
          </cell>
          <cell r="AI2150" t="str">
            <v>00BD</v>
          </cell>
          <cell r="AJ2150" t="str">
            <v>Richmond upon Thames</v>
          </cell>
          <cell r="AK2150">
            <v>0</v>
          </cell>
          <cell r="AL2150">
            <v>0</v>
          </cell>
          <cell r="AM2150">
            <v>0</v>
          </cell>
        </row>
        <row r="2151">
          <cell r="B2151" t="str">
            <v>00BE</v>
          </cell>
          <cell r="C2151" t="str">
            <v>Southwark</v>
          </cell>
          <cell r="D2151">
            <v>20</v>
          </cell>
          <cell r="F2151">
            <v>170</v>
          </cell>
          <cell r="G2151">
            <v>77</v>
          </cell>
          <cell r="H2151">
            <v>194</v>
          </cell>
          <cell r="I2151">
            <v>49</v>
          </cell>
          <cell r="J2151">
            <v>1</v>
          </cell>
          <cell r="K2151">
            <v>2</v>
          </cell>
          <cell r="L2151">
            <v>737</v>
          </cell>
          <cell r="M2151">
            <v>3</v>
          </cell>
          <cell r="O2151" t="str">
            <v>00BE</v>
          </cell>
          <cell r="P2151" t="str">
            <v>Southwark</v>
          </cell>
          <cell r="Q2151">
            <v>20</v>
          </cell>
          <cell r="S2151">
            <v>170</v>
          </cell>
          <cell r="T2151">
            <v>17</v>
          </cell>
          <cell r="U2151">
            <v>194</v>
          </cell>
          <cell r="V2151">
            <v>48</v>
          </cell>
          <cell r="W2151">
            <v>1</v>
          </cell>
          <cell r="X2151">
            <v>2</v>
          </cell>
          <cell r="Y2151">
            <v>676</v>
          </cell>
          <cell r="AA2151" t="str">
            <v>00BE</v>
          </cell>
          <cell r="AB2151" t="str">
            <v>Southwark</v>
          </cell>
          <cell r="AC2151">
            <v>0</v>
          </cell>
          <cell r="AD2151">
            <v>38</v>
          </cell>
          <cell r="AE2151">
            <v>26</v>
          </cell>
          <cell r="AF2151">
            <v>38</v>
          </cell>
          <cell r="AG2151">
            <v>64</v>
          </cell>
          <cell r="AI2151" t="str">
            <v>00BE</v>
          </cell>
          <cell r="AJ2151" t="str">
            <v>Southwark</v>
          </cell>
          <cell r="AK2151">
            <v>2</v>
          </cell>
          <cell r="AL2151">
            <v>0</v>
          </cell>
          <cell r="AM2151">
            <v>0</v>
          </cell>
        </row>
        <row r="2152">
          <cell r="B2152" t="str">
            <v>00BF</v>
          </cell>
          <cell r="C2152" t="str">
            <v>Sutton</v>
          </cell>
          <cell r="F2152">
            <v>99</v>
          </cell>
          <cell r="G2152">
            <v>61</v>
          </cell>
          <cell r="H2152">
            <v>153</v>
          </cell>
          <cell r="I2152">
            <v>8</v>
          </cell>
          <cell r="J2152">
            <v>1</v>
          </cell>
          <cell r="L2152">
            <v>363</v>
          </cell>
          <cell r="M2152">
            <v>1</v>
          </cell>
          <cell r="O2152" t="str">
            <v>00BF</v>
          </cell>
          <cell r="P2152" t="str">
            <v>Sutton</v>
          </cell>
          <cell r="S2152">
            <v>99</v>
          </cell>
          <cell r="T2152">
            <v>103</v>
          </cell>
          <cell r="U2152">
            <v>153</v>
          </cell>
          <cell r="V2152">
            <v>8</v>
          </cell>
          <cell r="W2152">
            <v>1</v>
          </cell>
          <cell r="Y2152">
            <v>405</v>
          </cell>
          <cell r="AA2152" t="str">
            <v>00BF</v>
          </cell>
          <cell r="AB2152" t="str">
            <v>Sutton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I2152" t="str">
            <v>00BF</v>
          </cell>
          <cell r="AJ2152" t="str">
            <v>Sutton</v>
          </cell>
          <cell r="AK2152">
            <v>41</v>
          </cell>
          <cell r="AL2152">
            <v>0</v>
          </cell>
          <cell r="AM2152">
            <v>0</v>
          </cell>
        </row>
        <row r="2153">
          <cell r="B2153" t="str">
            <v>00BG</v>
          </cell>
          <cell r="C2153" t="str">
            <v>Tower Hamlets</v>
          </cell>
          <cell r="D2153">
            <v>117</v>
          </cell>
          <cell r="E2153">
            <v>14</v>
          </cell>
          <cell r="F2153">
            <v>415</v>
          </cell>
          <cell r="G2153">
            <v>45</v>
          </cell>
          <cell r="H2153">
            <v>325</v>
          </cell>
          <cell r="I2153">
            <v>93</v>
          </cell>
          <cell r="J2153">
            <v>26</v>
          </cell>
          <cell r="K2153">
            <v>2</v>
          </cell>
          <cell r="L2153">
            <v>1131</v>
          </cell>
          <cell r="M2153">
            <v>28</v>
          </cell>
          <cell r="O2153" t="str">
            <v>00BG</v>
          </cell>
          <cell r="P2153" t="str">
            <v>Tower Hamlets</v>
          </cell>
          <cell r="Q2153">
            <v>117</v>
          </cell>
          <cell r="R2153">
            <v>14</v>
          </cell>
          <cell r="S2153">
            <v>415</v>
          </cell>
          <cell r="T2153">
            <v>15</v>
          </cell>
          <cell r="U2153">
            <v>325</v>
          </cell>
          <cell r="V2153">
            <v>93</v>
          </cell>
          <cell r="W2153">
            <v>26</v>
          </cell>
          <cell r="X2153">
            <v>2</v>
          </cell>
          <cell r="Y2153">
            <v>1101</v>
          </cell>
          <cell r="AA2153" t="str">
            <v>00BG</v>
          </cell>
          <cell r="AB2153" t="str">
            <v>Tower Hamlets</v>
          </cell>
          <cell r="AC2153">
            <v>2</v>
          </cell>
          <cell r="AD2153">
            <v>9</v>
          </cell>
          <cell r="AE2153">
            <v>14</v>
          </cell>
          <cell r="AF2153">
            <v>11</v>
          </cell>
          <cell r="AG2153">
            <v>25</v>
          </cell>
          <cell r="AI2153" t="str">
            <v>00BG</v>
          </cell>
          <cell r="AJ2153" t="str">
            <v>Tower Hamlets</v>
          </cell>
          <cell r="AK2153">
            <v>25</v>
          </cell>
          <cell r="AL2153">
            <v>0</v>
          </cell>
          <cell r="AM2153">
            <v>0</v>
          </cell>
        </row>
        <row r="2154">
          <cell r="B2154" t="str">
            <v>00BH</v>
          </cell>
          <cell r="C2154" t="str">
            <v>Waltham Forest</v>
          </cell>
          <cell r="F2154">
            <v>32</v>
          </cell>
          <cell r="G2154">
            <v>32</v>
          </cell>
          <cell r="H2154">
            <v>102</v>
          </cell>
          <cell r="I2154">
            <v>349</v>
          </cell>
          <cell r="K2154">
            <v>4</v>
          </cell>
          <cell r="L2154">
            <v>551</v>
          </cell>
          <cell r="M2154">
            <v>4</v>
          </cell>
          <cell r="O2154" t="str">
            <v>00BH</v>
          </cell>
          <cell r="P2154" t="str">
            <v>Waltham Forest</v>
          </cell>
          <cell r="S2154">
            <v>32</v>
          </cell>
          <cell r="T2154">
            <v>51</v>
          </cell>
          <cell r="U2154">
            <v>102</v>
          </cell>
          <cell r="V2154">
            <v>349</v>
          </cell>
          <cell r="X2154">
            <v>3</v>
          </cell>
          <cell r="Y2154">
            <v>569</v>
          </cell>
          <cell r="AA2154" t="str">
            <v>00BH</v>
          </cell>
          <cell r="AB2154" t="str">
            <v>Waltham Forest</v>
          </cell>
          <cell r="AD2154">
            <v>6</v>
          </cell>
          <cell r="AE2154">
            <v>0</v>
          </cell>
          <cell r="AF2154">
            <v>6</v>
          </cell>
          <cell r="AG2154">
            <v>6</v>
          </cell>
          <cell r="AI2154" t="str">
            <v>00BH</v>
          </cell>
          <cell r="AJ2154" t="str">
            <v>Waltham Forest</v>
          </cell>
          <cell r="AK2154">
            <v>23</v>
          </cell>
          <cell r="AL2154">
            <v>0</v>
          </cell>
          <cell r="AM2154">
            <v>0</v>
          </cell>
        </row>
        <row r="2155">
          <cell r="B2155" t="str">
            <v>00BJ</v>
          </cell>
          <cell r="C2155" t="str">
            <v>Wandsworth</v>
          </cell>
          <cell r="D2155">
            <v>27</v>
          </cell>
          <cell r="F2155">
            <v>297</v>
          </cell>
          <cell r="G2155">
            <v>66</v>
          </cell>
          <cell r="H2155">
            <v>62</v>
          </cell>
          <cell r="I2155">
            <v>4</v>
          </cell>
          <cell r="L2155">
            <v>456</v>
          </cell>
          <cell r="M2155">
            <v>0</v>
          </cell>
          <cell r="O2155" t="str">
            <v>00BJ</v>
          </cell>
          <cell r="P2155" t="str">
            <v>Wandsworth</v>
          </cell>
          <cell r="Q2155">
            <v>27</v>
          </cell>
          <cell r="S2155">
            <v>297</v>
          </cell>
          <cell r="T2155">
            <v>41</v>
          </cell>
          <cell r="U2155">
            <v>62</v>
          </cell>
          <cell r="V2155">
            <v>4</v>
          </cell>
          <cell r="Y2155">
            <v>431</v>
          </cell>
          <cell r="AA2155" t="str">
            <v>00BJ</v>
          </cell>
          <cell r="AB2155" t="str">
            <v>Wandsworth</v>
          </cell>
          <cell r="AC2155">
            <v>27</v>
          </cell>
          <cell r="AD2155">
            <v>0</v>
          </cell>
          <cell r="AE2155">
            <v>0</v>
          </cell>
          <cell r="AF2155">
            <v>27</v>
          </cell>
          <cell r="AG2155">
            <v>27</v>
          </cell>
          <cell r="AI2155" t="str">
            <v>00BJ</v>
          </cell>
          <cell r="AJ2155" t="str">
            <v>Wandsworth</v>
          </cell>
          <cell r="AK2155">
            <v>0</v>
          </cell>
          <cell r="AL2155">
            <v>0</v>
          </cell>
          <cell r="AM2155">
            <v>0</v>
          </cell>
        </row>
        <row r="2156">
          <cell r="B2156" t="str">
            <v>00BK</v>
          </cell>
          <cell r="C2156" t="str">
            <v>Westminster</v>
          </cell>
          <cell r="D2156">
            <v>5</v>
          </cell>
          <cell r="F2156">
            <v>88</v>
          </cell>
          <cell r="G2156">
            <v>37</v>
          </cell>
          <cell r="H2156">
            <v>127</v>
          </cell>
          <cell r="I2156">
            <v>70</v>
          </cell>
          <cell r="J2156">
            <v>2</v>
          </cell>
          <cell r="L2156">
            <v>359</v>
          </cell>
          <cell r="M2156">
            <v>2</v>
          </cell>
          <cell r="O2156" t="str">
            <v>00BK</v>
          </cell>
          <cell r="P2156" t="str">
            <v>Westminster</v>
          </cell>
          <cell r="Q2156">
            <v>5</v>
          </cell>
          <cell r="S2156">
            <v>88</v>
          </cell>
          <cell r="T2156">
            <v>9</v>
          </cell>
          <cell r="U2156">
            <v>127</v>
          </cell>
          <cell r="V2156">
            <v>70</v>
          </cell>
          <cell r="W2156">
            <v>2</v>
          </cell>
          <cell r="Y2156">
            <v>331</v>
          </cell>
          <cell r="AA2156" t="str">
            <v>00BK</v>
          </cell>
          <cell r="AB2156" t="str">
            <v>Westminster</v>
          </cell>
          <cell r="AC2156">
            <v>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I2156" t="str">
            <v>00BK</v>
          </cell>
          <cell r="AJ2156" t="str">
            <v>Westminster</v>
          </cell>
          <cell r="AK2156">
            <v>1</v>
          </cell>
          <cell r="AL2156">
            <v>0</v>
          </cell>
          <cell r="AM2156">
            <v>0</v>
          </cell>
        </row>
        <row r="2157">
          <cell r="B2157" t="str">
            <v>00BL</v>
          </cell>
          <cell r="C2157" t="str">
            <v>Bolton</v>
          </cell>
          <cell r="G2157">
            <v>5</v>
          </cell>
          <cell r="H2157">
            <v>94</v>
          </cell>
          <cell r="J2157">
            <v>1</v>
          </cell>
          <cell r="L2157">
            <v>100</v>
          </cell>
          <cell r="M2157">
            <v>1</v>
          </cell>
          <cell r="O2157" t="str">
            <v>00BL</v>
          </cell>
          <cell r="P2157" t="str">
            <v>Bolton</v>
          </cell>
          <cell r="T2157">
            <v>5</v>
          </cell>
          <cell r="U2157">
            <v>94</v>
          </cell>
          <cell r="W2157">
            <v>1</v>
          </cell>
          <cell r="Y2157">
            <v>100</v>
          </cell>
          <cell r="AA2157" t="str">
            <v>00BL</v>
          </cell>
          <cell r="AB2157" t="str">
            <v>Bolton</v>
          </cell>
          <cell r="AD2157">
            <v>0</v>
          </cell>
          <cell r="AE2157">
            <v>2</v>
          </cell>
          <cell r="AF2157">
            <v>0</v>
          </cell>
          <cell r="AG2157">
            <v>2</v>
          </cell>
          <cell r="AI2157" t="str">
            <v>00BL</v>
          </cell>
          <cell r="AJ2157" t="str">
            <v>Bolton</v>
          </cell>
          <cell r="AK2157">
            <v>0</v>
          </cell>
          <cell r="AL2157">
            <v>0</v>
          </cell>
          <cell r="AM2157">
            <v>0</v>
          </cell>
        </row>
        <row r="2158">
          <cell r="B2158" t="str">
            <v>00BM</v>
          </cell>
          <cell r="C2158" t="str">
            <v>Bury</v>
          </cell>
          <cell r="G2158">
            <v>2</v>
          </cell>
          <cell r="I2158">
            <v>11</v>
          </cell>
          <cell r="L2158">
            <v>13</v>
          </cell>
          <cell r="M2158">
            <v>0</v>
          </cell>
          <cell r="O2158" t="str">
            <v>00BM</v>
          </cell>
          <cell r="P2158" t="str">
            <v>Bury</v>
          </cell>
          <cell r="T2158">
            <v>1</v>
          </cell>
          <cell r="V2158">
            <v>11</v>
          </cell>
          <cell r="Y2158">
            <v>12</v>
          </cell>
          <cell r="AA2158" t="str">
            <v>00BM</v>
          </cell>
          <cell r="AB2158" t="str">
            <v>Bury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I2158" t="str">
            <v>00BM</v>
          </cell>
          <cell r="AJ2158" t="str">
            <v>Bury</v>
          </cell>
          <cell r="AK2158">
            <v>0</v>
          </cell>
          <cell r="AL2158">
            <v>0</v>
          </cell>
          <cell r="AM2158">
            <v>0</v>
          </cell>
        </row>
        <row r="2159">
          <cell r="B2159" t="str">
            <v>00BN</v>
          </cell>
          <cell r="C2159" t="str">
            <v>Manchester</v>
          </cell>
          <cell r="F2159">
            <v>91</v>
          </cell>
          <cell r="G2159">
            <v>44</v>
          </cell>
          <cell r="H2159">
            <v>106</v>
          </cell>
          <cell r="I2159">
            <v>30</v>
          </cell>
          <cell r="J2159">
            <v>11</v>
          </cell>
          <cell r="L2159">
            <v>326</v>
          </cell>
          <cell r="M2159">
            <v>11</v>
          </cell>
          <cell r="O2159" t="str">
            <v>00BN</v>
          </cell>
          <cell r="P2159" t="str">
            <v>Manchester</v>
          </cell>
          <cell r="S2159">
            <v>91</v>
          </cell>
          <cell r="T2159">
            <v>42</v>
          </cell>
          <cell r="U2159">
            <v>106</v>
          </cell>
          <cell r="V2159">
            <v>30</v>
          </cell>
          <cell r="W2159">
            <v>11</v>
          </cell>
          <cell r="Y2159">
            <v>324</v>
          </cell>
          <cell r="AA2159" t="str">
            <v>00BN</v>
          </cell>
          <cell r="AB2159" t="str">
            <v>Manchester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I2159" t="str">
            <v>00BN</v>
          </cell>
          <cell r="AJ2159" t="str">
            <v>Manchester</v>
          </cell>
          <cell r="AK2159">
            <v>0</v>
          </cell>
          <cell r="AL2159">
            <v>0</v>
          </cell>
          <cell r="AM2159">
            <v>0</v>
          </cell>
        </row>
        <row r="2160">
          <cell r="B2160" t="str">
            <v>00BP</v>
          </cell>
          <cell r="C2160" t="str">
            <v>Oldham</v>
          </cell>
          <cell r="F2160">
            <v>3</v>
          </cell>
          <cell r="G2160">
            <v>4</v>
          </cell>
          <cell r="H2160">
            <v>37</v>
          </cell>
          <cell r="I2160">
            <v>4</v>
          </cell>
          <cell r="J2160">
            <v>2</v>
          </cell>
          <cell r="K2160">
            <v>7</v>
          </cell>
          <cell r="L2160">
            <v>57</v>
          </cell>
          <cell r="M2160">
            <v>9</v>
          </cell>
          <cell r="O2160" t="str">
            <v>00BP</v>
          </cell>
          <cell r="P2160" t="str">
            <v>Oldham</v>
          </cell>
          <cell r="S2160">
            <v>3</v>
          </cell>
          <cell r="T2160">
            <v>4</v>
          </cell>
          <cell r="U2160">
            <v>37</v>
          </cell>
          <cell r="V2160">
            <v>4</v>
          </cell>
          <cell r="W2160">
            <v>2</v>
          </cell>
          <cell r="X2160">
            <v>7</v>
          </cell>
          <cell r="Y2160">
            <v>57</v>
          </cell>
          <cell r="AA2160" t="str">
            <v>00BP</v>
          </cell>
          <cell r="AB2160" t="str">
            <v>Oldham</v>
          </cell>
          <cell r="AD2160">
            <v>3</v>
          </cell>
          <cell r="AE2160">
            <v>5</v>
          </cell>
          <cell r="AF2160">
            <v>3</v>
          </cell>
          <cell r="AG2160">
            <v>8</v>
          </cell>
          <cell r="AI2160" t="str">
            <v>00BP</v>
          </cell>
          <cell r="AJ2160" t="str">
            <v>Oldham</v>
          </cell>
          <cell r="AK2160">
            <v>0</v>
          </cell>
          <cell r="AL2160">
            <v>0</v>
          </cell>
          <cell r="AM2160">
            <v>0</v>
          </cell>
        </row>
        <row r="2161">
          <cell r="B2161" t="str">
            <v>00BQ</v>
          </cell>
          <cell r="C2161" t="str">
            <v>Rochdale</v>
          </cell>
          <cell r="F2161">
            <v>15</v>
          </cell>
          <cell r="G2161">
            <v>3</v>
          </cell>
          <cell r="H2161">
            <v>113</v>
          </cell>
          <cell r="I2161">
            <v>28</v>
          </cell>
          <cell r="J2161">
            <v>2</v>
          </cell>
          <cell r="K2161">
            <v>1</v>
          </cell>
          <cell r="L2161">
            <v>162</v>
          </cell>
          <cell r="M2161">
            <v>3</v>
          </cell>
          <cell r="O2161" t="str">
            <v>00BQ</v>
          </cell>
          <cell r="P2161" t="str">
            <v>Rochdale</v>
          </cell>
          <cell r="S2161">
            <v>15</v>
          </cell>
          <cell r="T2161">
            <v>4</v>
          </cell>
          <cell r="U2161">
            <v>113</v>
          </cell>
          <cell r="V2161">
            <v>28</v>
          </cell>
          <cell r="W2161">
            <v>2</v>
          </cell>
          <cell r="X2161">
            <v>1</v>
          </cell>
          <cell r="Y2161">
            <v>163</v>
          </cell>
          <cell r="AA2161" t="str">
            <v>00BQ</v>
          </cell>
          <cell r="AB2161" t="str">
            <v>Rochdale</v>
          </cell>
          <cell r="AD2161">
            <v>0</v>
          </cell>
          <cell r="AE2161">
            <v>0</v>
          </cell>
          <cell r="AF2161">
            <v>0</v>
          </cell>
          <cell r="AG2161">
            <v>0</v>
          </cell>
          <cell r="AI2161" t="str">
            <v>00BQ</v>
          </cell>
          <cell r="AJ2161" t="str">
            <v>Rochdale</v>
          </cell>
          <cell r="AK2161">
            <v>0</v>
          </cell>
          <cell r="AL2161">
            <v>0</v>
          </cell>
          <cell r="AM2161">
            <v>0</v>
          </cell>
        </row>
        <row r="2162">
          <cell r="B2162" t="str">
            <v>00BR</v>
          </cell>
          <cell r="C2162" t="str">
            <v>Salford</v>
          </cell>
          <cell r="G2162">
            <v>3</v>
          </cell>
          <cell r="H2162">
            <v>102</v>
          </cell>
          <cell r="L2162">
            <v>115</v>
          </cell>
          <cell r="M2162">
            <v>0</v>
          </cell>
          <cell r="O2162" t="str">
            <v>00BR</v>
          </cell>
          <cell r="P2162" t="str">
            <v>Salford</v>
          </cell>
          <cell r="T2162">
            <v>4</v>
          </cell>
          <cell r="U2162">
            <v>102</v>
          </cell>
          <cell r="Y2162">
            <v>116</v>
          </cell>
          <cell r="AA2162" t="str">
            <v>00BR</v>
          </cell>
          <cell r="AB2162" t="str">
            <v>Salford</v>
          </cell>
          <cell r="AD2162">
            <v>0</v>
          </cell>
          <cell r="AE2162">
            <v>0</v>
          </cell>
          <cell r="AF2162">
            <v>0</v>
          </cell>
          <cell r="AG2162">
            <v>0</v>
          </cell>
          <cell r="AI2162" t="str">
            <v>00BR</v>
          </cell>
          <cell r="AJ2162" t="str">
            <v>Salford</v>
          </cell>
          <cell r="AK2162">
            <v>0</v>
          </cell>
          <cell r="AL2162">
            <v>0</v>
          </cell>
          <cell r="AM2162">
            <v>0</v>
          </cell>
        </row>
        <row r="2163">
          <cell r="B2163" t="str">
            <v>00BS</v>
          </cell>
          <cell r="C2163" t="str">
            <v>Stockport</v>
          </cell>
          <cell r="F2163">
            <v>73</v>
          </cell>
          <cell r="G2163">
            <v>31</v>
          </cell>
          <cell r="H2163">
            <v>24</v>
          </cell>
          <cell r="I2163">
            <v>11</v>
          </cell>
          <cell r="L2163">
            <v>139</v>
          </cell>
          <cell r="M2163">
            <v>0</v>
          </cell>
          <cell r="O2163" t="str">
            <v>00BS</v>
          </cell>
          <cell r="P2163" t="str">
            <v>Stockport</v>
          </cell>
          <cell r="S2163">
            <v>73</v>
          </cell>
          <cell r="T2163">
            <v>31</v>
          </cell>
          <cell r="U2163">
            <v>24</v>
          </cell>
          <cell r="V2163">
            <v>11</v>
          </cell>
          <cell r="Y2163">
            <v>139</v>
          </cell>
          <cell r="AA2163" t="str">
            <v>00BS</v>
          </cell>
          <cell r="AB2163" t="str">
            <v>Stockport</v>
          </cell>
          <cell r="AD2163">
            <v>0</v>
          </cell>
          <cell r="AE2163">
            <v>0</v>
          </cell>
          <cell r="AF2163">
            <v>0</v>
          </cell>
          <cell r="AG2163">
            <v>0</v>
          </cell>
          <cell r="AI2163" t="str">
            <v>00BS</v>
          </cell>
          <cell r="AJ2163" t="str">
            <v>Stockport</v>
          </cell>
          <cell r="AK2163">
            <v>0</v>
          </cell>
          <cell r="AL2163">
            <v>0</v>
          </cell>
          <cell r="AM2163">
            <v>0</v>
          </cell>
        </row>
        <row r="2164">
          <cell r="B2164" t="str">
            <v>00BT</v>
          </cell>
          <cell r="C2164" t="str">
            <v>Tameside</v>
          </cell>
          <cell r="F2164">
            <v>9</v>
          </cell>
          <cell r="G2164">
            <v>2</v>
          </cell>
          <cell r="H2164">
            <v>164</v>
          </cell>
          <cell r="J2164">
            <v>12</v>
          </cell>
          <cell r="K2164">
            <v>1</v>
          </cell>
          <cell r="L2164">
            <v>217</v>
          </cell>
          <cell r="M2164">
            <v>13</v>
          </cell>
          <cell r="O2164" t="str">
            <v>00BT</v>
          </cell>
          <cell r="P2164" t="str">
            <v>Tameside</v>
          </cell>
          <cell r="S2164">
            <v>9</v>
          </cell>
          <cell r="T2164">
            <v>2</v>
          </cell>
          <cell r="U2164">
            <v>164</v>
          </cell>
          <cell r="W2164">
            <v>12</v>
          </cell>
          <cell r="X2164">
            <v>1</v>
          </cell>
          <cell r="Y2164">
            <v>217</v>
          </cell>
          <cell r="AA2164" t="str">
            <v>00BT</v>
          </cell>
          <cell r="AB2164" t="str">
            <v>Tameside</v>
          </cell>
          <cell r="AD2164">
            <v>0</v>
          </cell>
          <cell r="AE2164">
            <v>0</v>
          </cell>
          <cell r="AF2164">
            <v>0</v>
          </cell>
          <cell r="AG2164">
            <v>0</v>
          </cell>
          <cell r="AI2164" t="str">
            <v>00BT</v>
          </cell>
          <cell r="AJ2164" t="str">
            <v>Tameside</v>
          </cell>
          <cell r="AK2164">
            <v>0</v>
          </cell>
          <cell r="AL2164">
            <v>0</v>
          </cell>
          <cell r="AM2164">
            <v>0</v>
          </cell>
        </row>
        <row r="2165">
          <cell r="B2165" t="str">
            <v>00BU</v>
          </cell>
          <cell r="C2165" t="str">
            <v>Trafford</v>
          </cell>
          <cell r="F2165">
            <v>75</v>
          </cell>
          <cell r="G2165">
            <v>11</v>
          </cell>
          <cell r="H2165">
            <v>108</v>
          </cell>
          <cell r="J2165">
            <v>1</v>
          </cell>
          <cell r="L2165">
            <v>195</v>
          </cell>
          <cell r="M2165">
            <v>1</v>
          </cell>
          <cell r="O2165" t="str">
            <v>00BU</v>
          </cell>
          <cell r="P2165" t="str">
            <v>Trafford</v>
          </cell>
          <cell r="S2165">
            <v>75</v>
          </cell>
          <cell r="T2165">
            <v>7</v>
          </cell>
          <cell r="U2165">
            <v>108</v>
          </cell>
          <cell r="W2165">
            <v>1</v>
          </cell>
          <cell r="Y2165">
            <v>191</v>
          </cell>
          <cell r="AA2165" t="str">
            <v>00BU</v>
          </cell>
          <cell r="AB2165" t="str">
            <v>Trafford</v>
          </cell>
          <cell r="AD2165">
            <v>0</v>
          </cell>
          <cell r="AE2165">
            <v>0</v>
          </cell>
          <cell r="AF2165">
            <v>0</v>
          </cell>
          <cell r="AG2165">
            <v>0</v>
          </cell>
          <cell r="AI2165" t="str">
            <v>00BU</v>
          </cell>
          <cell r="AJ2165" t="str">
            <v>Trafford</v>
          </cell>
          <cell r="AK2165">
            <v>0</v>
          </cell>
          <cell r="AL2165">
            <v>0</v>
          </cell>
          <cell r="AM2165">
            <v>0</v>
          </cell>
        </row>
        <row r="2166">
          <cell r="B2166" t="str">
            <v>00BW</v>
          </cell>
          <cell r="C2166" t="str">
            <v>Wigan</v>
          </cell>
          <cell r="F2166">
            <v>3</v>
          </cell>
          <cell r="G2166">
            <v>8</v>
          </cell>
          <cell r="H2166">
            <v>26</v>
          </cell>
          <cell r="L2166">
            <v>57</v>
          </cell>
          <cell r="M2166">
            <v>0</v>
          </cell>
          <cell r="O2166" t="str">
            <v>00BW</v>
          </cell>
          <cell r="P2166" t="str">
            <v>Wigan</v>
          </cell>
          <cell r="S2166">
            <v>3</v>
          </cell>
          <cell r="T2166">
            <v>9</v>
          </cell>
          <cell r="U2166">
            <v>26</v>
          </cell>
          <cell r="Y2166">
            <v>58</v>
          </cell>
          <cell r="AA2166" t="str">
            <v>00BW</v>
          </cell>
          <cell r="AB2166" t="str">
            <v>Wigan</v>
          </cell>
          <cell r="AD2166">
            <v>0</v>
          </cell>
          <cell r="AE2166">
            <v>0</v>
          </cell>
          <cell r="AF2166">
            <v>0</v>
          </cell>
          <cell r="AG2166">
            <v>0</v>
          </cell>
          <cell r="AI2166" t="str">
            <v>00BW</v>
          </cell>
          <cell r="AJ2166" t="str">
            <v>Wigan</v>
          </cell>
          <cell r="AK2166">
            <v>0</v>
          </cell>
          <cell r="AL2166">
            <v>0</v>
          </cell>
          <cell r="AM2166">
            <v>0</v>
          </cell>
        </row>
        <row r="2167">
          <cell r="B2167" t="str">
            <v>00BX</v>
          </cell>
          <cell r="C2167" t="str">
            <v>Knowsley</v>
          </cell>
          <cell r="G2167">
            <v>0</v>
          </cell>
          <cell r="H2167">
            <v>30</v>
          </cell>
          <cell r="K2167">
            <v>1</v>
          </cell>
          <cell r="L2167">
            <v>31</v>
          </cell>
          <cell r="M2167">
            <v>1</v>
          </cell>
          <cell r="O2167" t="str">
            <v>00BX</v>
          </cell>
          <cell r="P2167" t="str">
            <v>Knowsley</v>
          </cell>
          <cell r="T2167">
            <v>1</v>
          </cell>
          <cell r="U2167">
            <v>30</v>
          </cell>
          <cell r="X2167">
            <v>1</v>
          </cell>
          <cell r="Y2167">
            <v>32</v>
          </cell>
          <cell r="AA2167" t="str">
            <v>00BX</v>
          </cell>
          <cell r="AB2167" t="str">
            <v>Knowsley</v>
          </cell>
          <cell r="AE2167">
            <v>0</v>
          </cell>
          <cell r="AF2167">
            <v>0</v>
          </cell>
          <cell r="AG2167">
            <v>0</v>
          </cell>
          <cell r="AI2167" t="str">
            <v>00BX</v>
          </cell>
          <cell r="AJ2167" t="str">
            <v>Knowsley</v>
          </cell>
          <cell r="AK2167">
            <v>0</v>
          </cell>
          <cell r="AL2167">
            <v>0</v>
          </cell>
          <cell r="AM2167">
            <v>0</v>
          </cell>
        </row>
        <row r="2168">
          <cell r="B2168" t="str">
            <v>00BY</v>
          </cell>
          <cell r="C2168" t="str">
            <v>Liverpool</v>
          </cell>
          <cell r="F2168">
            <v>104</v>
          </cell>
          <cell r="G2168">
            <v>77</v>
          </cell>
          <cell r="H2168">
            <v>347</v>
          </cell>
          <cell r="L2168">
            <v>680</v>
          </cell>
          <cell r="M2168">
            <v>0</v>
          </cell>
          <cell r="O2168" t="str">
            <v>00BY</v>
          </cell>
          <cell r="P2168" t="str">
            <v>Liverpool</v>
          </cell>
          <cell r="S2168">
            <v>104</v>
          </cell>
          <cell r="T2168">
            <v>77</v>
          </cell>
          <cell r="U2168">
            <v>347</v>
          </cell>
          <cell r="Y2168">
            <v>680</v>
          </cell>
          <cell r="AA2168" t="str">
            <v>00BY</v>
          </cell>
          <cell r="AB2168" t="str">
            <v>Liverpool</v>
          </cell>
          <cell r="AD2168">
            <v>0</v>
          </cell>
          <cell r="AE2168">
            <v>0</v>
          </cell>
          <cell r="AF2168">
            <v>0</v>
          </cell>
          <cell r="AG2168">
            <v>0</v>
          </cell>
          <cell r="AI2168" t="str">
            <v>00BY</v>
          </cell>
          <cell r="AJ2168" t="str">
            <v>Liverpool</v>
          </cell>
          <cell r="AK2168">
            <v>0</v>
          </cell>
          <cell r="AL2168">
            <v>0</v>
          </cell>
          <cell r="AM2168">
            <v>0</v>
          </cell>
        </row>
        <row r="2169">
          <cell r="B2169" t="str">
            <v>00BZ</v>
          </cell>
          <cell r="C2169" t="str">
            <v>St Helens</v>
          </cell>
          <cell r="G2169">
            <v>3</v>
          </cell>
          <cell r="H2169">
            <v>5</v>
          </cell>
          <cell r="J2169">
            <v>2</v>
          </cell>
          <cell r="L2169">
            <v>10</v>
          </cell>
          <cell r="M2169">
            <v>2</v>
          </cell>
          <cell r="O2169" t="str">
            <v>00BZ</v>
          </cell>
          <cell r="P2169" t="str">
            <v>St Helens</v>
          </cell>
          <cell r="T2169">
            <v>1</v>
          </cell>
          <cell r="U2169">
            <v>5</v>
          </cell>
          <cell r="W2169">
            <v>2</v>
          </cell>
          <cell r="Y2169">
            <v>8</v>
          </cell>
          <cell r="AA2169" t="str">
            <v>00BZ</v>
          </cell>
          <cell r="AB2169" t="str">
            <v>St Helens</v>
          </cell>
          <cell r="AD2169">
            <v>0</v>
          </cell>
          <cell r="AE2169">
            <v>0</v>
          </cell>
          <cell r="AF2169">
            <v>0</v>
          </cell>
          <cell r="AG2169">
            <v>0</v>
          </cell>
          <cell r="AI2169" t="str">
            <v>00BZ</v>
          </cell>
          <cell r="AJ2169" t="str">
            <v>St Helens</v>
          </cell>
          <cell r="AK2169">
            <v>0</v>
          </cell>
          <cell r="AL2169">
            <v>0</v>
          </cell>
          <cell r="AM2169">
            <v>0</v>
          </cell>
        </row>
        <row r="2170">
          <cell r="B2170" t="str">
            <v>00CA</v>
          </cell>
          <cell r="C2170" t="str">
            <v>Sefton</v>
          </cell>
          <cell r="F2170">
            <v>29</v>
          </cell>
          <cell r="G2170">
            <v>3</v>
          </cell>
          <cell r="H2170">
            <v>69</v>
          </cell>
          <cell r="L2170">
            <v>101</v>
          </cell>
          <cell r="M2170">
            <v>0</v>
          </cell>
          <cell r="O2170" t="str">
            <v>00CA</v>
          </cell>
          <cell r="P2170" t="str">
            <v>Sefton</v>
          </cell>
          <cell r="S2170">
            <v>29</v>
          </cell>
          <cell r="T2170">
            <v>2</v>
          </cell>
          <cell r="U2170">
            <v>69</v>
          </cell>
          <cell r="Y2170">
            <v>100</v>
          </cell>
          <cell r="AA2170" t="str">
            <v>00CA</v>
          </cell>
          <cell r="AB2170" t="str">
            <v>Sefton</v>
          </cell>
          <cell r="AD2170">
            <v>0</v>
          </cell>
          <cell r="AE2170">
            <v>0</v>
          </cell>
          <cell r="AF2170">
            <v>0</v>
          </cell>
          <cell r="AG2170">
            <v>0</v>
          </cell>
          <cell r="AI2170" t="str">
            <v>00CA</v>
          </cell>
          <cell r="AJ2170" t="str">
            <v>Sefton</v>
          </cell>
          <cell r="AK2170">
            <v>0</v>
          </cell>
          <cell r="AL2170">
            <v>0</v>
          </cell>
          <cell r="AM2170">
            <v>0</v>
          </cell>
        </row>
        <row r="2171">
          <cell r="B2171" t="str">
            <v>00CB</v>
          </cell>
          <cell r="C2171" t="str">
            <v>Wirral</v>
          </cell>
          <cell r="G2171">
            <v>11</v>
          </cell>
          <cell r="H2171">
            <v>46</v>
          </cell>
          <cell r="I2171">
            <v>8</v>
          </cell>
          <cell r="K2171">
            <v>3</v>
          </cell>
          <cell r="L2171">
            <v>76</v>
          </cell>
          <cell r="M2171">
            <v>3</v>
          </cell>
          <cell r="O2171" t="str">
            <v>00CB</v>
          </cell>
          <cell r="P2171" t="str">
            <v>Wirral</v>
          </cell>
          <cell r="T2171">
            <v>11</v>
          </cell>
          <cell r="U2171">
            <v>46</v>
          </cell>
          <cell r="V2171">
            <v>8</v>
          </cell>
          <cell r="X2171">
            <v>3</v>
          </cell>
          <cell r="Y2171">
            <v>76</v>
          </cell>
          <cell r="AA2171" t="str">
            <v>00CB</v>
          </cell>
          <cell r="AB2171" t="str">
            <v>Wirral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I2171" t="str">
            <v>00CB</v>
          </cell>
          <cell r="AJ2171" t="str">
            <v>Wirral</v>
          </cell>
          <cell r="AK2171">
            <v>0</v>
          </cell>
          <cell r="AL2171">
            <v>0</v>
          </cell>
          <cell r="AM2171">
            <v>0</v>
          </cell>
        </row>
        <row r="2172">
          <cell r="B2172" t="str">
            <v>00CC</v>
          </cell>
          <cell r="C2172" t="str">
            <v>Barnsley</v>
          </cell>
          <cell r="F2172">
            <v>12</v>
          </cell>
          <cell r="G2172">
            <v>7</v>
          </cell>
          <cell r="H2172">
            <v>121</v>
          </cell>
          <cell r="I2172">
            <v>21</v>
          </cell>
          <cell r="L2172">
            <v>170</v>
          </cell>
          <cell r="M2172">
            <v>0</v>
          </cell>
          <cell r="O2172" t="str">
            <v>00CC</v>
          </cell>
          <cell r="P2172" t="str">
            <v>Barnsley</v>
          </cell>
          <cell r="S2172">
            <v>12</v>
          </cell>
          <cell r="T2172">
            <v>7</v>
          </cell>
          <cell r="U2172">
            <v>121</v>
          </cell>
          <cell r="V2172">
            <v>21</v>
          </cell>
          <cell r="Y2172">
            <v>170</v>
          </cell>
          <cell r="AA2172" t="str">
            <v>00CC</v>
          </cell>
          <cell r="AB2172" t="str">
            <v>Barnsley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I2172" t="str">
            <v>00CC</v>
          </cell>
          <cell r="AJ2172" t="str">
            <v>Barnsley</v>
          </cell>
          <cell r="AK2172">
            <v>9</v>
          </cell>
          <cell r="AL2172">
            <v>0</v>
          </cell>
          <cell r="AM2172">
            <v>0</v>
          </cell>
        </row>
        <row r="2173">
          <cell r="B2173" t="str">
            <v>00CE</v>
          </cell>
          <cell r="C2173" t="str">
            <v>Doncaster</v>
          </cell>
          <cell r="F2173">
            <v>14</v>
          </cell>
          <cell r="G2173">
            <v>15</v>
          </cell>
          <cell r="H2173">
            <v>102</v>
          </cell>
          <cell r="L2173">
            <v>131</v>
          </cell>
          <cell r="M2173">
            <v>0</v>
          </cell>
          <cell r="O2173" t="str">
            <v>00CE</v>
          </cell>
          <cell r="P2173" t="str">
            <v>Doncaster</v>
          </cell>
          <cell r="S2173">
            <v>14</v>
          </cell>
          <cell r="T2173">
            <v>13</v>
          </cell>
          <cell r="U2173">
            <v>102</v>
          </cell>
          <cell r="Y2173">
            <v>129</v>
          </cell>
          <cell r="AA2173" t="str">
            <v>00CE</v>
          </cell>
          <cell r="AB2173" t="str">
            <v>Doncaster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I2173" t="str">
            <v>00CE</v>
          </cell>
          <cell r="AJ2173" t="str">
            <v>Doncaster</v>
          </cell>
          <cell r="AK2173">
            <v>0</v>
          </cell>
          <cell r="AL2173">
            <v>0</v>
          </cell>
          <cell r="AM2173">
            <v>0</v>
          </cell>
        </row>
        <row r="2174">
          <cell r="B2174" t="str">
            <v>00CF</v>
          </cell>
          <cell r="C2174" t="str">
            <v>Rotherham</v>
          </cell>
          <cell r="F2174">
            <v>101</v>
          </cell>
          <cell r="G2174">
            <v>6</v>
          </cell>
          <cell r="H2174">
            <v>175</v>
          </cell>
          <cell r="L2174">
            <v>282</v>
          </cell>
          <cell r="M2174">
            <v>0</v>
          </cell>
          <cell r="O2174" t="str">
            <v>00CF</v>
          </cell>
          <cell r="P2174" t="str">
            <v>Rotherham</v>
          </cell>
          <cell r="S2174">
            <v>101</v>
          </cell>
          <cell r="T2174">
            <v>8</v>
          </cell>
          <cell r="U2174">
            <v>175</v>
          </cell>
          <cell r="Y2174">
            <v>284</v>
          </cell>
          <cell r="AA2174" t="str">
            <v>00CF</v>
          </cell>
          <cell r="AB2174" t="str">
            <v>Rotherham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I2174" t="str">
            <v>00CF</v>
          </cell>
          <cell r="AJ2174" t="str">
            <v>Rotherham</v>
          </cell>
          <cell r="AK2174">
            <v>0</v>
          </cell>
          <cell r="AL2174">
            <v>0</v>
          </cell>
          <cell r="AM2174">
            <v>0</v>
          </cell>
        </row>
        <row r="2175">
          <cell r="B2175" t="str">
            <v>00CG</v>
          </cell>
          <cell r="C2175" t="str">
            <v>Sheffield</v>
          </cell>
          <cell r="F2175">
            <v>56</v>
          </cell>
          <cell r="G2175">
            <v>25</v>
          </cell>
          <cell r="H2175">
            <v>115</v>
          </cell>
          <cell r="I2175">
            <v>5</v>
          </cell>
          <cell r="L2175">
            <v>233</v>
          </cell>
          <cell r="M2175">
            <v>0</v>
          </cell>
          <cell r="O2175" t="str">
            <v>00CG</v>
          </cell>
          <cell r="P2175" t="str">
            <v>Sheffield</v>
          </cell>
          <cell r="S2175">
            <v>56</v>
          </cell>
          <cell r="T2175">
            <v>26</v>
          </cell>
          <cell r="U2175">
            <v>115</v>
          </cell>
          <cell r="V2175">
            <v>5</v>
          </cell>
          <cell r="Y2175">
            <v>234</v>
          </cell>
          <cell r="AA2175" t="str">
            <v>00CG</v>
          </cell>
          <cell r="AB2175" t="str">
            <v>Sheffield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I2175" t="str">
            <v>00CG</v>
          </cell>
          <cell r="AJ2175" t="str">
            <v>Sheffield</v>
          </cell>
          <cell r="AK2175">
            <v>0</v>
          </cell>
          <cell r="AL2175">
            <v>0</v>
          </cell>
          <cell r="AM2175">
            <v>0</v>
          </cell>
        </row>
        <row r="2176">
          <cell r="B2176" t="str">
            <v>00CH</v>
          </cell>
          <cell r="C2176" t="str">
            <v>Gateshead</v>
          </cell>
          <cell r="D2176">
            <v>3</v>
          </cell>
          <cell r="G2176">
            <v>1</v>
          </cell>
          <cell r="H2176">
            <v>19</v>
          </cell>
          <cell r="I2176">
            <v>15</v>
          </cell>
          <cell r="L2176">
            <v>38</v>
          </cell>
          <cell r="M2176">
            <v>0</v>
          </cell>
          <cell r="O2176" t="str">
            <v>00CH</v>
          </cell>
          <cell r="P2176" t="str">
            <v>Gateshead</v>
          </cell>
          <cell r="Q2176">
            <v>3</v>
          </cell>
          <cell r="T2176">
            <v>1</v>
          </cell>
          <cell r="U2176">
            <v>19</v>
          </cell>
          <cell r="V2176">
            <v>15</v>
          </cell>
          <cell r="Y2176">
            <v>38</v>
          </cell>
          <cell r="AA2176" t="str">
            <v>00CH</v>
          </cell>
          <cell r="AB2176" t="str">
            <v>Gateshead</v>
          </cell>
          <cell r="AC2176">
            <v>0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I2176" t="str">
            <v>00CH</v>
          </cell>
          <cell r="AJ2176" t="str">
            <v>Gateshead</v>
          </cell>
          <cell r="AK2176">
            <v>0</v>
          </cell>
          <cell r="AL2176">
            <v>0</v>
          </cell>
          <cell r="AM2176">
            <v>0</v>
          </cell>
        </row>
        <row r="2177">
          <cell r="B2177" t="str">
            <v>00CJ</v>
          </cell>
          <cell r="C2177" t="str">
            <v>Newcastle upon Tyne</v>
          </cell>
          <cell r="F2177">
            <v>20</v>
          </cell>
          <cell r="G2177">
            <v>2</v>
          </cell>
          <cell r="H2177">
            <v>46</v>
          </cell>
          <cell r="L2177">
            <v>96</v>
          </cell>
          <cell r="M2177">
            <v>0</v>
          </cell>
          <cell r="O2177" t="str">
            <v>00CJ</v>
          </cell>
          <cell r="P2177" t="str">
            <v>Newcastle upon Tyne</v>
          </cell>
          <cell r="S2177">
            <v>20</v>
          </cell>
          <cell r="T2177">
            <v>3</v>
          </cell>
          <cell r="U2177">
            <v>46</v>
          </cell>
          <cell r="Y2177">
            <v>97</v>
          </cell>
          <cell r="AA2177" t="str">
            <v>00CJ</v>
          </cell>
          <cell r="AB2177" t="str">
            <v>Newcastle upon Tyne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I2177" t="str">
            <v>00CJ</v>
          </cell>
          <cell r="AJ2177" t="str">
            <v>Newcastle upon Tyne</v>
          </cell>
          <cell r="AK2177">
            <v>0</v>
          </cell>
          <cell r="AL2177">
            <v>0</v>
          </cell>
          <cell r="AM2177">
            <v>0</v>
          </cell>
        </row>
        <row r="2178">
          <cell r="B2178" t="str">
            <v>00CK</v>
          </cell>
          <cell r="C2178" t="str">
            <v>North Tyneside</v>
          </cell>
          <cell r="F2178">
            <v>5</v>
          </cell>
          <cell r="G2178">
            <v>4</v>
          </cell>
          <cell r="H2178">
            <v>71</v>
          </cell>
          <cell r="L2178">
            <v>80</v>
          </cell>
          <cell r="M2178">
            <v>0</v>
          </cell>
          <cell r="O2178" t="str">
            <v>00CK</v>
          </cell>
          <cell r="P2178" t="str">
            <v>North Tyneside</v>
          </cell>
          <cell r="S2178">
            <v>5</v>
          </cell>
          <cell r="T2178">
            <v>4</v>
          </cell>
          <cell r="U2178">
            <v>71</v>
          </cell>
          <cell r="Y2178">
            <v>80</v>
          </cell>
          <cell r="AA2178" t="str">
            <v>00CK</v>
          </cell>
          <cell r="AB2178" t="str">
            <v>North Tyneside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I2178" t="str">
            <v>00CK</v>
          </cell>
          <cell r="AJ2178" t="str">
            <v>North Tyneside</v>
          </cell>
          <cell r="AK2178">
            <v>0</v>
          </cell>
          <cell r="AL2178">
            <v>0</v>
          </cell>
          <cell r="AM2178">
            <v>0</v>
          </cell>
        </row>
        <row r="2179">
          <cell r="B2179" t="str">
            <v>00CL</v>
          </cell>
          <cell r="C2179" t="str">
            <v>South Tyneside</v>
          </cell>
          <cell r="G2179">
            <v>1</v>
          </cell>
          <cell r="H2179">
            <v>25</v>
          </cell>
          <cell r="K2179">
            <v>1</v>
          </cell>
          <cell r="L2179">
            <v>27</v>
          </cell>
          <cell r="M2179">
            <v>1</v>
          </cell>
          <cell r="O2179" t="str">
            <v>00CL</v>
          </cell>
          <cell r="P2179" t="str">
            <v>South Tyneside</v>
          </cell>
          <cell r="T2179">
            <v>1</v>
          </cell>
          <cell r="U2179">
            <v>25</v>
          </cell>
          <cell r="X2179">
            <v>1</v>
          </cell>
          <cell r="Y2179">
            <v>27</v>
          </cell>
          <cell r="AA2179" t="str">
            <v>00CL</v>
          </cell>
          <cell r="AB2179" t="str">
            <v>South Tyneside</v>
          </cell>
          <cell r="AD2179">
            <v>0</v>
          </cell>
          <cell r="AE2179">
            <v>0</v>
          </cell>
          <cell r="AF2179">
            <v>0</v>
          </cell>
          <cell r="AG2179">
            <v>0</v>
          </cell>
          <cell r="AI2179" t="str">
            <v>00CL</v>
          </cell>
          <cell r="AJ2179" t="str">
            <v>South Tyneside</v>
          </cell>
          <cell r="AK2179">
            <v>0</v>
          </cell>
          <cell r="AL2179">
            <v>0</v>
          </cell>
          <cell r="AM2179">
            <v>0</v>
          </cell>
        </row>
        <row r="2180">
          <cell r="B2180" t="str">
            <v>00CM</v>
          </cell>
          <cell r="C2180" t="str">
            <v>Sunderland</v>
          </cell>
          <cell r="F2180">
            <v>16</v>
          </cell>
          <cell r="G2180">
            <v>1</v>
          </cell>
          <cell r="H2180">
            <v>237</v>
          </cell>
          <cell r="K2180">
            <v>6</v>
          </cell>
          <cell r="L2180">
            <v>260</v>
          </cell>
          <cell r="M2180">
            <v>6</v>
          </cell>
          <cell r="O2180" t="str">
            <v>00CM</v>
          </cell>
          <cell r="P2180" t="str">
            <v>Sunderland</v>
          </cell>
          <cell r="S2180">
            <v>16</v>
          </cell>
          <cell r="T2180">
            <v>2</v>
          </cell>
          <cell r="U2180">
            <v>237</v>
          </cell>
          <cell r="X2180">
            <v>6</v>
          </cell>
          <cell r="Y2180">
            <v>261</v>
          </cell>
          <cell r="AA2180" t="str">
            <v>00CM</v>
          </cell>
          <cell r="AB2180" t="str">
            <v>Sunderland</v>
          </cell>
          <cell r="AD2180">
            <v>0</v>
          </cell>
          <cell r="AE2180">
            <v>0</v>
          </cell>
          <cell r="AF2180">
            <v>0</v>
          </cell>
          <cell r="AG2180">
            <v>0</v>
          </cell>
          <cell r="AI2180" t="str">
            <v>00CM</v>
          </cell>
          <cell r="AJ2180" t="str">
            <v>Sunderland</v>
          </cell>
          <cell r="AK2180">
            <v>0</v>
          </cell>
          <cell r="AL2180">
            <v>0</v>
          </cell>
          <cell r="AM2180">
            <v>0</v>
          </cell>
        </row>
        <row r="2181">
          <cell r="B2181" t="str">
            <v>00CN</v>
          </cell>
          <cell r="C2181" t="str">
            <v>Birmingham</v>
          </cell>
          <cell r="D2181">
            <v>10</v>
          </cell>
          <cell r="F2181">
            <v>275</v>
          </cell>
          <cell r="G2181">
            <v>98</v>
          </cell>
          <cell r="H2181">
            <v>362</v>
          </cell>
          <cell r="J2181">
            <v>3</v>
          </cell>
          <cell r="K2181">
            <v>6</v>
          </cell>
          <cell r="L2181">
            <v>791</v>
          </cell>
          <cell r="M2181">
            <v>9</v>
          </cell>
          <cell r="O2181" t="str">
            <v>00CN</v>
          </cell>
          <cell r="P2181" t="str">
            <v>Birmingham</v>
          </cell>
          <cell r="Q2181">
            <v>10</v>
          </cell>
          <cell r="S2181">
            <v>275</v>
          </cell>
          <cell r="T2181">
            <v>90</v>
          </cell>
          <cell r="U2181">
            <v>362</v>
          </cell>
          <cell r="W2181">
            <v>3</v>
          </cell>
          <cell r="X2181">
            <v>4</v>
          </cell>
          <cell r="Y2181">
            <v>781</v>
          </cell>
          <cell r="AA2181" t="str">
            <v>00CN</v>
          </cell>
          <cell r="AB2181" t="str">
            <v>Birmingham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I2181" t="str">
            <v>00CN</v>
          </cell>
          <cell r="AJ2181" t="str">
            <v>Birmingham</v>
          </cell>
          <cell r="AK2181">
            <v>31</v>
          </cell>
          <cell r="AL2181">
            <v>6</v>
          </cell>
          <cell r="AM2181">
            <v>0</v>
          </cell>
        </row>
        <row r="2182">
          <cell r="B2182" t="str">
            <v>00CQ</v>
          </cell>
          <cell r="C2182" t="str">
            <v>Coventry</v>
          </cell>
          <cell r="D2182">
            <v>32</v>
          </cell>
          <cell r="F2182">
            <v>27</v>
          </cell>
          <cell r="G2182">
            <v>16</v>
          </cell>
          <cell r="H2182">
            <v>58</v>
          </cell>
          <cell r="I2182">
            <v>7</v>
          </cell>
          <cell r="J2182">
            <v>1</v>
          </cell>
          <cell r="K2182">
            <v>1</v>
          </cell>
          <cell r="L2182">
            <v>143</v>
          </cell>
          <cell r="M2182">
            <v>2</v>
          </cell>
          <cell r="O2182" t="str">
            <v>00CQ</v>
          </cell>
          <cell r="P2182" t="str">
            <v>Coventry</v>
          </cell>
          <cell r="Q2182">
            <v>32</v>
          </cell>
          <cell r="S2182">
            <v>27</v>
          </cell>
          <cell r="T2182">
            <v>16</v>
          </cell>
          <cell r="U2182">
            <v>58</v>
          </cell>
          <cell r="V2182">
            <v>7</v>
          </cell>
          <cell r="W2182">
            <v>1</v>
          </cell>
          <cell r="X2182">
            <v>1</v>
          </cell>
          <cell r="Y2182">
            <v>143</v>
          </cell>
          <cell r="AA2182" t="str">
            <v>00CQ</v>
          </cell>
          <cell r="AB2182" t="str">
            <v>Coventry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0</v>
          </cell>
          <cell r="AI2182" t="str">
            <v>00CQ</v>
          </cell>
          <cell r="AJ2182" t="str">
            <v>Coventry</v>
          </cell>
          <cell r="AK2182">
            <v>0</v>
          </cell>
          <cell r="AL2182">
            <v>0</v>
          </cell>
          <cell r="AM2182">
            <v>0</v>
          </cell>
        </row>
        <row r="2183">
          <cell r="B2183" t="str">
            <v>00CR</v>
          </cell>
          <cell r="C2183" t="str">
            <v>Dudley</v>
          </cell>
          <cell r="D2183">
            <v>11</v>
          </cell>
          <cell r="F2183">
            <v>71</v>
          </cell>
          <cell r="G2183">
            <v>14</v>
          </cell>
          <cell r="H2183">
            <v>96</v>
          </cell>
          <cell r="K2183">
            <v>1</v>
          </cell>
          <cell r="L2183">
            <v>193</v>
          </cell>
          <cell r="M2183">
            <v>1</v>
          </cell>
          <cell r="O2183" t="str">
            <v>00CR</v>
          </cell>
          <cell r="P2183" t="str">
            <v>Dudley</v>
          </cell>
          <cell r="Q2183">
            <v>11</v>
          </cell>
          <cell r="S2183">
            <v>71</v>
          </cell>
          <cell r="T2183">
            <v>14</v>
          </cell>
          <cell r="U2183">
            <v>96</v>
          </cell>
          <cell r="X2183">
            <v>1</v>
          </cell>
          <cell r="Y2183">
            <v>193</v>
          </cell>
          <cell r="AA2183" t="str">
            <v>00CR</v>
          </cell>
          <cell r="AB2183" t="str">
            <v>Dudley</v>
          </cell>
          <cell r="AC2183">
            <v>0</v>
          </cell>
          <cell r="AD2183">
            <v>36</v>
          </cell>
          <cell r="AE2183">
            <v>5</v>
          </cell>
          <cell r="AF2183">
            <v>36</v>
          </cell>
          <cell r="AG2183">
            <v>41</v>
          </cell>
          <cell r="AI2183" t="str">
            <v>00CR</v>
          </cell>
          <cell r="AJ2183" t="str">
            <v>Dudley</v>
          </cell>
          <cell r="AK2183">
            <v>0</v>
          </cell>
          <cell r="AL2183">
            <v>0</v>
          </cell>
          <cell r="AM2183">
            <v>0</v>
          </cell>
        </row>
        <row r="2184">
          <cell r="B2184" t="str">
            <v>00CS</v>
          </cell>
          <cell r="C2184" t="str">
            <v>Sandwell</v>
          </cell>
          <cell r="D2184">
            <v>24</v>
          </cell>
          <cell r="F2184">
            <v>54</v>
          </cell>
          <cell r="G2184">
            <v>28</v>
          </cell>
          <cell r="H2184">
            <v>91</v>
          </cell>
          <cell r="J2184">
            <v>1</v>
          </cell>
          <cell r="L2184">
            <v>198</v>
          </cell>
          <cell r="M2184">
            <v>1</v>
          </cell>
          <cell r="O2184" t="str">
            <v>00CS</v>
          </cell>
          <cell r="P2184" t="str">
            <v>Sandwell</v>
          </cell>
          <cell r="Q2184">
            <v>24</v>
          </cell>
          <cell r="S2184">
            <v>54</v>
          </cell>
          <cell r="T2184">
            <v>25</v>
          </cell>
          <cell r="U2184">
            <v>91</v>
          </cell>
          <cell r="W2184">
            <v>1</v>
          </cell>
          <cell r="Y2184">
            <v>195</v>
          </cell>
          <cell r="AA2184" t="str">
            <v>00CS</v>
          </cell>
          <cell r="AB2184" t="str">
            <v>Sandwell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  <cell r="AG2184">
            <v>0</v>
          </cell>
          <cell r="AI2184" t="str">
            <v>00CS</v>
          </cell>
          <cell r="AJ2184" t="str">
            <v>Sandwell</v>
          </cell>
          <cell r="AK2184">
            <v>0</v>
          </cell>
          <cell r="AL2184">
            <v>0</v>
          </cell>
          <cell r="AM2184">
            <v>0</v>
          </cell>
        </row>
        <row r="2185">
          <cell r="B2185" t="str">
            <v>00CT</v>
          </cell>
          <cell r="C2185" t="str">
            <v>Solihull</v>
          </cell>
          <cell r="F2185">
            <v>5</v>
          </cell>
          <cell r="G2185">
            <v>8</v>
          </cell>
          <cell r="H2185">
            <v>34</v>
          </cell>
          <cell r="L2185">
            <v>76</v>
          </cell>
          <cell r="M2185">
            <v>0</v>
          </cell>
          <cell r="O2185" t="str">
            <v>00CT</v>
          </cell>
          <cell r="P2185" t="str">
            <v>Solihull</v>
          </cell>
          <cell r="S2185">
            <v>5</v>
          </cell>
          <cell r="T2185">
            <v>12</v>
          </cell>
          <cell r="U2185">
            <v>34</v>
          </cell>
          <cell r="Y2185">
            <v>80</v>
          </cell>
          <cell r="AA2185" t="str">
            <v>00CT</v>
          </cell>
          <cell r="AB2185" t="str">
            <v>Solihull</v>
          </cell>
          <cell r="AD2185">
            <v>0</v>
          </cell>
          <cell r="AE2185">
            <v>0</v>
          </cell>
          <cell r="AF2185">
            <v>0</v>
          </cell>
          <cell r="AG2185">
            <v>0</v>
          </cell>
          <cell r="AI2185" t="str">
            <v>00CT</v>
          </cell>
          <cell r="AJ2185" t="str">
            <v>Solihull</v>
          </cell>
          <cell r="AK2185">
            <v>0</v>
          </cell>
          <cell r="AL2185">
            <v>0</v>
          </cell>
          <cell r="AM2185">
            <v>0</v>
          </cell>
        </row>
        <row r="2186">
          <cell r="B2186" t="str">
            <v>00CU</v>
          </cell>
          <cell r="C2186" t="str">
            <v>Walsall</v>
          </cell>
          <cell r="D2186">
            <v>55</v>
          </cell>
          <cell r="F2186">
            <v>87</v>
          </cell>
          <cell r="G2186">
            <v>25</v>
          </cell>
          <cell r="H2186">
            <v>197</v>
          </cell>
          <cell r="J2186">
            <v>2</v>
          </cell>
          <cell r="L2186">
            <v>366</v>
          </cell>
          <cell r="M2186">
            <v>2</v>
          </cell>
          <cell r="O2186" t="str">
            <v>00CU</v>
          </cell>
          <cell r="P2186" t="str">
            <v>Walsall</v>
          </cell>
          <cell r="Q2186">
            <v>55</v>
          </cell>
          <cell r="S2186">
            <v>87</v>
          </cell>
          <cell r="T2186">
            <v>28</v>
          </cell>
          <cell r="U2186">
            <v>197</v>
          </cell>
          <cell r="W2186">
            <v>2</v>
          </cell>
          <cell r="Y2186">
            <v>369</v>
          </cell>
          <cell r="AA2186" t="str">
            <v>00CU</v>
          </cell>
          <cell r="AB2186" t="str">
            <v>Walsall</v>
          </cell>
          <cell r="AC2186">
            <v>0</v>
          </cell>
          <cell r="AD2186">
            <v>12</v>
          </cell>
          <cell r="AE2186">
            <v>0</v>
          </cell>
          <cell r="AF2186">
            <v>12</v>
          </cell>
          <cell r="AG2186">
            <v>12</v>
          </cell>
          <cell r="AI2186" t="str">
            <v>00CU</v>
          </cell>
          <cell r="AJ2186" t="str">
            <v>Walsall</v>
          </cell>
          <cell r="AK2186">
            <v>0</v>
          </cell>
          <cell r="AL2186">
            <v>0</v>
          </cell>
          <cell r="AM2186">
            <v>0</v>
          </cell>
        </row>
        <row r="2187">
          <cell r="B2187" t="str">
            <v>00CW</v>
          </cell>
          <cell r="C2187" t="str">
            <v>Wolverhampton</v>
          </cell>
          <cell r="F2187">
            <v>17</v>
          </cell>
          <cell r="G2187">
            <v>18</v>
          </cell>
          <cell r="H2187">
            <v>78</v>
          </cell>
          <cell r="I2187">
            <v>1</v>
          </cell>
          <cell r="L2187">
            <v>114</v>
          </cell>
          <cell r="M2187">
            <v>0</v>
          </cell>
          <cell r="O2187" t="str">
            <v>00CW</v>
          </cell>
          <cell r="P2187" t="str">
            <v>Wolverhampton</v>
          </cell>
          <cell r="S2187">
            <v>17</v>
          </cell>
          <cell r="T2187">
            <v>16</v>
          </cell>
          <cell r="U2187">
            <v>78</v>
          </cell>
          <cell r="V2187">
            <v>1</v>
          </cell>
          <cell r="X2187">
            <v>1</v>
          </cell>
          <cell r="Y2187">
            <v>113</v>
          </cell>
          <cell r="AA2187" t="str">
            <v>00CW</v>
          </cell>
          <cell r="AB2187" t="str">
            <v>Wolverhampton</v>
          </cell>
          <cell r="AD2187">
            <v>0</v>
          </cell>
          <cell r="AE2187">
            <v>0</v>
          </cell>
          <cell r="AF2187">
            <v>0</v>
          </cell>
          <cell r="AG2187">
            <v>0</v>
          </cell>
          <cell r="AI2187" t="str">
            <v>00CW</v>
          </cell>
          <cell r="AJ2187" t="str">
            <v>Wolverhampton</v>
          </cell>
          <cell r="AK2187">
            <v>0</v>
          </cell>
          <cell r="AL2187">
            <v>0</v>
          </cell>
          <cell r="AM2187">
            <v>0</v>
          </cell>
        </row>
        <row r="2188">
          <cell r="B2188" t="str">
            <v>00CX</v>
          </cell>
          <cell r="C2188" t="str">
            <v>Bradford</v>
          </cell>
          <cell r="F2188">
            <v>39</v>
          </cell>
          <cell r="G2188">
            <v>26</v>
          </cell>
          <cell r="H2188">
            <v>155</v>
          </cell>
          <cell r="I2188">
            <v>6</v>
          </cell>
          <cell r="J2188">
            <v>11</v>
          </cell>
          <cell r="K2188">
            <v>1</v>
          </cell>
          <cell r="L2188">
            <v>238</v>
          </cell>
          <cell r="M2188">
            <v>12</v>
          </cell>
          <cell r="O2188" t="str">
            <v>00CX</v>
          </cell>
          <cell r="P2188" t="str">
            <v>Bradford</v>
          </cell>
          <cell r="S2188">
            <v>39</v>
          </cell>
          <cell r="T2188">
            <v>25</v>
          </cell>
          <cell r="U2188">
            <v>155</v>
          </cell>
          <cell r="V2188">
            <v>6</v>
          </cell>
          <cell r="W2188">
            <v>11</v>
          </cell>
          <cell r="X2188">
            <v>1</v>
          </cell>
          <cell r="Y2188">
            <v>237</v>
          </cell>
          <cell r="AA2188" t="str">
            <v>00CX</v>
          </cell>
          <cell r="AB2188" t="str">
            <v>Bradford</v>
          </cell>
          <cell r="AD2188">
            <v>0</v>
          </cell>
          <cell r="AE2188">
            <v>14</v>
          </cell>
          <cell r="AF2188">
            <v>0</v>
          </cell>
          <cell r="AG2188">
            <v>14</v>
          </cell>
          <cell r="AI2188" t="str">
            <v>00CX</v>
          </cell>
          <cell r="AJ2188" t="str">
            <v>Bradford</v>
          </cell>
          <cell r="AK2188">
            <v>0</v>
          </cell>
          <cell r="AL2188">
            <v>0</v>
          </cell>
          <cell r="AM2188">
            <v>0</v>
          </cell>
        </row>
        <row r="2189">
          <cell r="B2189" t="str">
            <v>00CY</v>
          </cell>
          <cell r="C2189" t="str">
            <v>Calderdale</v>
          </cell>
          <cell r="F2189">
            <v>14</v>
          </cell>
          <cell r="G2189">
            <v>4</v>
          </cell>
          <cell r="H2189">
            <v>71</v>
          </cell>
          <cell r="L2189">
            <v>89</v>
          </cell>
          <cell r="M2189">
            <v>0</v>
          </cell>
          <cell r="O2189" t="str">
            <v>00CY</v>
          </cell>
          <cell r="P2189" t="str">
            <v>Calderdale</v>
          </cell>
          <cell r="S2189">
            <v>14</v>
          </cell>
          <cell r="T2189">
            <v>6</v>
          </cell>
          <cell r="U2189">
            <v>71</v>
          </cell>
          <cell r="Y2189">
            <v>91</v>
          </cell>
          <cell r="AA2189" t="str">
            <v>00CY</v>
          </cell>
          <cell r="AB2189" t="str">
            <v>Calderdale</v>
          </cell>
          <cell r="AD2189">
            <v>0</v>
          </cell>
          <cell r="AE2189">
            <v>17</v>
          </cell>
          <cell r="AF2189">
            <v>0</v>
          </cell>
          <cell r="AG2189">
            <v>17</v>
          </cell>
          <cell r="AI2189" t="str">
            <v>00CY</v>
          </cell>
          <cell r="AJ2189" t="str">
            <v>Calderdale</v>
          </cell>
          <cell r="AK2189">
            <v>0</v>
          </cell>
          <cell r="AL2189">
            <v>0</v>
          </cell>
          <cell r="AM2189">
            <v>0</v>
          </cell>
        </row>
        <row r="2190">
          <cell r="B2190" t="str">
            <v>00CZ</v>
          </cell>
          <cell r="C2190" t="str">
            <v>Kirklees</v>
          </cell>
          <cell r="F2190">
            <v>23</v>
          </cell>
          <cell r="G2190">
            <v>17</v>
          </cell>
          <cell r="H2190">
            <v>92</v>
          </cell>
          <cell r="I2190">
            <v>16</v>
          </cell>
          <cell r="J2190">
            <v>1</v>
          </cell>
          <cell r="L2190">
            <v>175</v>
          </cell>
          <cell r="M2190">
            <v>1</v>
          </cell>
          <cell r="O2190" t="str">
            <v>00CZ</v>
          </cell>
          <cell r="P2190" t="str">
            <v>Kirklees</v>
          </cell>
          <cell r="S2190">
            <v>23</v>
          </cell>
          <cell r="T2190">
            <v>17</v>
          </cell>
          <cell r="U2190">
            <v>92</v>
          </cell>
          <cell r="V2190">
            <v>16</v>
          </cell>
          <cell r="W2190">
            <v>1</v>
          </cell>
          <cell r="Y2190">
            <v>175</v>
          </cell>
          <cell r="AA2190" t="str">
            <v>00CZ</v>
          </cell>
          <cell r="AB2190" t="str">
            <v>Kirklees</v>
          </cell>
          <cell r="AD2190">
            <v>6</v>
          </cell>
          <cell r="AE2190">
            <v>29</v>
          </cell>
          <cell r="AF2190">
            <v>6</v>
          </cell>
          <cell r="AG2190">
            <v>35</v>
          </cell>
          <cell r="AI2190" t="str">
            <v>00CZ</v>
          </cell>
          <cell r="AJ2190" t="str">
            <v>Kirklees</v>
          </cell>
          <cell r="AK2190">
            <v>0</v>
          </cell>
          <cell r="AL2190">
            <v>0</v>
          </cell>
          <cell r="AM2190">
            <v>0</v>
          </cell>
        </row>
        <row r="2191">
          <cell r="B2191" t="str">
            <v>00DA</v>
          </cell>
          <cell r="C2191" t="str">
            <v>Leeds</v>
          </cell>
          <cell r="D2191">
            <v>5</v>
          </cell>
          <cell r="F2191">
            <v>21</v>
          </cell>
          <cell r="G2191">
            <v>84</v>
          </cell>
          <cell r="H2191">
            <v>59</v>
          </cell>
          <cell r="I2191">
            <v>56</v>
          </cell>
          <cell r="L2191">
            <v>225</v>
          </cell>
          <cell r="M2191">
            <v>0</v>
          </cell>
          <cell r="O2191" t="str">
            <v>00DA</v>
          </cell>
          <cell r="P2191" t="str">
            <v>Leeds</v>
          </cell>
          <cell r="Q2191">
            <v>5</v>
          </cell>
          <cell r="S2191">
            <v>21</v>
          </cell>
          <cell r="T2191">
            <v>85</v>
          </cell>
          <cell r="U2191">
            <v>59</v>
          </cell>
          <cell r="V2191">
            <v>56</v>
          </cell>
          <cell r="Y2191">
            <v>226</v>
          </cell>
          <cell r="AA2191" t="str">
            <v>00DA</v>
          </cell>
          <cell r="AB2191" t="str">
            <v>Leeds</v>
          </cell>
          <cell r="AC2191">
            <v>5</v>
          </cell>
          <cell r="AD2191">
            <v>0</v>
          </cell>
          <cell r="AE2191">
            <v>9</v>
          </cell>
          <cell r="AF2191">
            <v>5</v>
          </cell>
          <cell r="AG2191">
            <v>14</v>
          </cell>
          <cell r="AI2191" t="str">
            <v>00DA</v>
          </cell>
          <cell r="AJ2191" t="str">
            <v>Leeds</v>
          </cell>
          <cell r="AK2191">
            <v>0</v>
          </cell>
          <cell r="AL2191">
            <v>0</v>
          </cell>
          <cell r="AM2191">
            <v>0</v>
          </cell>
        </row>
        <row r="2192">
          <cell r="B2192" t="str">
            <v>00DB</v>
          </cell>
          <cell r="C2192" t="str">
            <v>Wakefield</v>
          </cell>
          <cell r="F2192">
            <v>53</v>
          </cell>
          <cell r="G2192">
            <v>27</v>
          </cell>
          <cell r="H2192">
            <v>152</v>
          </cell>
          <cell r="I2192">
            <v>10</v>
          </cell>
          <cell r="L2192">
            <v>242</v>
          </cell>
          <cell r="M2192">
            <v>0</v>
          </cell>
          <cell r="O2192" t="str">
            <v>00DB</v>
          </cell>
          <cell r="P2192" t="str">
            <v>Wakefield</v>
          </cell>
          <cell r="S2192">
            <v>53</v>
          </cell>
          <cell r="T2192">
            <v>28</v>
          </cell>
          <cell r="U2192">
            <v>152</v>
          </cell>
          <cell r="V2192">
            <v>10</v>
          </cell>
          <cell r="Y2192">
            <v>243</v>
          </cell>
          <cell r="AA2192" t="str">
            <v>00DB</v>
          </cell>
          <cell r="AB2192" t="str">
            <v>Wakefield</v>
          </cell>
          <cell r="AD2192">
            <v>5</v>
          </cell>
          <cell r="AE2192">
            <v>18</v>
          </cell>
          <cell r="AF2192">
            <v>5</v>
          </cell>
          <cell r="AG2192">
            <v>23</v>
          </cell>
          <cell r="AI2192" t="str">
            <v>00DB</v>
          </cell>
          <cell r="AJ2192" t="str">
            <v>Wakefield</v>
          </cell>
          <cell r="AK2192">
            <v>0</v>
          </cell>
          <cell r="AL2192">
            <v>0</v>
          </cell>
          <cell r="AM2192">
            <v>0</v>
          </cell>
        </row>
        <row r="2193">
          <cell r="B2193" t="str">
            <v>00EB</v>
          </cell>
          <cell r="C2193" t="str">
            <v>Hartlepool</v>
          </cell>
          <cell r="F2193">
            <v>41</v>
          </cell>
          <cell r="G2193">
            <v>3</v>
          </cell>
          <cell r="H2193">
            <v>29</v>
          </cell>
          <cell r="L2193">
            <v>73</v>
          </cell>
          <cell r="M2193">
            <v>0</v>
          </cell>
          <cell r="O2193" t="str">
            <v>00EB</v>
          </cell>
          <cell r="P2193" t="str">
            <v>Hartlepool</v>
          </cell>
          <cell r="S2193">
            <v>41</v>
          </cell>
          <cell r="T2193">
            <v>1</v>
          </cell>
          <cell r="U2193">
            <v>29</v>
          </cell>
          <cell r="Y2193">
            <v>71</v>
          </cell>
          <cell r="AA2193" t="str">
            <v>00EB</v>
          </cell>
          <cell r="AB2193" t="str">
            <v>Hartlepool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I2193" t="str">
            <v>00EB</v>
          </cell>
          <cell r="AJ2193" t="str">
            <v>Hartlepool</v>
          </cell>
          <cell r="AK2193">
            <v>0</v>
          </cell>
          <cell r="AL2193">
            <v>0</v>
          </cell>
          <cell r="AM2193">
            <v>0</v>
          </cell>
        </row>
        <row r="2194">
          <cell r="B2194" t="str">
            <v>00EC</v>
          </cell>
          <cell r="C2194" t="str">
            <v>Middlesbrough</v>
          </cell>
          <cell r="F2194">
            <v>20</v>
          </cell>
          <cell r="G2194">
            <v>12</v>
          </cell>
          <cell r="H2194">
            <v>69</v>
          </cell>
          <cell r="I2194">
            <v>3</v>
          </cell>
          <cell r="J2194">
            <v>1</v>
          </cell>
          <cell r="L2194">
            <v>105</v>
          </cell>
          <cell r="M2194">
            <v>1</v>
          </cell>
          <cell r="O2194" t="str">
            <v>00EC</v>
          </cell>
          <cell r="P2194" t="str">
            <v>Middlesbrough</v>
          </cell>
          <cell r="S2194">
            <v>20</v>
          </cell>
          <cell r="T2194">
            <v>13</v>
          </cell>
          <cell r="U2194">
            <v>69</v>
          </cell>
          <cell r="V2194">
            <v>3</v>
          </cell>
          <cell r="W2194">
            <v>1</v>
          </cell>
          <cell r="Y2194">
            <v>106</v>
          </cell>
          <cell r="AA2194" t="str">
            <v>00EC</v>
          </cell>
          <cell r="AB2194" t="str">
            <v>Middlesbrough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I2194" t="str">
            <v>00EC</v>
          </cell>
          <cell r="AJ2194" t="str">
            <v>Middlesbrough</v>
          </cell>
          <cell r="AK2194">
            <v>0</v>
          </cell>
          <cell r="AL2194">
            <v>0</v>
          </cell>
          <cell r="AM2194">
            <v>0</v>
          </cell>
        </row>
        <row r="2195">
          <cell r="B2195" t="str">
            <v>00EE</v>
          </cell>
          <cell r="C2195" t="str">
            <v>Redcar and Cleveland</v>
          </cell>
          <cell r="F2195">
            <v>18</v>
          </cell>
          <cell r="G2195">
            <v>3</v>
          </cell>
          <cell r="H2195">
            <v>127</v>
          </cell>
          <cell r="I2195">
            <v>5</v>
          </cell>
          <cell r="J2195">
            <v>7</v>
          </cell>
          <cell r="L2195">
            <v>160</v>
          </cell>
          <cell r="M2195">
            <v>7</v>
          </cell>
          <cell r="O2195" t="str">
            <v>00EE</v>
          </cell>
          <cell r="P2195" t="str">
            <v>Redcar and Cleveland</v>
          </cell>
          <cell r="S2195">
            <v>18</v>
          </cell>
          <cell r="T2195">
            <v>2</v>
          </cell>
          <cell r="U2195">
            <v>127</v>
          </cell>
          <cell r="V2195">
            <v>5</v>
          </cell>
          <cell r="W2195">
            <v>7</v>
          </cell>
          <cell r="Y2195">
            <v>159</v>
          </cell>
          <cell r="AA2195" t="str">
            <v>00EE</v>
          </cell>
          <cell r="AB2195" t="str">
            <v>Redcar and Cleveland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I2195" t="str">
            <v>00EE</v>
          </cell>
          <cell r="AJ2195" t="str">
            <v>Redcar and Cleveland</v>
          </cell>
          <cell r="AK2195">
            <v>0</v>
          </cell>
          <cell r="AL2195">
            <v>0</v>
          </cell>
          <cell r="AM2195">
            <v>0</v>
          </cell>
        </row>
        <row r="2196">
          <cell r="B2196" t="str">
            <v>00EF</v>
          </cell>
          <cell r="C2196" t="str">
            <v>Stockton-on-Tees</v>
          </cell>
          <cell r="F2196">
            <v>22</v>
          </cell>
          <cell r="G2196">
            <v>3</v>
          </cell>
          <cell r="H2196">
            <v>102</v>
          </cell>
          <cell r="L2196">
            <v>127</v>
          </cell>
          <cell r="M2196">
            <v>0</v>
          </cell>
          <cell r="O2196" t="str">
            <v>00EF</v>
          </cell>
          <cell r="P2196" t="str">
            <v>Stockton-on-Tees</v>
          </cell>
          <cell r="S2196">
            <v>22</v>
          </cell>
          <cell r="T2196">
            <v>5</v>
          </cell>
          <cell r="U2196">
            <v>102</v>
          </cell>
          <cell r="Y2196">
            <v>129</v>
          </cell>
          <cell r="AA2196" t="str">
            <v>00EF</v>
          </cell>
          <cell r="AB2196" t="str">
            <v>Stockton-on-Tees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I2196" t="str">
            <v>00EF</v>
          </cell>
          <cell r="AJ2196" t="str">
            <v>Stockton-on-Tees</v>
          </cell>
          <cell r="AK2196">
            <v>0</v>
          </cell>
          <cell r="AL2196">
            <v>0</v>
          </cell>
          <cell r="AM2196">
            <v>0</v>
          </cell>
        </row>
        <row r="2197">
          <cell r="B2197" t="str">
            <v>00EH</v>
          </cell>
          <cell r="C2197" t="str">
            <v>Darlington</v>
          </cell>
          <cell r="G2197">
            <v>2</v>
          </cell>
          <cell r="H2197">
            <v>7</v>
          </cell>
          <cell r="L2197">
            <v>9</v>
          </cell>
          <cell r="M2197">
            <v>0</v>
          </cell>
          <cell r="O2197" t="str">
            <v>00EH</v>
          </cell>
          <cell r="P2197" t="str">
            <v>Darlington</v>
          </cell>
          <cell r="T2197">
            <v>3</v>
          </cell>
          <cell r="U2197">
            <v>7</v>
          </cell>
          <cell r="Y2197">
            <v>10</v>
          </cell>
          <cell r="AA2197" t="str">
            <v>00EH</v>
          </cell>
          <cell r="AB2197" t="str">
            <v>Darlington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I2197" t="str">
            <v>00EH</v>
          </cell>
          <cell r="AJ2197" t="str">
            <v>Darlington</v>
          </cell>
          <cell r="AK2197">
            <v>0</v>
          </cell>
          <cell r="AL2197">
            <v>0</v>
          </cell>
          <cell r="AM2197">
            <v>0</v>
          </cell>
        </row>
        <row r="2198">
          <cell r="B2198" t="str">
            <v>00ET</v>
          </cell>
          <cell r="C2198" t="str">
            <v>Halton</v>
          </cell>
          <cell r="F2198">
            <v>5</v>
          </cell>
          <cell r="G2198">
            <v>0</v>
          </cell>
          <cell r="H2198">
            <v>66</v>
          </cell>
          <cell r="L2198">
            <v>79</v>
          </cell>
          <cell r="M2198">
            <v>0</v>
          </cell>
          <cell r="O2198" t="str">
            <v>00ET</v>
          </cell>
          <cell r="P2198" t="str">
            <v>Halton</v>
          </cell>
          <cell r="S2198">
            <v>5</v>
          </cell>
          <cell r="T2198">
            <v>0</v>
          </cell>
          <cell r="U2198">
            <v>66</v>
          </cell>
          <cell r="Y2198">
            <v>79</v>
          </cell>
          <cell r="AA2198" t="str">
            <v>00ET</v>
          </cell>
          <cell r="AB2198" t="str">
            <v>Halton</v>
          </cell>
          <cell r="AD2198">
            <v>0</v>
          </cell>
          <cell r="AE2198">
            <v>0</v>
          </cell>
          <cell r="AF2198">
            <v>0</v>
          </cell>
          <cell r="AG2198">
            <v>0</v>
          </cell>
          <cell r="AI2198" t="str">
            <v>00ET</v>
          </cell>
          <cell r="AJ2198" t="str">
            <v>Halton</v>
          </cell>
          <cell r="AK2198">
            <v>8</v>
          </cell>
          <cell r="AL2198">
            <v>0</v>
          </cell>
          <cell r="AM2198">
            <v>0</v>
          </cell>
        </row>
        <row r="2199">
          <cell r="B2199" t="str">
            <v>00EU</v>
          </cell>
          <cell r="C2199" t="str">
            <v>Warrington</v>
          </cell>
          <cell r="G2199">
            <v>4</v>
          </cell>
          <cell r="H2199">
            <v>20</v>
          </cell>
          <cell r="L2199">
            <v>24</v>
          </cell>
          <cell r="M2199">
            <v>0</v>
          </cell>
          <cell r="O2199" t="str">
            <v>00EU</v>
          </cell>
          <cell r="P2199" t="str">
            <v>Warrington</v>
          </cell>
          <cell r="T2199">
            <v>5</v>
          </cell>
          <cell r="U2199">
            <v>20</v>
          </cell>
          <cell r="Y2199">
            <v>25</v>
          </cell>
          <cell r="AA2199" t="str">
            <v>00EU</v>
          </cell>
          <cell r="AB2199" t="str">
            <v>Warrington</v>
          </cell>
          <cell r="AD2199">
            <v>0</v>
          </cell>
          <cell r="AE2199">
            <v>0</v>
          </cell>
          <cell r="AF2199">
            <v>0</v>
          </cell>
          <cell r="AG2199">
            <v>0</v>
          </cell>
          <cell r="AI2199" t="str">
            <v>00EU</v>
          </cell>
          <cell r="AJ2199" t="str">
            <v>Warrington</v>
          </cell>
          <cell r="AK2199">
            <v>0</v>
          </cell>
          <cell r="AL2199">
            <v>0</v>
          </cell>
          <cell r="AM2199">
            <v>0</v>
          </cell>
        </row>
        <row r="2200">
          <cell r="B2200" t="str">
            <v>00EX</v>
          </cell>
          <cell r="C2200" t="str">
            <v>Blackburn with Darwen</v>
          </cell>
          <cell r="F2200">
            <v>28</v>
          </cell>
          <cell r="G2200">
            <v>4</v>
          </cell>
          <cell r="H2200">
            <v>29</v>
          </cell>
          <cell r="I2200">
            <v>4</v>
          </cell>
          <cell r="J2200">
            <v>7</v>
          </cell>
          <cell r="L2200">
            <v>72</v>
          </cell>
          <cell r="M2200">
            <v>7</v>
          </cell>
          <cell r="O2200" t="str">
            <v>00EX</v>
          </cell>
          <cell r="P2200" t="str">
            <v>Blackburn with Darwen</v>
          </cell>
          <cell r="S2200">
            <v>28</v>
          </cell>
          <cell r="T2200">
            <v>3</v>
          </cell>
          <cell r="U2200">
            <v>29</v>
          </cell>
          <cell r="V2200">
            <v>4</v>
          </cell>
          <cell r="W2200">
            <v>7</v>
          </cell>
          <cell r="Y2200">
            <v>71</v>
          </cell>
          <cell r="AA2200" t="str">
            <v>00EX</v>
          </cell>
          <cell r="AB2200" t="str">
            <v>Blackburn with Darwen</v>
          </cell>
          <cell r="AD2200">
            <v>0</v>
          </cell>
          <cell r="AE2200">
            <v>0</v>
          </cell>
          <cell r="AF2200">
            <v>0</v>
          </cell>
          <cell r="AG2200">
            <v>0</v>
          </cell>
          <cell r="AI2200" t="str">
            <v>00EX</v>
          </cell>
          <cell r="AJ2200" t="str">
            <v>Blackburn with Darwen</v>
          </cell>
          <cell r="AK2200">
            <v>0</v>
          </cell>
          <cell r="AL2200">
            <v>0</v>
          </cell>
          <cell r="AM2200">
            <v>0</v>
          </cell>
        </row>
        <row r="2201">
          <cell r="B2201" t="str">
            <v>00EY</v>
          </cell>
          <cell r="C2201" t="str">
            <v>Blackpool</v>
          </cell>
          <cell r="F2201">
            <v>28</v>
          </cell>
          <cell r="G2201">
            <v>3</v>
          </cell>
          <cell r="H2201">
            <v>31</v>
          </cell>
          <cell r="L2201">
            <v>62</v>
          </cell>
          <cell r="M2201">
            <v>0</v>
          </cell>
          <cell r="O2201" t="str">
            <v>00EY</v>
          </cell>
          <cell r="P2201" t="str">
            <v>Blackpool</v>
          </cell>
          <cell r="S2201">
            <v>28</v>
          </cell>
          <cell r="T2201">
            <v>3</v>
          </cell>
          <cell r="U2201">
            <v>31</v>
          </cell>
          <cell r="Y2201">
            <v>62</v>
          </cell>
          <cell r="AA2201" t="str">
            <v>00EY</v>
          </cell>
          <cell r="AB2201" t="str">
            <v>Blackpool</v>
          </cell>
          <cell r="AD2201">
            <v>0</v>
          </cell>
          <cell r="AE2201">
            <v>0</v>
          </cell>
          <cell r="AF2201">
            <v>0</v>
          </cell>
          <cell r="AG2201">
            <v>0</v>
          </cell>
          <cell r="AI2201" t="str">
            <v>00EY</v>
          </cell>
          <cell r="AJ2201" t="str">
            <v>Blackpool</v>
          </cell>
          <cell r="AK2201">
            <v>0</v>
          </cell>
          <cell r="AL2201">
            <v>0</v>
          </cell>
          <cell r="AM2201">
            <v>0</v>
          </cell>
        </row>
        <row r="2202">
          <cell r="B2202" t="str">
            <v>00FA</v>
          </cell>
          <cell r="C2202" t="str">
            <v>Kingston upon Hull</v>
          </cell>
          <cell r="F2202">
            <v>13</v>
          </cell>
          <cell r="G2202">
            <v>1</v>
          </cell>
          <cell r="H2202">
            <v>14</v>
          </cell>
          <cell r="I2202">
            <v>54</v>
          </cell>
          <cell r="L2202">
            <v>153</v>
          </cell>
          <cell r="M2202">
            <v>0</v>
          </cell>
          <cell r="O2202" t="str">
            <v>00FA</v>
          </cell>
          <cell r="P2202" t="str">
            <v>Kingston upon Hull</v>
          </cell>
          <cell r="S2202">
            <v>13</v>
          </cell>
          <cell r="T2202">
            <v>2</v>
          </cell>
          <cell r="U2202">
            <v>14</v>
          </cell>
          <cell r="V2202">
            <v>54</v>
          </cell>
          <cell r="Y2202">
            <v>154</v>
          </cell>
          <cell r="AA2202" t="str">
            <v>00FA</v>
          </cell>
          <cell r="AB2202" t="str">
            <v>Kingston upon Hull</v>
          </cell>
          <cell r="AD2202">
            <v>0</v>
          </cell>
          <cell r="AE2202">
            <v>0</v>
          </cell>
          <cell r="AF2202">
            <v>0</v>
          </cell>
          <cell r="AG2202">
            <v>0</v>
          </cell>
          <cell r="AI2202" t="str">
            <v>00FA</v>
          </cell>
          <cell r="AJ2202" t="str">
            <v>Kingston upon Hull</v>
          </cell>
          <cell r="AK2202">
            <v>0</v>
          </cell>
          <cell r="AL2202">
            <v>0</v>
          </cell>
          <cell r="AM2202">
            <v>0</v>
          </cell>
        </row>
        <row r="2203">
          <cell r="B2203" t="str">
            <v>00FB</v>
          </cell>
          <cell r="C2203" t="str">
            <v>East Riding of Yorkshire</v>
          </cell>
          <cell r="F2203">
            <v>14</v>
          </cell>
          <cell r="G2203">
            <v>8</v>
          </cell>
          <cell r="H2203">
            <v>31</v>
          </cell>
          <cell r="I2203">
            <v>2</v>
          </cell>
          <cell r="L2203">
            <v>55</v>
          </cell>
          <cell r="M2203">
            <v>0</v>
          </cell>
          <cell r="O2203" t="str">
            <v>00FB</v>
          </cell>
          <cell r="P2203" t="str">
            <v>East Riding of Yorkshire</v>
          </cell>
          <cell r="S2203">
            <v>14</v>
          </cell>
          <cell r="T2203">
            <v>8</v>
          </cell>
          <cell r="U2203">
            <v>31</v>
          </cell>
          <cell r="V2203">
            <v>2</v>
          </cell>
          <cell r="Y2203">
            <v>55</v>
          </cell>
          <cell r="AA2203" t="str">
            <v>00FB</v>
          </cell>
          <cell r="AB2203" t="str">
            <v>East Riding of Yorkshire</v>
          </cell>
          <cell r="AD2203">
            <v>0</v>
          </cell>
          <cell r="AE2203">
            <v>0</v>
          </cell>
          <cell r="AF2203">
            <v>0</v>
          </cell>
          <cell r="AG2203">
            <v>0</v>
          </cell>
          <cell r="AI2203" t="str">
            <v>00FB</v>
          </cell>
          <cell r="AJ2203" t="str">
            <v>East Riding of Yorkshire</v>
          </cell>
          <cell r="AK2203">
            <v>0</v>
          </cell>
          <cell r="AL2203">
            <v>0</v>
          </cell>
          <cell r="AM2203">
            <v>0</v>
          </cell>
        </row>
        <row r="2204">
          <cell r="B2204" t="str">
            <v>00FC</v>
          </cell>
          <cell r="C2204" t="str">
            <v>North East Lincolnshire</v>
          </cell>
          <cell r="D2204">
            <v>6</v>
          </cell>
          <cell r="F2204">
            <v>10</v>
          </cell>
          <cell r="G2204">
            <v>2</v>
          </cell>
          <cell r="H2204">
            <v>44</v>
          </cell>
          <cell r="L2204">
            <v>62</v>
          </cell>
          <cell r="M2204">
            <v>0</v>
          </cell>
          <cell r="O2204" t="str">
            <v>00FC</v>
          </cell>
          <cell r="P2204" t="str">
            <v>North East Lincolnshire</v>
          </cell>
          <cell r="Q2204">
            <v>6</v>
          </cell>
          <cell r="S2204">
            <v>10</v>
          </cell>
          <cell r="T2204">
            <v>2</v>
          </cell>
          <cell r="U2204">
            <v>44</v>
          </cell>
          <cell r="Y2204">
            <v>62</v>
          </cell>
          <cell r="AA2204" t="str">
            <v>00FC</v>
          </cell>
          <cell r="AB2204" t="str">
            <v>North East Lincolnshire</v>
          </cell>
          <cell r="AC2204">
            <v>0</v>
          </cell>
          <cell r="AD2204">
            <v>0</v>
          </cell>
          <cell r="AE2204">
            <v>0</v>
          </cell>
          <cell r="AF2204">
            <v>0</v>
          </cell>
          <cell r="AG2204">
            <v>0</v>
          </cell>
          <cell r="AI2204" t="str">
            <v>00FC</v>
          </cell>
          <cell r="AJ2204" t="str">
            <v>North East Lincolnshire</v>
          </cell>
          <cell r="AK2204">
            <v>0</v>
          </cell>
          <cell r="AL2204">
            <v>0</v>
          </cell>
          <cell r="AM2204">
            <v>0</v>
          </cell>
        </row>
        <row r="2205">
          <cell r="B2205" t="str">
            <v>00FD</v>
          </cell>
          <cell r="C2205" t="str">
            <v>North Lincolnshire</v>
          </cell>
          <cell r="F2205">
            <v>9</v>
          </cell>
          <cell r="G2205">
            <v>1</v>
          </cell>
          <cell r="H2205">
            <v>31</v>
          </cell>
          <cell r="I2205">
            <v>5</v>
          </cell>
          <cell r="L2205">
            <v>46</v>
          </cell>
          <cell r="M2205">
            <v>0</v>
          </cell>
          <cell r="O2205" t="str">
            <v>00FD</v>
          </cell>
          <cell r="P2205" t="str">
            <v>North Lincolnshire</v>
          </cell>
          <cell r="S2205">
            <v>9</v>
          </cell>
          <cell r="T2205">
            <v>0</v>
          </cell>
          <cell r="U2205">
            <v>31</v>
          </cell>
          <cell r="V2205">
            <v>5</v>
          </cell>
          <cell r="Y2205">
            <v>45</v>
          </cell>
          <cell r="AA2205" t="str">
            <v>00FD</v>
          </cell>
          <cell r="AB2205" t="str">
            <v>North Lincolnshire</v>
          </cell>
          <cell r="AD2205">
            <v>0</v>
          </cell>
          <cell r="AE2205">
            <v>8</v>
          </cell>
          <cell r="AF2205">
            <v>0</v>
          </cell>
          <cell r="AG2205">
            <v>8</v>
          </cell>
          <cell r="AI2205" t="str">
            <v>00FD</v>
          </cell>
          <cell r="AJ2205" t="str">
            <v>North Lincolnshire</v>
          </cell>
          <cell r="AK2205">
            <v>0</v>
          </cell>
          <cell r="AL2205">
            <v>0</v>
          </cell>
          <cell r="AM2205">
            <v>0</v>
          </cell>
        </row>
        <row r="2206">
          <cell r="B2206" t="str">
            <v>00FF</v>
          </cell>
          <cell r="C2206" t="str">
            <v>York</v>
          </cell>
          <cell r="D2206">
            <v>4</v>
          </cell>
          <cell r="F2206">
            <v>11</v>
          </cell>
          <cell r="G2206">
            <v>31</v>
          </cell>
          <cell r="H2206">
            <v>64</v>
          </cell>
          <cell r="I2206">
            <v>8</v>
          </cell>
          <cell r="L2206">
            <v>169</v>
          </cell>
          <cell r="M2206">
            <v>0</v>
          </cell>
          <cell r="O2206" t="str">
            <v>00FF</v>
          </cell>
          <cell r="P2206" t="str">
            <v>York</v>
          </cell>
          <cell r="Q2206">
            <v>4</v>
          </cell>
          <cell r="S2206">
            <v>11</v>
          </cell>
          <cell r="T2206">
            <v>31</v>
          </cell>
          <cell r="U2206">
            <v>64</v>
          </cell>
          <cell r="V2206">
            <v>8</v>
          </cell>
          <cell r="Y2206">
            <v>169</v>
          </cell>
          <cell r="AA2206" t="str">
            <v>00FF</v>
          </cell>
          <cell r="AB2206" t="str">
            <v>York</v>
          </cell>
          <cell r="AC2206">
            <v>0</v>
          </cell>
          <cell r="AD2206">
            <v>0</v>
          </cell>
          <cell r="AE2206">
            <v>2</v>
          </cell>
          <cell r="AF2206">
            <v>0</v>
          </cell>
          <cell r="AG2206">
            <v>2</v>
          </cell>
          <cell r="AI2206" t="str">
            <v>00FF</v>
          </cell>
          <cell r="AJ2206" t="str">
            <v>York</v>
          </cell>
          <cell r="AK2206">
            <v>0</v>
          </cell>
          <cell r="AL2206">
            <v>0</v>
          </cell>
          <cell r="AM2206">
            <v>0</v>
          </cell>
        </row>
        <row r="2207">
          <cell r="B2207" t="str">
            <v>00FK</v>
          </cell>
          <cell r="C2207" t="str">
            <v>Derby</v>
          </cell>
          <cell r="F2207">
            <v>57</v>
          </cell>
          <cell r="G2207">
            <v>9</v>
          </cell>
          <cell r="H2207">
            <v>129</v>
          </cell>
          <cell r="I2207">
            <v>2</v>
          </cell>
          <cell r="J2207">
            <v>1</v>
          </cell>
          <cell r="L2207">
            <v>198</v>
          </cell>
          <cell r="M2207">
            <v>1</v>
          </cell>
          <cell r="O2207" t="str">
            <v>00FK</v>
          </cell>
          <cell r="P2207" t="str">
            <v>Derby</v>
          </cell>
          <cell r="S2207">
            <v>57</v>
          </cell>
          <cell r="T2207">
            <v>9</v>
          </cell>
          <cell r="U2207">
            <v>129</v>
          </cell>
          <cell r="V2207">
            <v>2</v>
          </cell>
          <cell r="W2207">
            <v>1</v>
          </cell>
          <cell r="Y2207">
            <v>198</v>
          </cell>
          <cell r="AA2207" t="str">
            <v>00FK</v>
          </cell>
          <cell r="AB2207" t="str">
            <v>Derby</v>
          </cell>
          <cell r="AD2207">
            <v>0</v>
          </cell>
          <cell r="AE2207">
            <v>0</v>
          </cell>
          <cell r="AF2207">
            <v>0</v>
          </cell>
          <cell r="AG2207">
            <v>0</v>
          </cell>
          <cell r="AI2207" t="str">
            <v>00FK</v>
          </cell>
          <cell r="AJ2207" t="str">
            <v>Derby</v>
          </cell>
          <cell r="AK2207">
            <v>0</v>
          </cell>
          <cell r="AL2207">
            <v>0</v>
          </cell>
          <cell r="AM2207">
            <v>0</v>
          </cell>
        </row>
        <row r="2208">
          <cell r="B2208" t="str">
            <v>00FN</v>
          </cell>
          <cell r="C2208" t="str">
            <v>Leicester</v>
          </cell>
          <cell r="F2208">
            <v>38</v>
          </cell>
          <cell r="G2208">
            <v>45</v>
          </cell>
          <cell r="H2208">
            <v>83</v>
          </cell>
          <cell r="J2208">
            <v>1</v>
          </cell>
          <cell r="L2208">
            <v>174</v>
          </cell>
          <cell r="M2208">
            <v>1</v>
          </cell>
          <cell r="O2208" t="str">
            <v>00FN</v>
          </cell>
          <cell r="P2208" t="str">
            <v>Leicester</v>
          </cell>
          <cell r="S2208">
            <v>38</v>
          </cell>
          <cell r="T2208">
            <v>41</v>
          </cell>
          <cell r="U2208">
            <v>83</v>
          </cell>
          <cell r="W2208">
            <v>1</v>
          </cell>
          <cell r="Y2208">
            <v>170</v>
          </cell>
          <cell r="AA2208" t="str">
            <v>00FN</v>
          </cell>
          <cell r="AB2208" t="str">
            <v>Leicester</v>
          </cell>
          <cell r="AD2208">
            <v>0</v>
          </cell>
          <cell r="AE2208">
            <v>5</v>
          </cell>
          <cell r="AF2208">
            <v>0</v>
          </cell>
          <cell r="AG2208">
            <v>5</v>
          </cell>
          <cell r="AI2208" t="str">
            <v>00FN</v>
          </cell>
          <cell r="AJ2208" t="str">
            <v>Leicester</v>
          </cell>
          <cell r="AK2208">
            <v>7</v>
          </cell>
          <cell r="AL2208">
            <v>0</v>
          </cell>
          <cell r="AM2208">
            <v>0</v>
          </cell>
        </row>
        <row r="2209">
          <cell r="B2209" t="str">
            <v>00FP</v>
          </cell>
          <cell r="C2209" t="str">
            <v>Rutland</v>
          </cell>
          <cell r="F2209">
            <v>25</v>
          </cell>
          <cell r="G2209">
            <v>3</v>
          </cell>
          <cell r="H2209">
            <v>52</v>
          </cell>
          <cell r="L2209">
            <v>80</v>
          </cell>
          <cell r="M2209">
            <v>0</v>
          </cell>
          <cell r="O2209" t="str">
            <v>00FP</v>
          </cell>
          <cell r="P2209" t="str">
            <v>Rutland</v>
          </cell>
          <cell r="S2209">
            <v>25</v>
          </cell>
          <cell r="T2209">
            <v>3</v>
          </cell>
          <cell r="U2209">
            <v>52</v>
          </cell>
          <cell r="Y2209">
            <v>80</v>
          </cell>
          <cell r="AA2209" t="str">
            <v>00FP</v>
          </cell>
          <cell r="AB2209" t="str">
            <v>Rutland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I2209" t="str">
            <v>00FP</v>
          </cell>
          <cell r="AJ2209" t="str">
            <v>Rutland</v>
          </cell>
          <cell r="AK2209">
            <v>0</v>
          </cell>
          <cell r="AL2209">
            <v>0</v>
          </cell>
          <cell r="AM2209">
            <v>0</v>
          </cell>
        </row>
        <row r="2210">
          <cell r="B2210" t="str">
            <v>00FY</v>
          </cell>
          <cell r="C2210" t="str">
            <v>Nottingham</v>
          </cell>
          <cell r="F2210">
            <v>32</v>
          </cell>
          <cell r="G2210">
            <v>16</v>
          </cell>
          <cell r="H2210">
            <v>12</v>
          </cell>
          <cell r="L2210">
            <v>80</v>
          </cell>
          <cell r="M2210">
            <v>0</v>
          </cell>
          <cell r="O2210" t="str">
            <v>00FY</v>
          </cell>
          <cell r="P2210" t="str">
            <v>Nottingham</v>
          </cell>
          <cell r="S2210">
            <v>32</v>
          </cell>
          <cell r="T2210">
            <v>17</v>
          </cell>
          <cell r="U2210">
            <v>12</v>
          </cell>
          <cell r="Y2210">
            <v>81</v>
          </cell>
          <cell r="AA2210" t="str">
            <v>00FY</v>
          </cell>
          <cell r="AB2210" t="str">
            <v>Nottingham</v>
          </cell>
          <cell r="AD2210">
            <v>2</v>
          </cell>
          <cell r="AE2210">
            <v>0</v>
          </cell>
          <cell r="AF2210">
            <v>2</v>
          </cell>
          <cell r="AG2210">
            <v>2</v>
          </cell>
          <cell r="AI2210" t="str">
            <v>00FY</v>
          </cell>
          <cell r="AJ2210" t="str">
            <v>Nottingham</v>
          </cell>
          <cell r="AK2210">
            <v>20</v>
          </cell>
          <cell r="AL2210">
            <v>0</v>
          </cell>
          <cell r="AM2210">
            <v>0</v>
          </cell>
        </row>
        <row r="2211">
          <cell r="B2211" t="str">
            <v>00GA</v>
          </cell>
          <cell r="C2211" t="str">
            <v>Herefordshire</v>
          </cell>
          <cell r="G2211">
            <v>35</v>
          </cell>
          <cell r="H2211">
            <v>16</v>
          </cell>
          <cell r="L2211">
            <v>51</v>
          </cell>
          <cell r="M2211">
            <v>0</v>
          </cell>
          <cell r="O2211" t="str">
            <v>00GA</v>
          </cell>
          <cell r="P2211" t="str">
            <v>Herefordshire</v>
          </cell>
          <cell r="T2211">
            <v>48</v>
          </cell>
          <cell r="U2211">
            <v>16</v>
          </cell>
          <cell r="Y2211">
            <v>64</v>
          </cell>
          <cell r="AA2211" t="str">
            <v>00GA</v>
          </cell>
          <cell r="AB2211" t="str">
            <v>Herefordshire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I2211" t="str">
            <v>00GA</v>
          </cell>
          <cell r="AJ2211" t="str">
            <v>Herefordshire</v>
          </cell>
          <cell r="AK2211">
            <v>0</v>
          </cell>
          <cell r="AL2211">
            <v>0</v>
          </cell>
          <cell r="AM2211">
            <v>0</v>
          </cell>
        </row>
        <row r="2212">
          <cell r="B2212" t="str">
            <v>00GF</v>
          </cell>
          <cell r="C2212" t="str">
            <v>Telford and the Wrekin</v>
          </cell>
          <cell r="D2212">
            <v>4</v>
          </cell>
          <cell r="F2212">
            <v>16</v>
          </cell>
          <cell r="G2212">
            <v>3</v>
          </cell>
          <cell r="H2212">
            <v>94</v>
          </cell>
          <cell r="J2212">
            <v>1</v>
          </cell>
          <cell r="K2212">
            <v>3</v>
          </cell>
          <cell r="L2212">
            <v>121</v>
          </cell>
          <cell r="M2212">
            <v>4</v>
          </cell>
          <cell r="O2212" t="str">
            <v>00GF</v>
          </cell>
          <cell r="P2212" t="str">
            <v>Telford and the Wrekin</v>
          </cell>
          <cell r="Q2212">
            <v>4</v>
          </cell>
          <cell r="S2212">
            <v>16</v>
          </cell>
          <cell r="T2212">
            <v>4</v>
          </cell>
          <cell r="U2212">
            <v>94</v>
          </cell>
          <cell r="W2212">
            <v>1</v>
          </cell>
          <cell r="X2212">
            <v>3</v>
          </cell>
          <cell r="Y2212">
            <v>122</v>
          </cell>
          <cell r="AA2212" t="str">
            <v>00GF</v>
          </cell>
          <cell r="AB2212" t="str">
            <v>Telford and the Wrekin</v>
          </cell>
          <cell r="AC2212">
            <v>0</v>
          </cell>
          <cell r="AD2212">
            <v>8</v>
          </cell>
          <cell r="AE2212">
            <v>2</v>
          </cell>
          <cell r="AF2212">
            <v>8</v>
          </cell>
          <cell r="AG2212">
            <v>10</v>
          </cell>
          <cell r="AI2212" t="str">
            <v>00GF</v>
          </cell>
          <cell r="AJ2212" t="str">
            <v>Telford and the Wrekin</v>
          </cell>
          <cell r="AK2212">
            <v>0</v>
          </cell>
          <cell r="AL2212">
            <v>0</v>
          </cell>
          <cell r="AM2212">
            <v>0</v>
          </cell>
        </row>
        <row r="2213">
          <cell r="B2213" t="str">
            <v>00GL</v>
          </cell>
          <cell r="C2213" t="str">
            <v>Stoke-on-Trent</v>
          </cell>
          <cell r="F2213">
            <v>15</v>
          </cell>
          <cell r="G2213">
            <v>10</v>
          </cell>
          <cell r="H2213">
            <v>84</v>
          </cell>
          <cell r="I2213">
            <v>26</v>
          </cell>
          <cell r="J2213">
            <v>1</v>
          </cell>
          <cell r="L2213">
            <v>176</v>
          </cell>
          <cell r="M2213">
            <v>1</v>
          </cell>
          <cell r="O2213" t="str">
            <v>00GL</v>
          </cell>
          <cell r="P2213" t="str">
            <v>Stoke-on-Trent</v>
          </cell>
          <cell r="S2213">
            <v>15</v>
          </cell>
          <cell r="T2213">
            <v>8</v>
          </cell>
          <cell r="U2213">
            <v>84</v>
          </cell>
          <cell r="V2213">
            <v>26</v>
          </cell>
          <cell r="W2213">
            <v>1</v>
          </cell>
          <cell r="Y2213">
            <v>174</v>
          </cell>
          <cell r="AA2213" t="str">
            <v>00GL</v>
          </cell>
          <cell r="AB2213" t="str">
            <v>Stoke-on-Trent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I2213" t="str">
            <v>00GL</v>
          </cell>
          <cell r="AJ2213" t="str">
            <v>Stoke-on-Trent</v>
          </cell>
          <cell r="AK2213">
            <v>0</v>
          </cell>
          <cell r="AL2213">
            <v>0</v>
          </cell>
          <cell r="AM2213">
            <v>0</v>
          </cell>
        </row>
        <row r="2214">
          <cell r="B2214" t="str">
            <v>00HA</v>
          </cell>
          <cell r="C2214" t="str">
            <v>Bath and NE Somerset</v>
          </cell>
          <cell r="G2214">
            <v>23</v>
          </cell>
          <cell r="H2214">
            <v>51</v>
          </cell>
          <cell r="L2214">
            <v>82</v>
          </cell>
          <cell r="M2214">
            <v>0</v>
          </cell>
          <cell r="O2214" t="str">
            <v>00HA</v>
          </cell>
          <cell r="P2214" t="str">
            <v>Bath and NE Somerset</v>
          </cell>
          <cell r="T2214">
            <v>21</v>
          </cell>
          <cell r="U2214">
            <v>51</v>
          </cell>
          <cell r="Y2214">
            <v>80</v>
          </cell>
          <cell r="AA2214" t="str">
            <v>00HA</v>
          </cell>
          <cell r="AB2214" t="str">
            <v>Bath and NE Somerset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I2214" t="str">
            <v>00HA</v>
          </cell>
          <cell r="AJ2214" t="str">
            <v>Bath and NE Somerset</v>
          </cell>
          <cell r="AK2214">
            <v>0</v>
          </cell>
          <cell r="AL2214">
            <v>0</v>
          </cell>
          <cell r="AM2214">
            <v>0</v>
          </cell>
        </row>
        <row r="2215">
          <cell r="B2215" t="str">
            <v>00HB</v>
          </cell>
          <cell r="C2215" t="str">
            <v>Bristol</v>
          </cell>
          <cell r="D2215">
            <v>45</v>
          </cell>
          <cell r="E2215">
            <v>2</v>
          </cell>
          <cell r="F2215">
            <v>193</v>
          </cell>
          <cell r="G2215">
            <v>88</v>
          </cell>
          <cell r="H2215">
            <v>438</v>
          </cell>
          <cell r="I2215">
            <v>20</v>
          </cell>
          <cell r="J2215">
            <v>1</v>
          </cell>
          <cell r="L2215">
            <v>1024</v>
          </cell>
          <cell r="M2215">
            <v>1</v>
          </cell>
          <cell r="O2215" t="str">
            <v>00HB</v>
          </cell>
          <cell r="P2215" t="str">
            <v>Bristol</v>
          </cell>
          <cell r="Q2215">
            <v>45</v>
          </cell>
          <cell r="R2215">
            <v>2</v>
          </cell>
          <cell r="S2215">
            <v>193</v>
          </cell>
          <cell r="T2215">
            <v>88</v>
          </cell>
          <cell r="U2215">
            <v>438</v>
          </cell>
          <cell r="V2215">
            <v>20</v>
          </cell>
          <cell r="W2215">
            <v>1</v>
          </cell>
          <cell r="Y2215">
            <v>1024</v>
          </cell>
          <cell r="AA2215" t="str">
            <v>00HB</v>
          </cell>
          <cell r="AB2215" t="str">
            <v>Bristol</v>
          </cell>
          <cell r="AC2215">
            <v>0</v>
          </cell>
          <cell r="AD2215">
            <v>66</v>
          </cell>
          <cell r="AE2215">
            <v>93</v>
          </cell>
          <cell r="AF2215">
            <v>66</v>
          </cell>
          <cell r="AG2215">
            <v>159</v>
          </cell>
          <cell r="AI2215" t="str">
            <v>00HB</v>
          </cell>
          <cell r="AJ2215" t="str">
            <v>Bristol</v>
          </cell>
          <cell r="AK2215">
            <v>75</v>
          </cell>
          <cell r="AL2215">
            <v>32</v>
          </cell>
          <cell r="AM2215">
            <v>0</v>
          </cell>
        </row>
        <row r="2216">
          <cell r="B2216" t="str">
            <v>00HC</v>
          </cell>
          <cell r="C2216" t="str">
            <v>North Somerset</v>
          </cell>
          <cell r="F2216">
            <v>82</v>
          </cell>
          <cell r="G2216">
            <v>25</v>
          </cell>
          <cell r="H2216">
            <v>203</v>
          </cell>
          <cell r="I2216">
            <v>21</v>
          </cell>
          <cell r="L2216">
            <v>331</v>
          </cell>
          <cell r="M2216">
            <v>0</v>
          </cell>
          <cell r="O2216" t="str">
            <v>00HC</v>
          </cell>
          <cell r="P2216" t="str">
            <v>North Somerset</v>
          </cell>
          <cell r="S2216">
            <v>82</v>
          </cell>
          <cell r="T2216">
            <v>24</v>
          </cell>
          <cell r="U2216">
            <v>203</v>
          </cell>
          <cell r="V2216">
            <v>21</v>
          </cell>
          <cell r="Y2216">
            <v>330</v>
          </cell>
          <cell r="AA2216" t="str">
            <v>00HC</v>
          </cell>
          <cell r="AB2216" t="str">
            <v>North Somerset</v>
          </cell>
          <cell r="AD2216">
            <v>21</v>
          </cell>
          <cell r="AE2216">
            <v>27</v>
          </cell>
          <cell r="AF2216">
            <v>21</v>
          </cell>
          <cell r="AG2216">
            <v>48</v>
          </cell>
          <cell r="AI2216" t="str">
            <v>00HC</v>
          </cell>
          <cell r="AJ2216" t="str">
            <v>North Somerset</v>
          </cell>
          <cell r="AK2216">
            <v>0</v>
          </cell>
          <cell r="AL2216">
            <v>0</v>
          </cell>
          <cell r="AM2216">
            <v>0</v>
          </cell>
        </row>
        <row r="2217">
          <cell r="B2217" t="str">
            <v>00HD</v>
          </cell>
          <cell r="C2217" t="str">
            <v>South Gloucestershire</v>
          </cell>
          <cell r="F2217">
            <v>55</v>
          </cell>
          <cell r="G2217">
            <v>34</v>
          </cell>
          <cell r="H2217">
            <v>219</v>
          </cell>
          <cell r="I2217">
            <v>10</v>
          </cell>
          <cell r="L2217">
            <v>318</v>
          </cell>
          <cell r="M2217">
            <v>0</v>
          </cell>
          <cell r="O2217" t="str">
            <v>00HD</v>
          </cell>
          <cell r="P2217" t="str">
            <v>South Gloucestershire</v>
          </cell>
          <cell r="S2217">
            <v>55</v>
          </cell>
          <cell r="T2217">
            <v>32</v>
          </cell>
          <cell r="U2217">
            <v>219</v>
          </cell>
          <cell r="V2217">
            <v>10</v>
          </cell>
          <cell r="Y2217">
            <v>316</v>
          </cell>
          <cell r="AA2217" t="str">
            <v>00HD</v>
          </cell>
          <cell r="AB2217" t="str">
            <v>South Gloucestershire</v>
          </cell>
          <cell r="AD2217">
            <v>26</v>
          </cell>
          <cell r="AE2217">
            <v>81</v>
          </cell>
          <cell r="AF2217">
            <v>26</v>
          </cell>
          <cell r="AG2217">
            <v>107</v>
          </cell>
          <cell r="AI2217" t="str">
            <v>00HD</v>
          </cell>
          <cell r="AJ2217" t="str">
            <v>South Gloucestershire</v>
          </cell>
          <cell r="AK2217">
            <v>0</v>
          </cell>
          <cell r="AL2217">
            <v>0</v>
          </cell>
          <cell r="AM2217">
            <v>0</v>
          </cell>
        </row>
        <row r="2218">
          <cell r="B2218" t="str">
            <v>00HG</v>
          </cell>
          <cell r="C2218" t="str">
            <v>Plymouth</v>
          </cell>
          <cell r="F2218">
            <v>68</v>
          </cell>
          <cell r="G2218">
            <v>23</v>
          </cell>
          <cell r="H2218">
            <v>195</v>
          </cell>
          <cell r="I2218">
            <v>6</v>
          </cell>
          <cell r="L2218">
            <v>292</v>
          </cell>
          <cell r="M2218">
            <v>0</v>
          </cell>
          <cell r="O2218" t="str">
            <v>00HG</v>
          </cell>
          <cell r="P2218" t="str">
            <v>Plymouth</v>
          </cell>
          <cell r="S2218">
            <v>68</v>
          </cell>
          <cell r="T2218">
            <v>33</v>
          </cell>
          <cell r="U2218">
            <v>195</v>
          </cell>
          <cell r="V2218">
            <v>6</v>
          </cell>
          <cell r="Y2218">
            <v>302</v>
          </cell>
          <cell r="AA2218" t="str">
            <v>00HG</v>
          </cell>
          <cell r="AB2218" t="str">
            <v>Plymouth</v>
          </cell>
          <cell r="AD2218">
            <v>6</v>
          </cell>
          <cell r="AE2218">
            <v>0</v>
          </cell>
          <cell r="AF2218">
            <v>6</v>
          </cell>
          <cell r="AG2218">
            <v>6</v>
          </cell>
          <cell r="AI2218" t="str">
            <v>00HG</v>
          </cell>
          <cell r="AJ2218" t="str">
            <v>Plymouth</v>
          </cell>
          <cell r="AK2218">
            <v>0</v>
          </cell>
          <cell r="AL2218">
            <v>0</v>
          </cell>
          <cell r="AM2218">
            <v>0</v>
          </cell>
        </row>
        <row r="2219">
          <cell r="B2219" t="str">
            <v>00HH</v>
          </cell>
          <cell r="C2219" t="str">
            <v>Torbay</v>
          </cell>
          <cell r="G2219">
            <v>10</v>
          </cell>
          <cell r="H2219">
            <v>77</v>
          </cell>
          <cell r="L2219">
            <v>131</v>
          </cell>
          <cell r="M2219">
            <v>0</v>
          </cell>
          <cell r="O2219" t="str">
            <v>00HH</v>
          </cell>
          <cell r="P2219" t="str">
            <v>Torbay</v>
          </cell>
          <cell r="T2219">
            <v>9</v>
          </cell>
          <cell r="U2219">
            <v>77</v>
          </cell>
          <cell r="Y2219">
            <v>130</v>
          </cell>
          <cell r="AA2219" t="str">
            <v>00HH</v>
          </cell>
          <cell r="AB2219" t="str">
            <v>Torbay</v>
          </cell>
          <cell r="AD2219">
            <v>0</v>
          </cell>
          <cell r="AE2219">
            <v>0</v>
          </cell>
          <cell r="AF2219">
            <v>0</v>
          </cell>
          <cell r="AG2219">
            <v>0</v>
          </cell>
          <cell r="AI2219" t="str">
            <v>00HH</v>
          </cell>
          <cell r="AJ2219" t="str">
            <v>Torbay</v>
          </cell>
          <cell r="AK2219">
            <v>0</v>
          </cell>
          <cell r="AL2219">
            <v>0</v>
          </cell>
          <cell r="AM2219">
            <v>0</v>
          </cell>
        </row>
        <row r="2220">
          <cell r="B2220" t="str">
            <v>00HN</v>
          </cell>
          <cell r="C2220" t="str">
            <v>Bournemouth</v>
          </cell>
          <cell r="F2220">
            <v>19</v>
          </cell>
          <cell r="G2220">
            <v>41</v>
          </cell>
          <cell r="H2220">
            <v>55</v>
          </cell>
          <cell r="I2220">
            <v>16</v>
          </cell>
          <cell r="J2220">
            <v>1</v>
          </cell>
          <cell r="L2220">
            <v>132</v>
          </cell>
          <cell r="M2220">
            <v>1</v>
          </cell>
          <cell r="O2220" t="str">
            <v>00HN</v>
          </cell>
          <cell r="P2220" t="str">
            <v>Bournemouth</v>
          </cell>
          <cell r="S2220">
            <v>19</v>
          </cell>
          <cell r="T2220">
            <v>43</v>
          </cell>
          <cell r="U2220">
            <v>55</v>
          </cell>
          <cell r="V2220">
            <v>16</v>
          </cell>
          <cell r="W2220">
            <v>1</v>
          </cell>
          <cell r="Y2220">
            <v>134</v>
          </cell>
          <cell r="AA2220" t="str">
            <v>00HN</v>
          </cell>
          <cell r="AB2220" t="str">
            <v>Bournemouth</v>
          </cell>
          <cell r="AD2220">
            <v>0</v>
          </cell>
          <cell r="AE2220">
            <v>0</v>
          </cell>
          <cell r="AF2220">
            <v>0</v>
          </cell>
          <cell r="AG2220">
            <v>0</v>
          </cell>
          <cell r="AI2220" t="str">
            <v>00HN</v>
          </cell>
          <cell r="AJ2220" t="str">
            <v>Bournemouth</v>
          </cell>
          <cell r="AK2220">
            <v>0</v>
          </cell>
          <cell r="AL2220">
            <v>0</v>
          </cell>
          <cell r="AM2220">
            <v>0</v>
          </cell>
        </row>
        <row r="2221">
          <cell r="B2221" t="str">
            <v>00HP</v>
          </cell>
          <cell r="C2221" t="str">
            <v>Poole</v>
          </cell>
          <cell r="G2221">
            <v>27</v>
          </cell>
          <cell r="J2221">
            <v>1</v>
          </cell>
          <cell r="L2221">
            <v>28</v>
          </cell>
          <cell r="M2221">
            <v>1</v>
          </cell>
          <cell r="O2221" t="str">
            <v>00HP</v>
          </cell>
          <cell r="P2221" t="str">
            <v>Poole</v>
          </cell>
          <cell r="T2221">
            <v>28</v>
          </cell>
          <cell r="W2221">
            <v>1</v>
          </cell>
          <cell r="Y2221">
            <v>29</v>
          </cell>
          <cell r="AA2221" t="str">
            <v>00HP</v>
          </cell>
          <cell r="AB2221" t="str">
            <v>Poole</v>
          </cell>
          <cell r="AD2221">
            <v>0</v>
          </cell>
          <cell r="AF2221">
            <v>0</v>
          </cell>
          <cell r="AG2221">
            <v>0</v>
          </cell>
          <cell r="AI2221" t="str">
            <v>00HP</v>
          </cell>
          <cell r="AJ2221" t="str">
            <v>Poole</v>
          </cell>
          <cell r="AK2221">
            <v>0</v>
          </cell>
          <cell r="AL2221">
            <v>0</v>
          </cell>
          <cell r="AM2221">
            <v>0</v>
          </cell>
        </row>
        <row r="2222">
          <cell r="B2222" t="str">
            <v>00HX</v>
          </cell>
          <cell r="C2222" t="str">
            <v>Swindon</v>
          </cell>
          <cell r="D2222">
            <v>8</v>
          </cell>
          <cell r="F2222">
            <v>37</v>
          </cell>
          <cell r="G2222">
            <v>22</v>
          </cell>
          <cell r="H2222">
            <v>201</v>
          </cell>
          <cell r="J2222">
            <v>1</v>
          </cell>
          <cell r="L2222">
            <v>269</v>
          </cell>
          <cell r="M2222">
            <v>1</v>
          </cell>
          <cell r="O2222" t="str">
            <v>00HX</v>
          </cell>
          <cell r="P2222" t="str">
            <v>Swindon</v>
          </cell>
          <cell r="Q2222">
            <v>8</v>
          </cell>
          <cell r="S2222">
            <v>37</v>
          </cell>
          <cell r="T2222">
            <v>25</v>
          </cell>
          <cell r="U2222">
            <v>201</v>
          </cell>
          <cell r="W2222">
            <v>1</v>
          </cell>
          <cell r="Y2222">
            <v>272</v>
          </cell>
          <cell r="AA2222" t="str">
            <v>00HX</v>
          </cell>
          <cell r="AB2222" t="str">
            <v>Swindon</v>
          </cell>
          <cell r="AC2222">
            <v>0</v>
          </cell>
          <cell r="AD2222">
            <v>17</v>
          </cell>
          <cell r="AE2222">
            <v>0</v>
          </cell>
          <cell r="AF2222">
            <v>17</v>
          </cell>
          <cell r="AG2222">
            <v>17</v>
          </cell>
          <cell r="AI2222" t="str">
            <v>00HX</v>
          </cell>
          <cell r="AJ2222" t="str">
            <v>Swindon</v>
          </cell>
          <cell r="AK2222">
            <v>0</v>
          </cell>
          <cell r="AL2222">
            <v>0</v>
          </cell>
          <cell r="AM2222">
            <v>0</v>
          </cell>
        </row>
        <row r="2223">
          <cell r="B2223" t="str">
            <v>00JA</v>
          </cell>
          <cell r="C2223" t="str">
            <v>Peterborough</v>
          </cell>
          <cell r="D2223">
            <v>16</v>
          </cell>
          <cell r="F2223">
            <v>82</v>
          </cell>
          <cell r="G2223">
            <v>40</v>
          </cell>
          <cell r="H2223">
            <v>282</v>
          </cell>
          <cell r="J2223">
            <v>2</v>
          </cell>
          <cell r="L2223">
            <v>422</v>
          </cell>
          <cell r="M2223">
            <v>2</v>
          </cell>
          <cell r="O2223" t="str">
            <v>00JA</v>
          </cell>
          <cell r="P2223" t="str">
            <v>Peterborough</v>
          </cell>
          <cell r="Q2223">
            <v>16</v>
          </cell>
          <cell r="S2223">
            <v>82</v>
          </cell>
          <cell r="T2223">
            <v>38</v>
          </cell>
          <cell r="U2223">
            <v>282</v>
          </cell>
          <cell r="W2223">
            <v>2</v>
          </cell>
          <cell r="Y2223">
            <v>420</v>
          </cell>
          <cell r="AA2223" t="str">
            <v>00JA</v>
          </cell>
          <cell r="AB2223" t="str">
            <v>Peterborough</v>
          </cell>
          <cell r="AC2223">
            <v>0</v>
          </cell>
          <cell r="AD2223">
            <v>0</v>
          </cell>
          <cell r="AE2223">
            <v>0</v>
          </cell>
          <cell r="AF2223">
            <v>0</v>
          </cell>
          <cell r="AG2223">
            <v>0</v>
          </cell>
          <cell r="AI2223" t="str">
            <v>00JA</v>
          </cell>
          <cell r="AJ2223" t="str">
            <v>Peterborough</v>
          </cell>
          <cell r="AK2223">
            <v>0</v>
          </cell>
          <cell r="AL2223">
            <v>0</v>
          </cell>
          <cell r="AM2223">
            <v>0</v>
          </cell>
        </row>
        <row r="2224">
          <cell r="B2224" t="str">
            <v>00KA</v>
          </cell>
          <cell r="C2224" t="str">
            <v>Luton</v>
          </cell>
          <cell r="D2224">
            <v>66</v>
          </cell>
          <cell r="G2224">
            <v>38</v>
          </cell>
          <cell r="H2224">
            <v>54</v>
          </cell>
          <cell r="I2224">
            <v>2</v>
          </cell>
          <cell r="J2224">
            <v>1</v>
          </cell>
          <cell r="K2224">
            <v>1</v>
          </cell>
          <cell r="L2224">
            <v>171</v>
          </cell>
          <cell r="M2224">
            <v>2</v>
          </cell>
          <cell r="O2224" t="str">
            <v>00KA</v>
          </cell>
          <cell r="P2224" t="str">
            <v>Luton</v>
          </cell>
          <cell r="Q2224">
            <v>66</v>
          </cell>
          <cell r="T2224">
            <v>38</v>
          </cell>
          <cell r="U2224">
            <v>54</v>
          </cell>
          <cell r="V2224">
            <v>2</v>
          </cell>
          <cell r="W2224">
            <v>1</v>
          </cell>
          <cell r="X2224">
            <v>1</v>
          </cell>
          <cell r="Y2224">
            <v>171</v>
          </cell>
          <cell r="AA2224" t="str">
            <v>00KA</v>
          </cell>
          <cell r="AB2224" t="str">
            <v>Luton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  <cell r="AG2224">
            <v>0</v>
          </cell>
          <cell r="AI2224" t="str">
            <v>00KA</v>
          </cell>
          <cell r="AJ2224" t="str">
            <v>Luton</v>
          </cell>
          <cell r="AK2224">
            <v>9</v>
          </cell>
          <cell r="AL2224">
            <v>0</v>
          </cell>
          <cell r="AM2224">
            <v>0</v>
          </cell>
        </row>
        <row r="2225">
          <cell r="B2225" t="str">
            <v>00KF</v>
          </cell>
          <cell r="C2225" t="str">
            <v>Southend-on-Sea</v>
          </cell>
          <cell r="D2225">
            <v>8</v>
          </cell>
          <cell r="F2225">
            <v>31</v>
          </cell>
          <cell r="G2225">
            <v>22</v>
          </cell>
          <cell r="H2225">
            <v>99</v>
          </cell>
          <cell r="I2225">
            <v>14</v>
          </cell>
          <cell r="L2225">
            <v>174</v>
          </cell>
          <cell r="M2225">
            <v>0</v>
          </cell>
          <cell r="O2225" t="str">
            <v>00KF</v>
          </cell>
          <cell r="P2225" t="str">
            <v>Southend-on-Sea</v>
          </cell>
          <cell r="Q2225">
            <v>8</v>
          </cell>
          <cell r="S2225">
            <v>31</v>
          </cell>
          <cell r="T2225">
            <v>29</v>
          </cell>
          <cell r="U2225">
            <v>99</v>
          </cell>
          <cell r="V2225">
            <v>14</v>
          </cell>
          <cell r="Y2225">
            <v>181</v>
          </cell>
          <cell r="AA2225" t="str">
            <v>00KF</v>
          </cell>
          <cell r="AB2225" t="str">
            <v>Southend-on-Sea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  <cell r="AG2225">
            <v>0</v>
          </cell>
          <cell r="AI2225" t="str">
            <v>00KF</v>
          </cell>
          <cell r="AJ2225" t="str">
            <v>Southend-on-Sea</v>
          </cell>
          <cell r="AK2225">
            <v>0</v>
          </cell>
          <cell r="AL2225">
            <v>0</v>
          </cell>
          <cell r="AM2225">
            <v>0</v>
          </cell>
        </row>
        <row r="2226">
          <cell r="B2226" t="str">
            <v>00KG</v>
          </cell>
          <cell r="C2226" t="str">
            <v>Thurrock</v>
          </cell>
          <cell r="G2226">
            <v>12</v>
          </cell>
          <cell r="H2226">
            <v>8</v>
          </cell>
          <cell r="L2226">
            <v>20</v>
          </cell>
          <cell r="M2226">
            <v>0</v>
          </cell>
          <cell r="O2226" t="str">
            <v>00KG</v>
          </cell>
          <cell r="P2226" t="str">
            <v>Thurrock</v>
          </cell>
          <cell r="T2226">
            <v>25</v>
          </cell>
          <cell r="U2226">
            <v>8</v>
          </cell>
          <cell r="Y2226">
            <v>33</v>
          </cell>
          <cell r="AA2226" t="str">
            <v>00KG</v>
          </cell>
          <cell r="AB2226" t="str">
            <v>Thurrock</v>
          </cell>
          <cell r="AD2226">
            <v>0</v>
          </cell>
          <cell r="AE2226">
            <v>0</v>
          </cell>
          <cell r="AF2226">
            <v>0</v>
          </cell>
          <cell r="AG2226">
            <v>0</v>
          </cell>
          <cell r="AI2226" t="str">
            <v>00KG</v>
          </cell>
          <cell r="AJ2226" t="str">
            <v>Thurrock</v>
          </cell>
          <cell r="AK2226">
            <v>0</v>
          </cell>
          <cell r="AL2226">
            <v>0</v>
          </cell>
          <cell r="AM2226">
            <v>0</v>
          </cell>
        </row>
        <row r="2227">
          <cell r="B2227" t="str">
            <v>00LC</v>
          </cell>
          <cell r="C2227" t="str">
            <v>Medway</v>
          </cell>
          <cell r="D2227">
            <v>10</v>
          </cell>
          <cell r="F2227">
            <v>213</v>
          </cell>
          <cell r="G2227">
            <v>30</v>
          </cell>
          <cell r="H2227">
            <v>185</v>
          </cell>
          <cell r="L2227">
            <v>438</v>
          </cell>
          <cell r="M2227">
            <v>0</v>
          </cell>
          <cell r="O2227" t="str">
            <v>00LC</v>
          </cell>
          <cell r="P2227" t="str">
            <v>Medway</v>
          </cell>
          <cell r="Q2227">
            <v>10</v>
          </cell>
          <cell r="S2227">
            <v>213</v>
          </cell>
          <cell r="T2227">
            <v>41</v>
          </cell>
          <cell r="U2227">
            <v>185</v>
          </cell>
          <cell r="Y2227">
            <v>449</v>
          </cell>
          <cell r="AA2227" t="str">
            <v>00LC</v>
          </cell>
          <cell r="AB2227" t="str">
            <v>Medway</v>
          </cell>
          <cell r="AC2227">
            <v>0</v>
          </cell>
          <cell r="AD2227">
            <v>25</v>
          </cell>
          <cell r="AE2227">
            <v>17</v>
          </cell>
          <cell r="AF2227">
            <v>25</v>
          </cell>
          <cell r="AG2227">
            <v>42</v>
          </cell>
          <cell r="AI2227" t="str">
            <v>00LC</v>
          </cell>
          <cell r="AJ2227" t="str">
            <v>Medway</v>
          </cell>
          <cell r="AK2227">
            <v>0</v>
          </cell>
          <cell r="AL2227">
            <v>0</v>
          </cell>
          <cell r="AM2227">
            <v>0</v>
          </cell>
        </row>
        <row r="2228">
          <cell r="B2228" t="str">
            <v>00MA</v>
          </cell>
          <cell r="C2228" t="str">
            <v>Bracknell Forest</v>
          </cell>
          <cell r="F2228">
            <v>54</v>
          </cell>
          <cell r="G2228">
            <v>40</v>
          </cell>
          <cell r="H2228">
            <v>136</v>
          </cell>
          <cell r="L2228">
            <v>230</v>
          </cell>
          <cell r="M2228">
            <v>0</v>
          </cell>
          <cell r="O2228" t="str">
            <v>00MA</v>
          </cell>
          <cell r="P2228" t="str">
            <v>Bracknell Forest</v>
          </cell>
          <cell r="S2228">
            <v>54</v>
          </cell>
          <cell r="T2228">
            <v>63</v>
          </cell>
          <cell r="U2228">
            <v>136</v>
          </cell>
          <cell r="Y2228">
            <v>253</v>
          </cell>
          <cell r="AA2228" t="str">
            <v>00MA</v>
          </cell>
          <cell r="AB2228" t="str">
            <v>Bracknell Forest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I2228" t="str">
            <v>00MA</v>
          </cell>
          <cell r="AJ2228" t="str">
            <v>Bracknell Forest</v>
          </cell>
          <cell r="AK2228">
            <v>0</v>
          </cell>
          <cell r="AL2228">
            <v>0</v>
          </cell>
          <cell r="AM2228">
            <v>0</v>
          </cell>
        </row>
        <row r="2229">
          <cell r="B2229" t="str">
            <v>00MB</v>
          </cell>
          <cell r="C2229" t="str">
            <v>West Berkshire</v>
          </cell>
          <cell r="F2229">
            <v>41</v>
          </cell>
          <cell r="G2229">
            <v>55</v>
          </cell>
          <cell r="H2229">
            <v>109</v>
          </cell>
          <cell r="I2229">
            <v>3</v>
          </cell>
          <cell r="K2229">
            <v>2</v>
          </cell>
          <cell r="L2229">
            <v>210</v>
          </cell>
          <cell r="M2229">
            <v>2</v>
          </cell>
          <cell r="O2229" t="str">
            <v>00MB</v>
          </cell>
          <cell r="P2229" t="str">
            <v>West Berkshire</v>
          </cell>
          <cell r="S2229">
            <v>41</v>
          </cell>
          <cell r="T2229">
            <v>55</v>
          </cell>
          <cell r="U2229">
            <v>109</v>
          </cell>
          <cell r="V2229">
            <v>3</v>
          </cell>
          <cell r="X2229">
            <v>2</v>
          </cell>
          <cell r="Y2229">
            <v>210</v>
          </cell>
          <cell r="AA2229" t="str">
            <v>00MB</v>
          </cell>
          <cell r="AB2229" t="str">
            <v>West Berkshire</v>
          </cell>
          <cell r="AD2229">
            <v>1</v>
          </cell>
          <cell r="AE2229">
            <v>0</v>
          </cell>
          <cell r="AF2229">
            <v>1</v>
          </cell>
          <cell r="AG2229">
            <v>1</v>
          </cell>
          <cell r="AI2229" t="str">
            <v>00MB</v>
          </cell>
          <cell r="AJ2229" t="str">
            <v>West Berkshire</v>
          </cell>
          <cell r="AK2229">
            <v>0</v>
          </cell>
          <cell r="AL2229">
            <v>0</v>
          </cell>
          <cell r="AM2229">
            <v>0</v>
          </cell>
        </row>
        <row r="2230">
          <cell r="B2230" t="str">
            <v>00MC</v>
          </cell>
          <cell r="C2230" t="str">
            <v>Reading</v>
          </cell>
          <cell r="D2230">
            <v>54</v>
          </cell>
          <cell r="F2230">
            <v>66</v>
          </cell>
          <cell r="G2230">
            <v>62</v>
          </cell>
          <cell r="H2230">
            <v>46</v>
          </cell>
          <cell r="L2230">
            <v>228</v>
          </cell>
          <cell r="M2230">
            <v>0</v>
          </cell>
          <cell r="O2230" t="str">
            <v>00MC</v>
          </cell>
          <cell r="P2230" t="str">
            <v>Reading</v>
          </cell>
          <cell r="Q2230">
            <v>54</v>
          </cell>
          <cell r="S2230">
            <v>66</v>
          </cell>
          <cell r="T2230">
            <v>72</v>
          </cell>
          <cell r="U2230">
            <v>46</v>
          </cell>
          <cell r="Y2230">
            <v>238</v>
          </cell>
          <cell r="AA2230" t="str">
            <v>00MC</v>
          </cell>
          <cell r="AB2230" t="str">
            <v>Reading</v>
          </cell>
          <cell r="AC2230">
            <v>0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I2230" t="str">
            <v>00MC</v>
          </cell>
          <cell r="AJ2230" t="str">
            <v>Reading</v>
          </cell>
          <cell r="AK2230">
            <v>0</v>
          </cell>
          <cell r="AL2230">
            <v>0</v>
          </cell>
          <cell r="AM2230">
            <v>0</v>
          </cell>
        </row>
        <row r="2231">
          <cell r="B2231" t="str">
            <v>00MD</v>
          </cell>
          <cell r="C2231" t="str">
            <v>Slough</v>
          </cell>
          <cell r="D2231">
            <v>6</v>
          </cell>
          <cell r="F2231">
            <v>52</v>
          </cell>
          <cell r="G2231">
            <v>25</v>
          </cell>
          <cell r="H2231">
            <v>98</v>
          </cell>
          <cell r="J2231">
            <v>1</v>
          </cell>
          <cell r="L2231">
            <v>233</v>
          </cell>
          <cell r="M2231">
            <v>1</v>
          </cell>
          <cell r="O2231" t="str">
            <v>00MD</v>
          </cell>
          <cell r="P2231" t="str">
            <v>Slough</v>
          </cell>
          <cell r="Q2231">
            <v>6</v>
          </cell>
          <cell r="S2231">
            <v>52</v>
          </cell>
          <cell r="T2231">
            <v>23</v>
          </cell>
          <cell r="U2231">
            <v>98</v>
          </cell>
          <cell r="W2231">
            <v>1</v>
          </cell>
          <cell r="Y2231">
            <v>231</v>
          </cell>
          <cell r="AA2231" t="str">
            <v>00MD</v>
          </cell>
          <cell r="AB2231" t="str">
            <v>Slough</v>
          </cell>
          <cell r="AC2231">
            <v>0</v>
          </cell>
          <cell r="AD2231">
            <v>0</v>
          </cell>
          <cell r="AE2231">
            <v>0</v>
          </cell>
          <cell r="AF2231">
            <v>0</v>
          </cell>
          <cell r="AG2231">
            <v>0</v>
          </cell>
          <cell r="AI2231" t="str">
            <v>00MD</v>
          </cell>
          <cell r="AJ2231" t="str">
            <v>Slough</v>
          </cell>
          <cell r="AK2231">
            <v>0</v>
          </cell>
          <cell r="AL2231">
            <v>0</v>
          </cell>
          <cell r="AM2231">
            <v>0</v>
          </cell>
        </row>
        <row r="2232">
          <cell r="B2232" t="str">
            <v>00ME</v>
          </cell>
          <cell r="C2232" t="str">
            <v>Windsor and Maidenhead</v>
          </cell>
          <cell r="F2232">
            <v>67</v>
          </cell>
          <cell r="G2232">
            <v>39</v>
          </cell>
          <cell r="H2232">
            <v>116</v>
          </cell>
          <cell r="L2232">
            <v>222</v>
          </cell>
          <cell r="M2232">
            <v>0</v>
          </cell>
          <cell r="O2232" t="str">
            <v>00ME</v>
          </cell>
          <cell r="P2232" t="str">
            <v>Windsor and Maidenhead</v>
          </cell>
          <cell r="S2232">
            <v>67</v>
          </cell>
          <cell r="T2232">
            <v>24</v>
          </cell>
          <cell r="U2232">
            <v>116</v>
          </cell>
          <cell r="Y2232">
            <v>207</v>
          </cell>
          <cell r="AA2232" t="str">
            <v>00ME</v>
          </cell>
          <cell r="AB2232" t="str">
            <v>Windsor and Maidenhead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I2232" t="str">
            <v>00ME</v>
          </cell>
          <cell r="AJ2232" t="str">
            <v>Windsor and Maidenhead</v>
          </cell>
          <cell r="AK2232">
            <v>0</v>
          </cell>
          <cell r="AL2232">
            <v>0</v>
          </cell>
          <cell r="AM2232">
            <v>0</v>
          </cell>
        </row>
        <row r="2233">
          <cell r="B2233" t="str">
            <v>00MF</v>
          </cell>
          <cell r="C2233" t="str">
            <v>Wokingham</v>
          </cell>
          <cell r="F2233">
            <v>14</v>
          </cell>
          <cell r="G2233">
            <v>28</v>
          </cell>
          <cell r="H2233">
            <v>9</v>
          </cell>
          <cell r="L2233">
            <v>51</v>
          </cell>
          <cell r="M2233">
            <v>0</v>
          </cell>
          <cell r="O2233" t="str">
            <v>00MF</v>
          </cell>
          <cell r="P2233" t="str">
            <v>Wokingham</v>
          </cell>
          <cell r="S2233">
            <v>14</v>
          </cell>
          <cell r="T2233">
            <v>37</v>
          </cell>
          <cell r="U2233">
            <v>9</v>
          </cell>
          <cell r="Y2233">
            <v>60</v>
          </cell>
          <cell r="AA2233" t="str">
            <v>00MF</v>
          </cell>
          <cell r="AB2233" t="str">
            <v>Wokingham</v>
          </cell>
          <cell r="AD2233">
            <v>13</v>
          </cell>
          <cell r="AE2233">
            <v>9</v>
          </cell>
          <cell r="AF2233">
            <v>13</v>
          </cell>
          <cell r="AG2233">
            <v>22</v>
          </cell>
          <cell r="AI2233" t="str">
            <v>00MF</v>
          </cell>
          <cell r="AJ2233" t="str">
            <v>Wokingham</v>
          </cell>
          <cell r="AK2233">
            <v>0</v>
          </cell>
          <cell r="AL2233">
            <v>0</v>
          </cell>
          <cell r="AM2233">
            <v>0</v>
          </cell>
        </row>
        <row r="2234">
          <cell r="B2234" t="str">
            <v>00MG</v>
          </cell>
          <cell r="C2234" t="str">
            <v>Milton Keynes</v>
          </cell>
          <cell r="D2234">
            <v>8</v>
          </cell>
          <cell r="F2234">
            <v>66</v>
          </cell>
          <cell r="G2234">
            <v>109</v>
          </cell>
          <cell r="H2234">
            <v>145</v>
          </cell>
          <cell r="L2234">
            <v>341</v>
          </cell>
          <cell r="M2234">
            <v>0</v>
          </cell>
          <cell r="O2234" t="str">
            <v>00MG</v>
          </cell>
          <cell r="P2234" t="str">
            <v>Milton Keynes</v>
          </cell>
          <cell r="Q2234">
            <v>8</v>
          </cell>
          <cell r="S2234">
            <v>66</v>
          </cell>
          <cell r="T2234">
            <v>113</v>
          </cell>
          <cell r="U2234">
            <v>145</v>
          </cell>
          <cell r="Y2234">
            <v>345</v>
          </cell>
          <cell r="AA2234" t="str">
            <v>00MG</v>
          </cell>
          <cell r="AB2234" t="str">
            <v>Milton Keynes</v>
          </cell>
          <cell r="AC2234">
            <v>0</v>
          </cell>
          <cell r="AD2234">
            <v>0</v>
          </cell>
          <cell r="AE2234">
            <v>20</v>
          </cell>
          <cell r="AF2234">
            <v>0</v>
          </cell>
          <cell r="AG2234">
            <v>20</v>
          </cell>
          <cell r="AI2234" t="str">
            <v>00MG</v>
          </cell>
          <cell r="AJ2234" t="str">
            <v>Milton Keynes</v>
          </cell>
          <cell r="AK2234">
            <v>0</v>
          </cell>
          <cell r="AL2234">
            <v>0</v>
          </cell>
          <cell r="AM2234">
            <v>0</v>
          </cell>
        </row>
        <row r="2235">
          <cell r="B2235" t="str">
            <v>00ML</v>
          </cell>
          <cell r="C2235" t="str">
            <v>Brighton and Hove</v>
          </cell>
          <cell r="D2235">
            <v>4</v>
          </cell>
          <cell r="F2235">
            <v>79</v>
          </cell>
          <cell r="G2235">
            <v>56</v>
          </cell>
          <cell r="H2235">
            <v>204</v>
          </cell>
          <cell r="L2235">
            <v>406</v>
          </cell>
          <cell r="M2235">
            <v>0</v>
          </cell>
          <cell r="O2235" t="str">
            <v>00ML</v>
          </cell>
          <cell r="P2235" t="str">
            <v>Brighton and Hove</v>
          </cell>
          <cell r="Q2235">
            <v>4</v>
          </cell>
          <cell r="S2235">
            <v>79</v>
          </cell>
          <cell r="T2235">
            <v>55</v>
          </cell>
          <cell r="U2235">
            <v>204</v>
          </cell>
          <cell r="Y2235">
            <v>405</v>
          </cell>
          <cell r="AA2235" t="str">
            <v>00ML</v>
          </cell>
          <cell r="AB2235" t="str">
            <v>Brighton and Hove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I2235" t="str">
            <v>00ML</v>
          </cell>
          <cell r="AJ2235" t="str">
            <v>Brighton and Hove</v>
          </cell>
          <cell r="AK2235">
            <v>0</v>
          </cell>
          <cell r="AL2235">
            <v>0</v>
          </cell>
          <cell r="AM2235">
            <v>62</v>
          </cell>
        </row>
        <row r="2236">
          <cell r="B2236" t="str">
            <v>00MR</v>
          </cell>
          <cell r="C2236" t="str">
            <v>Portsmouth</v>
          </cell>
          <cell r="D2236">
            <v>29</v>
          </cell>
          <cell r="F2236">
            <v>91</v>
          </cell>
          <cell r="G2236">
            <v>30</v>
          </cell>
          <cell r="H2236">
            <v>337</v>
          </cell>
          <cell r="I2236">
            <v>1</v>
          </cell>
          <cell r="L2236">
            <v>488</v>
          </cell>
          <cell r="M2236">
            <v>0</v>
          </cell>
          <cell r="O2236" t="str">
            <v>00MR</v>
          </cell>
          <cell r="P2236" t="str">
            <v>Portsmouth</v>
          </cell>
          <cell r="Q2236">
            <v>29</v>
          </cell>
          <cell r="S2236">
            <v>91</v>
          </cell>
          <cell r="T2236">
            <v>61</v>
          </cell>
          <cell r="U2236">
            <v>337</v>
          </cell>
          <cell r="V2236">
            <v>1</v>
          </cell>
          <cell r="Y2236">
            <v>519</v>
          </cell>
          <cell r="AA2236" t="str">
            <v>00MR</v>
          </cell>
          <cell r="AB2236" t="str">
            <v>Portsmouth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  <cell r="AG2236">
            <v>0</v>
          </cell>
          <cell r="AI2236" t="str">
            <v>00MR</v>
          </cell>
          <cell r="AJ2236" t="str">
            <v>Portsmouth</v>
          </cell>
          <cell r="AK2236">
            <v>0</v>
          </cell>
          <cell r="AL2236">
            <v>0</v>
          </cell>
          <cell r="AM2236">
            <v>0</v>
          </cell>
        </row>
        <row r="2237">
          <cell r="B2237" t="str">
            <v>00MS</v>
          </cell>
          <cell r="C2237" t="str">
            <v>Southampton</v>
          </cell>
          <cell r="D2237">
            <v>8</v>
          </cell>
          <cell r="F2237">
            <v>50</v>
          </cell>
          <cell r="G2237">
            <v>44</v>
          </cell>
          <cell r="H2237">
            <v>131</v>
          </cell>
          <cell r="I2237">
            <v>28</v>
          </cell>
          <cell r="K2237">
            <v>2</v>
          </cell>
          <cell r="L2237">
            <v>271</v>
          </cell>
          <cell r="M2237">
            <v>2</v>
          </cell>
          <cell r="O2237" t="str">
            <v>00MS</v>
          </cell>
          <cell r="P2237" t="str">
            <v>Southampton</v>
          </cell>
          <cell r="Q2237">
            <v>8</v>
          </cell>
          <cell r="S2237">
            <v>50</v>
          </cell>
          <cell r="T2237">
            <v>96</v>
          </cell>
          <cell r="U2237">
            <v>131</v>
          </cell>
          <cell r="V2237">
            <v>28</v>
          </cell>
          <cell r="X2237">
            <v>2</v>
          </cell>
          <cell r="Y2237">
            <v>323</v>
          </cell>
          <cell r="AA2237" t="str">
            <v>00MS</v>
          </cell>
          <cell r="AB2237" t="str">
            <v>Southampton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  <cell r="AG2237">
            <v>0</v>
          </cell>
          <cell r="AI2237" t="str">
            <v>00MS</v>
          </cell>
          <cell r="AJ2237" t="str">
            <v>Southampton</v>
          </cell>
          <cell r="AK2237">
            <v>0</v>
          </cell>
          <cell r="AL2237">
            <v>0</v>
          </cell>
          <cell r="AM2237">
            <v>0</v>
          </cell>
        </row>
        <row r="2238">
          <cell r="B2238" t="str">
            <v>00MW</v>
          </cell>
          <cell r="C2238" t="str">
            <v>Isle of Wight</v>
          </cell>
          <cell r="D2238">
            <v>12</v>
          </cell>
          <cell r="F2238">
            <v>21</v>
          </cell>
          <cell r="G2238">
            <v>21</v>
          </cell>
          <cell r="H2238">
            <v>42</v>
          </cell>
          <cell r="L2238">
            <v>96</v>
          </cell>
          <cell r="M2238">
            <v>0</v>
          </cell>
          <cell r="O2238" t="str">
            <v>00MW</v>
          </cell>
          <cell r="P2238" t="str">
            <v>Isle of Wight</v>
          </cell>
          <cell r="Q2238">
            <v>12</v>
          </cell>
          <cell r="S2238">
            <v>21</v>
          </cell>
          <cell r="T2238">
            <v>24</v>
          </cell>
          <cell r="U2238">
            <v>42</v>
          </cell>
          <cell r="Y2238">
            <v>99</v>
          </cell>
          <cell r="AA2238" t="str">
            <v>00MW</v>
          </cell>
          <cell r="AB2238" t="str">
            <v>Isle of Wight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  <cell r="AG2238">
            <v>0</v>
          </cell>
          <cell r="AI2238" t="str">
            <v>00MW</v>
          </cell>
          <cell r="AJ2238" t="str">
            <v>Isle of Wight</v>
          </cell>
          <cell r="AK2238">
            <v>0</v>
          </cell>
          <cell r="AL2238">
            <v>0</v>
          </cell>
          <cell r="AM2238">
            <v>0</v>
          </cell>
        </row>
        <row r="2239">
          <cell r="B2239" t="str">
            <v>09UC</v>
          </cell>
          <cell r="C2239" t="str">
            <v>Mid Bedfordshire</v>
          </cell>
          <cell r="D2239">
            <v>13</v>
          </cell>
          <cell r="F2239">
            <v>28</v>
          </cell>
          <cell r="G2239">
            <v>37</v>
          </cell>
          <cell r="H2239">
            <v>46</v>
          </cell>
          <cell r="L2239">
            <v>124</v>
          </cell>
          <cell r="M2239">
            <v>0</v>
          </cell>
          <cell r="O2239" t="str">
            <v>09UC</v>
          </cell>
          <cell r="P2239" t="str">
            <v>Mid Bedfordshire</v>
          </cell>
          <cell r="Q2239">
            <v>13</v>
          </cell>
          <cell r="S2239">
            <v>28</v>
          </cell>
          <cell r="T2239">
            <v>66</v>
          </cell>
          <cell r="U2239">
            <v>46</v>
          </cell>
          <cell r="Y2239">
            <v>153</v>
          </cell>
          <cell r="AA2239" t="str">
            <v>09UC</v>
          </cell>
          <cell r="AB2239" t="str">
            <v>Mid Bedfordshire</v>
          </cell>
          <cell r="AC2239">
            <v>0</v>
          </cell>
          <cell r="AD2239">
            <v>0</v>
          </cell>
          <cell r="AE2239">
            <v>0</v>
          </cell>
          <cell r="AF2239">
            <v>0</v>
          </cell>
          <cell r="AG2239">
            <v>0</v>
          </cell>
          <cell r="AI2239" t="str">
            <v>09UC</v>
          </cell>
          <cell r="AJ2239" t="str">
            <v>Mid Bedfordshire</v>
          </cell>
          <cell r="AK2239">
            <v>0</v>
          </cell>
          <cell r="AL2239">
            <v>0</v>
          </cell>
          <cell r="AM2239">
            <v>0</v>
          </cell>
        </row>
        <row r="2240">
          <cell r="B2240" t="str">
            <v>09UD</v>
          </cell>
          <cell r="C2240" t="str">
            <v>Bedford</v>
          </cell>
          <cell r="D2240">
            <v>43</v>
          </cell>
          <cell r="F2240">
            <v>71</v>
          </cell>
          <cell r="G2240">
            <v>70</v>
          </cell>
          <cell r="H2240">
            <v>109</v>
          </cell>
          <cell r="L2240">
            <v>293</v>
          </cell>
          <cell r="M2240">
            <v>0</v>
          </cell>
          <cell r="O2240" t="str">
            <v>09UD</v>
          </cell>
          <cell r="P2240" t="str">
            <v>Bedford</v>
          </cell>
          <cell r="Q2240">
            <v>43</v>
          </cell>
          <cell r="S2240">
            <v>71</v>
          </cell>
          <cell r="T2240">
            <v>68</v>
          </cell>
          <cell r="U2240">
            <v>109</v>
          </cell>
          <cell r="Y2240">
            <v>291</v>
          </cell>
          <cell r="AA2240" t="str">
            <v>09UD</v>
          </cell>
          <cell r="AB2240" t="str">
            <v>Bedford</v>
          </cell>
          <cell r="AC2240">
            <v>0</v>
          </cell>
          <cell r="AD2240">
            <v>13</v>
          </cell>
          <cell r="AE2240">
            <v>0</v>
          </cell>
          <cell r="AF2240">
            <v>13</v>
          </cell>
          <cell r="AG2240">
            <v>13</v>
          </cell>
          <cell r="AI2240" t="str">
            <v>09UD</v>
          </cell>
          <cell r="AJ2240" t="str">
            <v>Bedford</v>
          </cell>
          <cell r="AK2240">
            <v>0</v>
          </cell>
          <cell r="AL2240">
            <v>0</v>
          </cell>
          <cell r="AM2240">
            <v>0</v>
          </cell>
        </row>
        <row r="2241">
          <cell r="B2241" t="str">
            <v>09UE</v>
          </cell>
          <cell r="C2241" t="str">
            <v>South Bedfordshire</v>
          </cell>
          <cell r="D2241">
            <v>7</v>
          </cell>
          <cell r="F2241">
            <v>14</v>
          </cell>
          <cell r="G2241">
            <v>19</v>
          </cell>
          <cell r="H2241">
            <v>55</v>
          </cell>
          <cell r="J2241">
            <v>1</v>
          </cell>
          <cell r="L2241">
            <v>96</v>
          </cell>
          <cell r="M2241">
            <v>1</v>
          </cell>
          <cell r="O2241" t="str">
            <v>09UE</v>
          </cell>
          <cell r="P2241" t="str">
            <v>South Bedfordshire</v>
          </cell>
          <cell r="Q2241">
            <v>7</v>
          </cell>
          <cell r="S2241">
            <v>14</v>
          </cell>
          <cell r="T2241">
            <v>29</v>
          </cell>
          <cell r="U2241">
            <v>55</v>
          </cell>
          <cell r="W2241">
            <v>1</v>
          </cell>
          <cell r="Y2241">
            <v>106</v>
          </cell>
          <cell r="AA2241" t="str">
            <v>09UE</v>
          </cell>
          <cell r="AB2241" t="str">
            <v>South Bedfordshire</v>
          </cell>
          <cell r="AC2241">
            <v>0</v>
          </cell>
          <cell r="AD2241">
            <v>0</v>
          </cell>
          <cell r="AE2241">
            <v>0</v>
          </cell>
          <cell r="AF2241">
            <v>0</v>
          </cell>
          <cell r="AG2241">
            <v>0</v>
          </cell>
          <cell r="AI2241" t="str">
            <v>09UE</v>
          </cell>
          <cell r="AJ2241" t="str">
            <v>South Bedfordshire</v>
          </cell>
          <cell r="AK2241">
            <v>0</v>
          </cell>
          <cell r="AL2241">
            <v>0</v>
          </cell>
          <cell r="AM2241">
            <v>0</v>
          </cell>
        </row>
        <row r="2242">
          <cell r="B2242" t="str">
            <v>11UB</v>
          </cell>
          <cell r="C2242" t="str">
            <v>Aylesbury Vale</v>
          </cell>
          <cell r="F2242">
            <v>30</v>
          </cell>
          <cell r="G2242">
            <v>39</v>
          </cell>
          <cell r="H2242">
            <v>265</v>
          </cell>
          <cell r="I2242">
            <v>26</v>
          </cell>
          <cell r="L2242">
            <v>360</v>
          </cell>
          <cell r="M2242">
            <v>0</v>
          </cell>
          <cell r="O2242" t="str">
            <v>11UB</v>
          </cell>
          <cell r="P2242" t="str">
            <v>Aylesbury Vale</v>
          </cell>
          <cell r="S2242">
            <v>30</v>
          </cell>
          <cell r="T2242">
            <v>51</v>
          </cell>
          <cell r="U2242">
            <v>265</v>
          </cell>
          <cell r="V2242">
            <v>26</v>
          </cell>
          <cell r="Y2242">
            <v>372</v>
          </cell>
          <cell r="AA2242" t="str">
            <v>11UB</v>
          </cell>
          <cell r="AB2242" t="str">
            <v>Aylesbury Vale</v>
          </cell>
          <cell r="AD2242">
            <v>0</v>
          </cell>
          <cell r="AE2242">
            <v>0</v>
          </cell>
          <cell r="AF2242">
            <v>0</v>
          </cell>
          <cell r="AG2242">
            <v>0</v>
          </cell>
          <cell r="AI2242" t="str">
            <v>11UB</v>
          </cell>
          <cell r="AJ2242" t="str">
            <v>Aylesbury Vale</v>
          </cell>
          <cell r="AK2242">
            <v>0</v>
          </cell>
          <cell r="AL2242">
            <v>0</v>
          </cell>
          <cell r="AM2242">
            <v>0</v>
          </cell>
        </row>
        <row r="2243">
          <cell r="B2243" t="str">
            <v>11UC</v>
          </cell>
          <cell r="C2243" t="str">
            <v>Chiltern</v>
          </cell>
          <cell r="F2243">
            <v>3</v>
          </cell>
          <cell r="G2243">
            <v>15</v>
          </cell>
          <cell r="H2243">
            <v>8</v>
          </cell>
          <cell r="J2243">
            <v>1</v>
          </cell>
          <cell r="L2243">
            <v>27</v>
          </cell>
          <cell r="M2243">
            <v>1</v>
          </cell>
          <cell r="O2243" t="str">
            <v>11UC</v>
          </cell>
          <cell r="P2243" t="str">
            <v>Chiltern</v>
          </cell>
          <cell r="S2243">
            <v>3</v>
          </cell>
          <cell r="T2243">
            <v>13</v>
          </cell>
          <cell r="U2243">
            <v>8</v>
          </cell>
          <cell r="W2243">
            <v>1</v>
          </cell>
          <cell r="Y2243">
            <v>25</v>
          </cell>
          <cell r="AA2243" t="str">
            <v>11UC</v>
          </cell>
          <cell r="AB2243" t="str">
            <v>Chiltern</v>
          </cell>
          <cell r="AD2243">
            <v>0</v>
          </cell>
          <cell r="AE2243">
            <v>0</v>
          </cell>
          <cell r="AF2243">
            <v>0</v>
          </cell>
          <cell r="AG2243">
            <v>0</v>
          </cell>
          <cell r="AI2243" t="str">
            <v>11UC</v>
          </cell>
          <cell r="AJ2243" t="str">
            <v>Chiltern</v>
          </cell>
          <cell r="AK2243">
            <v>0</v>
          </cell>
          <cell r="AL2243">
            <v>0</v>
          </cell>
          <cell r="AM2243">
            <v>0</v>
          </cell>
        </row>
        <row r="2244">
          <cell r="B2244" t="str">
            <v>11UE</v>
          </cell>
          <cell r="C2244" t="str">
            <v>South Bucks</v>
          </cell>
          <cell r="F2244">
            <v>27</v>
          </cell>
          <cell r="G2244">
            <v>9</v>
          </cell>
          <cell r="H2244">
            <v>5</v>
          </cell>
          <cell r="L2244">
            <v>41</v>
          </cell>
          <cell r="M2244">
            <v>0</v>
          </cell>
          <cell r="O2244" t="str">
            <v>11UE</v>
          </cell>
          <cell r="P2244" t="str">
            <v>South Bucks</v>
          </cell>
          <cell r="S2244">
            <v>27</v>
          </cell>
          <cell r="T2244">
            <v>3</v>
          </cell>
          <cell r="U2244">
            <v>5</v>
          </cell>
          <cell r="Y2244">
            <v>35</v>
          </cell>
          <cell r="AA2244" t="str">
            <v>11UE</v>
          </cell>
          <cell r="AB2244" t="str">
            <v>South Bucks</v>
          </cell>
          <cell r="AD2244">
            <v>0</v>
          </cell>
          <cell r="AE2244">
            <v>0</v>
          </cell>
          <cell r="AF2244">
            <v>0</v>
          </cell>
          <cell r="AG2244">
            <v>0</v>
          </cell>
          <cell r="AI2244" t="str">
            <v>11UE</v>
          </cell>
          <cell r="AJ2244" t="str">
            <v>South Bucks</v>
          </cell>
          <cell r="AK2244">
            <v>0</v>
          </cell>
          <cell r="AL2244">
            <v>0</v>
          </cell>
          <cell r="AM2244">
            <v>0</v>
          </cell>
        </row>
        <row r="2245">
          <cell r="B2245" t="str">
            <v>11UF</v>
          </cell>
          <cell r="C2245" t="str">
            <v>Wycombe</v>
          </cell>
          <cell r="F2245">
            <v>13</v>
          </cell>
          <cell r="G2245">
            <v>52</v>
          </cell>
          <cell r="H2245">
            <v>85</v>
          </cell>
          <cell r="J2245">
            <v>1</v>
          </cell>
          <cell r="L2245">
            <v>151</v>
          </cell>
          <cell r="M2245">
            <v>1</v>
          </cell>
          <cell r="O2245" t="str">
            <v>11UF</v>
          </cell>
          <cell r="P2245" t="str">
            <v>Wycombe</v>
          </cell>
          <cell r="S2245">
            <v>13</v>
          </cell>
          <cell r="T2245">
            <v>58</v>
          </cell>
          <cell r="U2245">
            <v>85</v>
          </cell>
          <cell r="W2245">
            <v>1</v>
          </cell>
          <cell r="Y2245">
            <v>157</v>
          </cell>
          <cell r="AA2245" t="str">
            <v>11UF</v>
          </cell>
          <cell r="AB2245" t="str">
            <v>Wycombe</v>
          </cell>
          <cell r="AD2245">
            <v>0</v>
          </cell>
          <cell r="AE2245">
            <v>0</v>
          </cell>
          <cell r="AF2245">
            <v>0</v>
          </cell>
          <cell r="AG2245">
            <v>0</v>
          </cell>
          <cell r="AI2245" t="str">
            <v>11UF</v>
          </cell>
          <cell r="AJ2245" t="str">
            <v>Wycombe</v>
          </cell>
          <cell r="AK2245">
            <v>0</v>
          </cell>
          <cell r="AL2245">
            <v>0</v>
          </cell>
          <cell r="AM2245">
            <v>0</v>
          </cell>
        </row>
        <row r="2246">
          <cell r="B2246" t="str">
            <v>12UB</v>
          </cell>
          <cell r="C2246" t="str">
            <v>Cambridge</v>
          </cell>
          <cell r="F2246">
            <v>51</v>
          </cell>
          <cell r="G2246">
            <v>40</v>
          </cell>
          <cell r="H2246">
            <v>88</v>
          </cell>
          <cell r="L2246">
            <v>179</v>
          </cell>
          <cell r="M2246">
            <v>0</v>
          </cell>
          <cell r="O2246" t="str">
            <v>12UB</v>
          </cell>
          <cell r="P2246" t="str">
            <v>Cambridge</v>
          </cell>
          <cell r="S2246">
            <v>51</v>
          </cell>
          <cell r="T2246">
            <v>26</v>
          </cell>
          <cell r="U2246">
            <v>88</v>
          </cell>
          <cell r="Y2246">
            <v>165</v>
          </cell>
          <cell r="AA2246" t="str">
            <v>12UB</v>
          </cell>
          <cell r="AB2246" t="str">
            <v>Cambridge</v>
          </cell>
          <cell r="AD2246">
            <v>0</v>
          </cell>
          <cell r="AE2246">
            <v>0</v>
          </cell>
          <cell r="AF2246">
            <v>0</v>
          </cell>
          <cell r="AG2246">
            <v>0</v>
          </cell>
          <cell r="AI2246" t="str">
            <v>12UB</v>
          </cell>
          <cell r="AJ2246" t="str">
            <v>Cambridge</v>
          </cell>
          <cell r="AK2246">
            <v>0</v>
          </cell>
          <cell r="AL2246">
            <v>0</v>
          </cell>
          <cell r="AM2246">
            <v>0</v>
          </cell>
        </row>
        <row r="2247">
          <cell r="B2247" t="str">
            <v>12UC</v>
          </cell>
          <cell r="C2247" t="str">
            <v>East Cambridgeshire</v>
          </cell>
          <cell r="F2247">
            <v>7</v>
          </cell>
          <cell r="G2247">
            <v>15</v>
          </cell>
          <cell r="H2247">
            <v>62</v>
          </cell>
          <cell r="L2247">
            <v>84</v>
          </cell>
          <cell r="M2247">
            <v>0</v>
          </cell>
          <cell r="O2247" t="str">
            <v>12UC</v>
          </cell>
          <cell r="P2247" t="str">
            <v>East Cambridgeshire</v>
          </cell>
          <cell r="S2247">
            <v>7</v>
          </cell>
          <cell r="T2247">
            <v>17</v>
          </cell>
          <cell r="U2247">
            <v>62</v>
          </cell>
          <cell r="Y2247">
            <v>86</v>
          </cell>
          <cell r="AA2247" t="str">
            <v>12UC</v>
          </cell>
          <cell r="AB2247" t="str">
            <v>East Cambridgeshire</v>
          </cell>
          <cell r="AD2247">
            <v>7</v>
          </cell>
          <cell r="AE2247">
            <v>17</v>
          </cell>
          <cell r="AF2247">
            <v>7</v>
          </cell>
          <cell r="AG2247">
            <v>24</v>
          </cell>
          <cell r="AI2247" t="str">
            <v>12UC</v>
          </cell>
          <cell r="AJ2247" t="str">
            <v>East Cambridgeshire</v>
          </cell>
          <cell r="AK2247">
            <v>0</v>
          </cell>
          <cell r="AL2247">
            <v>0</v>
          </cell>
          <cell r="AM2247">
            <v>0</v>
          </cell>
        </row>
        <row r="2248">
          <cell r="B2248" t="str">
            <v>12UD</v>
          </cell>
          <cell r="C2248" t="str">
            <v>Fenland</v>
          </cell>
          <cell r="F2248">
            <v>15</v>
          </cell>
          <cell r="G2248">
            <v>7</v>
          </cell>
          <cell r="H2248">
            <v>45</v>
          </cell>
          <cell r="L2248">
            <v>67</v>
          </cell>
          <cell r="M2248">
            <v>0</v>
          </cell>
          <cell r="O2248" t="str">
            <v>12UD</v>
          </cell>
          <cell r="P2248" t="str">
            <v>Fenland</v>
          </cell>
          <cell r="S2248">
            <v>15</v>
          </cell>
          <cell r="T2248">
            <v>7</v>
          </cell>
          <cell r="U2248">
            <v>45</v>
          </cell>
          <cell r="Y2248">
            <v>67</v>
          </cell>
          <cell r="AA2248" t="str">
            <v>12UD</v>
          </cell>
          <cell r="AB2248" t="str">
            <v>Fenland</v>
          </cell>
          <cell r="AD2248">
            <v>4</v>
          </cell>
          <cell r="AE2248">
            <v>0</v>
          </cell>
          <cell r="AF2248">
            <v>4</v>
          </cell>
          <cell r="AG2248">
            <v>4</v>
          </cell>
          <cell r="AI2248" t="str">
            <v>12UD</v>
          </cell>
          <cell r="AJ2248" t="str">
            <v>Fenland</v>
          </cell>
          <cell r="AK2248">
            <v>0</v>
          </cell>
          <cell r="AL2248">
            <v>0</v>
          </cell>
          <cell r="AM2248">
            <v>0</v>
          </cell>
        </row>
        <row r="2249">
          <cell r="B2249" t="str">
            <v>12UE</v>
          </cell>
          <cell r="C2249" t="str">
            <v>Huntingdonshire</v>
          </cell>
          <cell r="F2249">
            <v>99</v>
          </cell>
          <cell r="G2249">
            <v>48</v>
          </cell>
          <cell r="H2249">
            <v>86</v>
          </cell>
          <cell r="J2249">
            <v>1</v>
          </cell>
          <cell r="L2249">
            <v>234</v>
          </cell>
          <cell r="M2249">
            <v>1</v>
          </cell>
          <cell r="O2249" t="str">
            <v>12UE</v>
          </cell>
          <cell r="P2249" t="str">
            <v>Huntingdonshire</v>
          </cell>
          <cell r="S2249">
            <v>99</v>
          </cell>
          <cell r="T2249">
            <v>57</v>
          </cell>
          <cell r="U2249">
            <v>86</v>
          </cell>
          <cell r="W2249">
            <v>1</v>
          </cell>
          <cell r="Y2249">
            <v>243</v>
          </cell>
          <cell r="AA2249" t="str">
            <v>12UE</v>
          </cell>
          <cell r="AB2249" t="str">
            <v>Huntingdonshire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I2249" t="str">
            <v>12UE</v>
          </cell>
          <cell r="AJ2249" t="str">
            <v>Huntingdonshire</v>
          </cell>
          <cell r="AK2249">
            <v>0</v>
          </cell>
          <cell r="AL2249">
            <v>0</v>
          </cell>
          <cell r="AM2249">
            <v>0</v>
          </cell>
        </row>
        <row r="2250">
          <cell r="B2250" t="str">
            <v>12UG</v>
          </cell>
          <cell r="C2250" t="str">
            <v>South Cambridgeshire</v>
          </cell>
          <cell r="F2250">
            <v>75</v>
          </cell>
          <cell r="G2250">
            <v>25</v>
          </cell>
          <cell r="H2250">
            <v>162</v>
          </cell>
          <cell r="L2250">
            <v>264</v>
          </cell>
          <cell r="M2250">
            <v>0</v>
          </cell>
          <cell r="O2250" t="str">
            <v>12UG</v>
          </cell>
          <cell r="P2250" t="str">
            <v>South Cambridgeshire</v>
          </cell>
          <cell r="S2250">
            <v>75</v>
          </cell>
          <cell r="T2250">
            <v>24</v>
          </cell>
          <cell r="U2250">
            <v>162</v>
          </cell>
          <cell r="Y2250">
            <v>263</v>
          </cell>
          <cell r="AA2250" t="str">
            <v>12UG</v>
          </cell>
          <cell r="AB2250" t="str">
            <v>South Cambridgeshire</v>
          </cell>
          <cell r="AD2250">
            <v>16</v>
          </cell>
          <cell r="AE2250">
            <v>0</v>
          </cell>
          <cell r="AF2250">
            <v>16</v>
          </cell>
          <cell r="AG2250">
            <v>16</v>
          </cell>
          <cell r="AI2250" t="str">
            <v>12UG</v>
          </cell>
          <cell r="AJ2250" t="str">
            <v>South Cambridgeshire</v>
          </cell>
          <cell r="AK2250">
            <v>0</v>
          </cell>
          <cell r="AL2250">
            <v>0</v>
          </cell>
          <cell r="AM2250">
            <v>0</v>
          </cell>
        </row>
        <row r="2251">
          <cell r="B2251" t="str">
            <v>13UB</v>
          </cell>
          <cell r="C2251" t="str">
            <v>Chester</v>
          </cell>
          <cell r="F2251">
            <v>99</v>
          </cell>
          <cell r="G2251">
            <v>5</v>
          </cell>
          <cell r="H2251">
            <v>79</v>
          </cell>
          <cell r="L2251">
            <v>191</v>
          </cell>
          <cell r="M2251">
            <v>0</v>
          </cell>
          <cell r="O2251" t="str">
            <v>13UB</v>
          </cell>
          <cell r="P2251" t="str">
            <v>Chester</v>
          </cell>
          <cell r="S2251">
            <v>99</v>
          </cell>
          <cell r="T2251">
            <v>4</v>
          </cell>
          <cell r="U2251">
            <v>79</v>
          </cell>
          <cell r="Y2251">
            <v>190</v>
          </cell>
          <cell r="AA2251" t="str">
            <v>13UB</v>
          </cell>
          <cell r="AB2251" t="str">
            <v>Chester</v>
          </cell>
          <cell r="AD2251">
            <v>51</v>
          </cell>
          <cell r="AE2251">
            <v>0</v>
          </cell>
          <cell r="AF2251">
            <v>51</v>
          </cell>
          <cell r="AG2251">
            <v>51</v>
          </cell>
          <cell r="AI2251" t="str">
            <v>13UB</v>
          </cell>
          <cell r="AJ2251" t="str">
            <v>Chester</v>
          </cell>
          <cell r="AK2251">
            <v>0</v>
          </cell>
          <cell r="AL2251">
            <v>0</v>
          </cell>
          <cell r="AM2251">
            <v>0</v>
          </cell>
        </row>
        <row r="2252">
          <cell r="B2252" t="str">
            <v>13UC</v>
          </cell>
          <cell r="C2252" t="str">
            <v>Congleton</v>
          </cell>
          <cell r="G2252">
            <v>3</v>
          </cell>
          <cell r="H2252">
            <v>34</v>
          </cell>
          <cell r="L2252">
            <v>37</v>
          </cell>
          <cell r="M2252">
            <v>0</v>
          </cell>
          <cell r="O2252" t="str">
            <v>13UC</v>
          </cell>
          <cell r="P2252" t="str">
            <v>Congleton</v>
          </cell>
          <cell r="T2252">
            <v>3</v>
          </cell>
          <cell r="U2252">
            <v>34</v>
          </cell>
          <cell r="Y2252">
            <v>37</v>
          </cell>
          <cell r="AA2252" t="str">
            <v>13UC</v>
          </cell>
          <cell r="AB2252" t="str">
            <v>Congleton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I2252" t="str">
            <v>13UC</v>
          </cell>
          <cell r="AJ2252" t="str">
            <v>Congleton</v>
          </cell>
          <cell r="AK2252">
            <v>0</v>
          </cell>
          <cell r="AL2252">
            <v>0</v>
          </cell>
          <cell r="AM2252">
            <v>0</v>
          </cell>
        </row>
        <row r="2253">
          <cell r="B2253" t="str">
            <v>13UD</v>
          </cell>
          <cell r="C2253" t="str">
            <v>Crewe and Nantwich</v>
          </cell>
          <cell r="G2253">
            <v>1</v>
          </cell>
          <cell r="H2253">
            <v>59</v>
          </cell>
          <cell r="L2253">
            <v>60</v>
          </cell>
          <cell r="M2253">
            <v>0</v>
          </cell>
          <cell r="O2253" t="str">
            <v>13UD</v>
          </cell>
          <cell r="P2253" t="str">
            <v>Crewe and Nantwich</v>
          </cell>
          <cell r="T2253">
            <v>2</v>
          </cell>
          <cell r="U2253">
            <v>59</v>
          </cell>
          <cell r="Y2253">
            <v>61</v>
          </cell>
          <cell r="AA2253" t="str">
            <v>13UD</v>
          </cell>
          <cell r="AB2253" t="str">
            <v>Crewe and Nantwich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I2253" t="str">
            <v>13UD</v>
          </cell>
          <cell r="AJ2253" t="str">
            <v>Crewe and Nantwich</v>
          </cell>
          <cell r="AK2253">
            <v>0</v>
          </cell>
          <cell r="AL2253">
            <v>0</v>
          </cell>
          <cell r="AM2253">
            <v>0</v>
          </cell>
        </row>
        <row r="2254">
          <cell r="B2254" t="str">
            <v>13UE</v>
          </cell>
          <cell r="C2254" t="str">
            <v>Ellesmere Port and Neston</v>
          </cell>
          <cell r="F2254">
            <v>6</v>
          </cell>
          <cell r="G2254">
            <v>1</v>
          </cell>
          <cell r="H2254">
            <v>28</v>
          </cell>
          <cell r="L2254">
            <v>35</v>
          </cell>
          <cell r="M2254">
            <v>0</v>
          </cell>
          <cell r="O2254" t="str">
            <v>13UE</v>
          </cell>
          <cell r="P2254" t="str">
            <v>Ellesmere Port and Neston</v>
          </cell>
          <cell r="S2254">
            <v>6</v>
          </cell>
          <cell r="T2254">
            <v>3</v>
          </cell>
          <cell r="U2254">
            <v>28</v>
          </cell>
          <cell r="Y2254">
            <v>37</v>
          </cell>
          <cell r="AA2254" t="str">
            <v>13UE</v>
          </cell>
          <cell r="AB2254" t="str">
            <v>Ellesmere Port and Neston</v>
          </cell>
          <cell r="AD2254">
            <v>6</v>
          </cell>
          <cell r="AE2254">
            <v>0</v>
          </cell>
          <cell r="AF2254">
            <v>6</v>
          </cell>
          <cell r="AG2254">
            <v>6</v>
          </cell>
          <cell r="AI2254" t="str">
            <v>13UE</v>
          </cell>
          <cell r="AJ2254" t="str">
            <v>Ellesmere Port and Neston</v>
          </cell>
          <cell r="AK2254">
            <v>0</v>
          </cell>
          <cell r="AL2254">
            <v>0</v>
          </cell>
          <cell r="AM2254">
            <v>0</v>
          </cell>
        </row>
        <row r="2255">
          <cell r="B2255" t="str">
            <v>13UG</v>
          </cell>
          <cell r="C2255" t="str">
            <v>Macclesfield</v>
          </cell>
          <cell r="F2255">
            <v>28</v>
          </cell>
          <cell r="G2255">
            <v>8</v>
          </cell>
          <cell r="H2255">
            <v>42</v>
          </cell>
          <cell r="I2255">
            <v>31</v>
          </cell>
          <cell r="L2255">
            <v>109</v>
          </cell>
          <cell r="M2255">
            <v>0</v>
          </cell>
          <cell r="O2255" t="str">
            <v>13UG</v>
          </cell>
          <cell r="P2255" t="str">
            <v>Macclesfield</v>
          </cell>
          <cell r="S2255">
            <v>28</v>
          </cell>
          <cell r="T2255">
            <v>7</v>
          </cell>
          <cell r="U2255">
            <v>42</v>
          </cell>
          <cell r="V2255">
            <v>31</v>
          </cell>
          <cell r="Y2255">
            <v>108</v>
          </cell>
          <cell r="AA2255" t="str">
            <v>13UG</v>
          </cell>
          <cell r="AB2255" t="str">
            <v>Macclesfield</v>
          </cell>
          <cell r="AD2255">
            <v>0</v>
          </cell>
          <cell r="AE2255">
            <v>0</v>
          </cell>
          <cell r="AF2255">
            <v>0</v>
          </cell>
          <cell r="AG2255">
            <v>0</v>
          </cell>
          <cell r="AI2255" t="str">
            <v>13UG</v>
          </cell>
          <cell r="AJ2255" t="str">
            <v>Macclesfield</v>
          </cell>
          <cell r="AK2255">
            <v>0</v>
          </cell>
          <cell r="AL2255">
            <v>0</v>
          </cell>
          <cell r="AM2255">
            <v>0</v>
          </cell>
        </row>
        <row r="2256">
          <cell r="B2256" t="str">
            <v>13UH</v>
          </cell>
          <cell r="C2256" t="str">
            <v>Vale Royal</v>
          </cell>
          <cell r="G2256">
            <v>12</v>
          </cell>
          <cell r="I2256">
            <v>8</v>
          </cell>
          <cell r="J2256">
            <v>1</v>
          </cell>
          <cell r="L2256">
            <v>21</v>
          </cell>
          <cell r="M2256">
            <v>1</v>
          </cell>
          <cell r="O2256" t="str">
            <v>13UH</v>
          </cell>
          <cell r="P2256" t="str">
            <v>Vale Royal</v>
          </cell>
          <cell r="T2256">
            <v>12</v>
          </cell>
          <cell r="V2256">
            <v>8</v>
          </cell>
          <cell r="W2256">
            <v>1</v>
          </cell>
          <cell r="Y2256">
            <v>21</v>
          </cell>
          <cell r="AA2256" t="str">
            <v>13UH</v>
          </cell>
          <cell r="AB2256" t="str">
            <v>Vale Royal</v>
          </cell>
          <cell r="AD2256">
            <v>0</v>
          </cell>
          <cell r="AE2256">
            <v>0</v>
          </cell>
          <cell r="AF2256">
            <v>0</v>
          </cell>
          <cell r="AG2256">
            <v>0</v>
          </cell>
          <cell r="AI2256" t="str">
            <v>13UH</v>
          </cell>
          <cell r="AJ2256" t="str">
            <v>Vale Royal</v>
          </cell>
          <cell r="AK2256">
            <v>0</v>
          </cell>
          <cell r="AL2256">
            <v>0</v>
          </cell>
          <cell r="AM2256">
            <v>0</v>
          </cell>
        </row>
        <row r="2257">
          <cell r="B2257" t="str">
            <v>15UB</v>
          </cell>
          <cell r="C2257" t="str">
            <v>Caradon</v>
          </cell>
          <cell r="F2257">
            <v>11</v>
          </cell>
          <cell r="G2257">
            <v>2</v>
          </cell>
          <cell r="H2257">
            <v>61</v>
          </cell>
          <cell r="L2257">
            <v>74</v>
          </cell>
          <cell r="M2257">
            <v>0</v>
          </cell>
          <cell r="O2257" t="str">
            <v>15UB</v>
          </cell>
          <cell r="P2257" t="str">
            <v>Caradon</v>
          </cell>
          <cell r="S2257">
            <v>11</v>
          </cell>
          <cell r="T2257">
            <v>6</v>
          </cell>
          <cell r="U2257">
            <v>61</v>
          </cell>
          <cell r="Y2257">
            <v>78</v>
          </cell>
          <cell r="AA2257" t="str">
            <v>15UB</v>
          </cell>
          <cell r="AB2257" t="str">
            <v>Caradon</v>
          </cell>
          <cell r="AD2257">
            <v>0</v>
          </cell>
          <cell r="AE2257">
            <v>0</v>
          </cell>
          <cell r="AF2257">
            <v>0</v>
          </cell>
          <cell r="AG2257">
            <v>0</v>
          </cell>
          <cell r="AI2257" t="str">
            <v>15UB</v>
          </cell>
          <cell r="AJ2257" t="str">
            <v>Caradon</v>
          </cell>
          <cell r="AK2257">
            <v>0</v>
          </cell>
          <cell r="AL2257">
            <v>0</v>
          </cell>
          <cell r="AM2257">
            <v>0</v>
          </cell>
        </row>
        <row r="2258">
          <cell r="B2258" t="str">
            <v>15UC</v>
          </cell>
          <cell r="C2258" t="str">
            <v>Carrick</v>
          </cell>
          <cell r="F2258">
            <v>21</v>
          </cell>
          <cell r="G2258">
            <v>17</v>
          </cell>
          <cell r="H2258">
            <v>85</v>
          </cell>
          <cell r="L2258">
            <v>123</v>
          </cell>
          <cell r="M2258">
            <v>0</v>
          </cell>
          <cell r="O2258" t="str">
            <v>15UC</v>
          </cell>
          <cell r="P2258" t="str">
            <v>Carrick</v>
          </cell>
          <cell r="S2258">
            <v>21</v>
          </cell>
          <cell r="T2258">
            <v>19</v>
          </cell>
          <cell r="U2258">
            <v>85</v>
          </cell>
          <cell r="Y2258">
            <v>125</v>
          </cell>
          <cell r="AA2258" t="str">
            <v>15UC</v>
          </cell>
          <cell r="AB2258" t="str">
            <v>Carrick</v>
          </cell>
          <cell r="AD2258">
            <v>0</v>
          </cell>
          <cell r="AE2258">
            <v>0</v>
          </cell>
          <cell r="AF2258">
            <v>0</v>
          </cell>
          <cell r="AG2258">
            <v>0</v>
          </cell>
          <cell r="AI2258" t="str">
            <v>15UC</v>
          </cell>
          <cell r="AJ2258" t="str">
            <v>Carrick</v>
          </cell>
          <cell r="AK2258">
            <v>0</v>
          </cell>
          <cell r="AL2258">
            <v>0</v>
          </cell>
          <cell r="AM2258">
            <v>0</v>
          </cell>
        </row>
        <row r="2259">
          <cell r="B2259" t="str">
            <v>15UD</v>
          </cell>
          <cell r="C2259" t="str">
            <v>Kerrier</v>
          </cell>
          <cell r="F2259">
            <v>29</v>
          </cell>
          <cell r="G2259">
            <v>20</v>
          </cell>
          <cell r="H2259">
            <v>58</v>
          </cell>
          <cell r="L2259">
            <v>107</v>
          </cell>
          <cell r="M2259">
            <v>0</v>
          </cell>
          <cell r="O2259" t="str">
            <v>15UD</v>
          </cell>
          <cell r="P2259" t="str">
            <v>Kerrier</v>
          </cell>
          <cell r="S2259">
            <v>29</v>
          </cell>
          <cell r="T2259">
            <v>14</v>
          </cell>
          <cell r="U2259">
            <v>58</v>
          </cell>
          <cell r="Y2259">
            <v>101</v>
          </cell>
          <cell r="AA2259" t="str">
            <v>15UD</v>
          </cell>
          <cell r="AB2259" t="str">
            <v>Kerrier</v>
          </cell>
          <cell r="AD2259">
            <v>0</v>
          </cell>
          <cell r="AE2259">
            <v>0</v>
          </cell>
          <cell r="AF2259">
            <v>0</v>
          </cell>
          <cell r="AG2259">
            <v>0</v>
          </cell>
          <cell r="AI2259" t="str">
            <v>15UD</v>
          </cell>
          <cell r="AJ2259" t="str">
            <v>Kerrier</v>
          </cell>
          <cell r="AK2259">
            <v>0</v>
          </cell>
          <cell r="AL2259">
            <v>0</v>
          </cell>
          <cell r="AM2259">
            <v>0</v>
          </cell>
        </row>
        <row r="2260">
          <cell r="B2260" t="str">
            <v>15UE</v>
          </cell>
          <cell r="C2260" t="str">
            <v>North Cornwall</v>
          </cell>
          <cell r="F2260">
            <v>17</v>
          </cell>
          <cell r="G2260">
            <v>4</v>
          </cell>
          <cell r="H2260">
            <v>59</v>
          </cell>
          <cell r="I2260">
            <v>10</v>
          </cell>
          <cell r="L2260">
            <v>90</v>
          </cell>
          <cell r="M2260">
            <v>0</v>
          </cell>
          <cell r="O2260" t="str">
            <v>15UE</v>
          </cell>
          <cell r="P2260" t="str">
            <v>North Cornwall</v>
          </cell>
          <cell r="S2260">
            <v>17</v>
          </cell>
          <cell r="T2260">
            <v>7</v>
          </cell>
          <cell r="U2260">
            <v>59</v>
          </cell>
          <cell r="V2260">
            <v>10</v>
          </cell>
          <cell r="Y2260">
            <v>93</v>
          </cell>
          <cell r="AA2260" t="str">
            <v>15UE</v>
          </cell>
          <cell r="AB2260" t="str">
            <v>North Cornwall</v>
          </cell>
          <cell r="AD2260">
            <v>0</v>
          </cell>
          <cell r="AE2260">
            <v>0</v>
          </cell>
          <cell r="AF2260">
            <v>0</v>
          </cell>
          <cell r="AG2260">
            <v>0</v>
          </cell>
          <cell r="AI2260" t="str">
            <v>15UE</v>
          </cell>
          <cell r="AJ2260" t="str">
            <v>North Cornwall</v>
          </cell>
          <cell r="AK2260">
            <v>0</v>
          </cell>
          <cell r="AL2260">
            <v>0</v>
          </cell>
          <cell r="AM2260">
            <v>0</v>
          </cell>
        </row>
        <row r="2261">
          <cell r="B2261" t="str">
            <v>15UF</v>
          </cell>
          <cell r="C2261" t="str">
            <v>Penwith</v>
          </cell>
          <cell r="F2261">
            <v>10</v>
          </cell>
          <cell r="G2261">
            <v>5</v>
          </cell>
          <cell r="H2261">
            <v>19</v>
          </cell>
          <cell r="L2261">
            <v>41</v>
          </cell>
          <cell r="M2261">
            <v>0</v>
          </cell>
          <cell r="O2261" t="str">
            <v>15UF</v>
          </cell>
          <cell r="P2261" t="str">
            <v>Penwith</v>
          </cell>
          <cell r="S2261">
            <v>10</v>
          </cell>
          <cell r="T2261">
            <v>11</v>
          </cell>
          <cell r="U2261">
            <v>19</v>
          </cell>
          <cell r="Y2261">
            <v>47</v>
          </cell>
          <cell r="AA2261" t="str">
            <v>15UF</v>
          </cell>
          <cell r="AB2261" t="str">
            <v>Penwith</v>
          </cell>
          <cell r="AD2261">
            <v>0</v>
          </cell>
          <cell r="AE2261">
            <v>0</v>
          </cell>
          <cell r="AF2261">
            <v>0</v>
          </cell>
          <cell r="AG2261">
            <v>0</v>
          </cell>
          <cell r="AI2261" t="str">
            <v>15UF</v>
          </cell>
          <cell r="AJ2261" t="str">
            <v>Penwith</v>
          </cell>
          <cell r="AK2261">
            <v>0</v>
          </cell>
          <cell r="AL2261">
            <v>0</v>
          </cell>
          <cell r="AM2261">
            <v>0</v>
          </cell>
        </row>
        <row r="2262">
          <cell r="B2262" t="str">
            <v>15UG</v>
          </cell>
          <cell r="C2262" t="str">
            <v>Restormel</v>
          </cell>
          <cell r="F2262">
            <v>74</v>
          </cell>
          <cell r="G2262">
            <v>8</v>
          </cell>
          <cell r="H2262">
            <v>62</v>
          </cell>
          <cell r="I2262">
            <v>17</v>
          </cell>
          <cell r="L2262">
            <v>161</v>
          </cell>
          <cell r="M2262">
            <v>0</v>
          </cell>
          <cell r="O2262" t="str">
            <v>15UG</v>
          </cell>
          <cell r="P2262" t="str">
            <v>Restormel</v>
          </cell>
          <cell r="S2262">
            <v>74</v>
          </cell>
          <cell r="T2262">
            <v>15</v>
          </cell>
          <cell r="U2262">
            <v>62</v>
          </cell>
          <cell r="V2262">
            <v>17</v>
          </cell>
          <cell r="Y2262">
            <v>168</v>
          </cell>
          <cell r="AA2262" t="str">
            <v>15UG</v>
          </cell>
          <cell r="AB2262" t="str">
            <v>Restormel</v>
          </cell>
          <cell r="AD2262">
            <v>11</v>
          </cell>
          <cell r="AE2262">
            <v>0</v>
          </cell>
          <cell r="AF2262">
            <v>11</v>
          </cell>
          <cell r="AG2262">
            <v>11</v>
          </cell>
          <cell r="AI2262" t="str">
            <v>15UG</v>
          </cell>
          <cell r="AJ2262" t="str">
            <v>Restormel</v>
          </cell>
          <cell r="AK2262">
            <v>0</v>
          </cell>
          <cell r="AL2262">
            <v>0</v>
          </cell>
          <cell r="AM2262">
            <v>0</v>
          </cell>
        </row>
        <row r="2263">
          <cell r="B2263" t="str">
            <v>16UB</v>
          </cell>
          <cell r="C2263" t="str">
            <v>Allerdale</v>
          </cell>
          <cell r="F2263">
            <v>12</v>
          </cell>
          <cell r="G2263">
            <v>5</v>
          </cell>
          <cell r="H2263">
            <v>28</v>
          </cell>
          <cell r="I2263">
            <v>4</v>
          </cell>
          <cell r="J2263">
            <v>1</v>
          </cell>
          <cell r="K2263">
            <v>3</v>
          </cell>
          <cell r="L2263">
            <v>53</v>
          </cell>
          <cell r="M2263">
            <v>4</v>
          </cell>
          <cell r="O2263" t="str">
            <v>16UB</v>
          </cell>
          <cell r="P2263" t="str">
            <v>Allerdale</v>
          </cell>
          <cell r="S2263">
            <v>12</v>
          </cell>
          <cell r="T2263">
            <v>6</v>
          </cell>
          <cell r="U2263">
            <v>28</v>
          </cell>
          <cell r="V2263">
            <v>4</v>
          </cell>
          <cell r="W2263">
            <v>1</v>
          </cell>
          <cell r="X2263">
            <v>3</v>
          </cell>
          <cell r="Y2263">
            <v>54</v>
          </cell>
          <cell r="AA2263" t="str">
            <v>16UB</v>
          </cell>
          <cell r="AB2263" t="str">
            <v>Allerdale</v>
          </cell>
          <cell r="AD2263">
            <v>0</v>
          </cell>
          <cell r="AE2263">
            <v>0</v>
          </cell>
          <cell r="AF2263">
            <v>0</v>
          </cell>
          <cell r="AG2263">
            <v>0</v>
          </cell>
          <cell r="AI2263" t="str">
            <v>16UB</v>
          </cell>
          <cell r="AJ2263" t="str">
            <v>Allerdale</v>
          </cell>
          <cell r="AK2263">
            <v>0</v>
          </cell>
          <cell r="AL2263">
            <v>0</v>
          </cell>
          <cell r="AM2263">
            <v>0</v>
          </cell>
        </row>
        <row r="2264">
          <cell r="B2264" t="str">
            <v>16UC</v>
          </cell>
          <cell r="C2264" t="str">
            <v>Barrow-in-Furness</v>
          </cell>
          <cell r="G2264">
            <v>1</v>
          </cell>
          <cell r="H2264">
            <v>6</v>
          </cell>
          <cell r="L2264">
            <v>15</v>
          </cell>
          <cell r="M2264">
            <v>0</v>
          </cell>
          <cell r="O2264" t="str">
            <v>16UC</v>
          </cell>
          <cell r="P2264" t="str">
            <v>Barrow-in-Furness</v>
          </cell>
          <cell r="T2264">
            <v>1</v>
          </cell>
          <cell r="U2264">
            <v>6</v>
          </cell>
          <cell r="Y2264">
            <v>15</v>
          </cell>
          <cell r="AA2264" t="str">
            <v>16UC</v>
          </cell>
          <cell r="AB2264" t="str">
            <v>Barrow-in-Furness</v>
          </cell>
          <cell r="AD2264">
            <v>0</v>
          </cell>
          <cell r="AE2264">
            <v>0</v>
          </cell>
          <cell r="AF2264">
            <v>0</v>
          </cell>
          <cell r="AG2264">
            <v>0</v>
          </cell>
          <cell r="AI2264" t="str">
            <v>16UC</v>
          </cell>
          <cell r="AJ2264" t="str">
            <v>Barrow-in-Furness</v>
          </cell>
          <cell r="AK2264">
            <v>0</v>
          </cell>
          <cell r="AL2264">
            <v>0</v>
          </cell>
          <cell r="AM2264">
            <v>0</v>
          </cell>
        </row>
        <row r="2265">
          <cell r="B2265" t="str">
            <v>16UD</v>
          </cell>
          <cell r="C2265" t="str">
            <v>Carlisle</v>
          </cell>
          <cell r="G2265">
            <v>3</v>
          </cell>
          <cell r="H2265">
            <v>28</v>
          </cell>
          <cell r="L2265">
            <v>31</v>
          </cell>
          <cell r="M2265">
            <v>0</v>
          </cell>
          <cell r="O2265" t="str">
            <v>16UD</v>
          </cell>
          <cell r="P2265" t="str">
            <v>Carlisle</v>
          </cell>
          <cell r="T2265">
            <v>4</v>
          </cell>
          <cell r="U2265">
            <v>28</v>
          </cell>
          <cell r="Y2265">
            <v>32</v>
          </cell>
          <cell r="AA2265" t="str">
            <v>16UD</v>
          </cell>
          <cell r="AB2265" t="str">
            <v>Carlisle</v>
          </cell>
          <cell r="AD2265">
            <v>0</v>
          </cell>
          <cell r="AE2265">
            <v>0</v>
          </cell>
          <cell r="AF2265">
            <v>0</v>
          </cell>
          <cell r="AG2265">
            <v>0</v>
          </cell>
          <cell r="AI2265" t="str">
            <v>16UD</v>
          </cell>
          <cell r="AJ2265" t="str">
            <v>Carlisle</v>
          </cell>
          <cell r="AK2265">
            <v>0</v>
          </cell>
          <cell r="AL2265">
            <v>0</v>
          </cell>
          <cell r="AM2265">
            <v>0</v>
          </cell>
        </row>
        <row r="2266">
          <cell r="B2266" t="str">
            <v>16UE</v>
          </cell>
          <cell r="C2266" t="str">
            <v>Copeland</v>
          </cell>
          <cell r="G2266">
            <v>1</v>
          </cell>
          <cell r="H2266">
            <v>10</v>
          </cell>
          <cell r="I2266">
            <v>3</v>
          </cell>
          <cell r="J2266">
            <v>1</v>
          </cell>
          <cell r="K2266">
            <v>6</v>
          </cell>
          <cell r="L2266">
            <v>29</v>
          </cell>
          <cell r="M2266">
            <v>7</v>
          </cell>
          <cell r="O2266" t="str">
            <v>16UE</v>
          </cell>
          <cell r="P2266" t="str">
            <v>Copeland</v>
          </cell>
          <cell r="T2266">
            <v>1</v>
          </cell>
          <cell r="U2266">
            <v>10</v>
          </cell>
          <cell r="V2266">
            <v>3</v>
          </cell>
          <cell r="W2266">
            <v>1</v>
          </cell>
          <cell r="X2266">
            <v>6</v>
          </cell>
          <cell r="Y2266">
            <v>29</v>
          </cell>
          <cell r="AA2266" t="str">
            <v>16UE</v>
          </cell>
          <cell r="AB2266" t="str">
            <v>Copeland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I2266" t="str">
            <v>16UE</v>
          </cell>
          <cell r="AJ2266" t="str">
            <v>Copeland</v>
          </cell>
          <cell r="AK2266">
            <v>8</v>
          </cell>
          <cell r="AL2266">
            <v>0</v>
          </cell>
          <cell r="AM2266">
            <v>0</v>
          </cell>
        </row>
        <row r="2267">
          <cell r="B2267" t="str">
            <v>16UF</v>
          </cell>
          <cell r="C2267" t="str">
            <v>Eden</v>
          </cell>
          <cell r="G2267">
            <v>12</v>
          </cell>
          <cell r="H2267">
            <v>15</v>
          </cell>
          <cell r="J2267">
            <v>1</v>
          </cell>
          <cell r="L2267">
            <v>28</v>
          </cell>
          <cell r="M2267">
            <v>1</v>
          </cell>
          <cell r="O2267" t="str">
            <v>16UF</v>
          </cell>
          <cell r="P2267" t="str">
            <v>Eden</v>
          </cell>
          <cell r="T2267">
            <v>9</v>
          </cell>
          <cell r="U2267">
            <v>15</v>
          </cell>
          <cell r="W2267">
            <v>1</v>
          </cell>
          <cell r="Y2267">
            <v>25</v>
          </cell>
          <cell r="AA2267" t="str">
            <v>16UF</v>
          </cell>
          <cell r="AB2267" t="str">
            <v>Eden</v>
          </cell>
          <cell r="AD2267">
            <v>0</v>
          </cell>
          <cell r="AE2267">
            <v>0</v>
          </cell>
          <cell r="AF2267">
            <v>0</v>
          </cell>
          <cell r="AG2267">
            <v>0</v>
          </cell>
          <cell r="AI2267" t="str">
            <v>16UF</v>
          </cell>
          <cell r="AJ2267" t="str">
            <v>Eden</v>
          </cell>
          <cell r="AK2267">
            <v>0</v>
          </cell>
          <cell r="AL2267">
            <v>0</v>
          </cell>
          <cell r="AM2267">
            <v>0</v>
          </cell>
        </row>
        <row r="2268">
          <cell r="B2268" t="str">
            <v>16UG</v>
          </cell>
          <cell r="C2268" t="str">
            <v>South Lakeland</v>
          </cell>
          <cell r="F2268">
            <v>5</v>
          </cell>
          <cell r="G2268">
            <v>9</v>
          </cell>
          <cell r="H2268">
            <v>11</v>
          </cell>
          <cell r="I2268">
            <v>32</v>
          </cell>
          <cell r="L2268">
            <v>57</v>
          </cell>
          <cell r="M2268">
            <v>0</v>
          </cell>
          <cell r="O2268" t="str">
            <v>16UG</v>
          </cell>
          <cell r="P2268" t="str">
            <v>South Lakeland</v>
          </cell>
          <cell r="S2268">
            <v>5</v>
          </cell>
          <cell r="T2268">
            <v>10</v>
          </cell>
          <cell r="U2268">
            <v>11</v>
          </cell>
          <cell r="V2268">
            <v>32</v>
          </cell>
          <cell r="Y2268">
            <v>58</v>
          </cell>
          <cell r="AA2268" t="str">
            <v>16UG</v>
          </cell>
          <cell r="AB2268" t="str">
            <v>South Lakeland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I2268" t="str">
            <v>16UG</v>
          </cell>
          <cell r="AJ2268" t="str">
            <v>South Lakeland</v>
          </cell>
          <cell r="AK2268">
            <v>0</v>
          </cell>
          <cell r="AL2268">
            <v>0</v>
          </cell>
          <cell r="AM2268">
            <v>0</v>
          </cell>
        </row>
        <row r="2269">
          <cell r="B2269" t="str">
            <v>17UB</v>
          </cell>
          <cell r="C2269" t="str">
            <v>Amber Valley</v>
          </cell>
          <cell r="F2269">
            <v>4</v>
          </cell>
          <cell r="G2269">
            <v>0</v>
          </cell>
          <cell r="H2269">
            <v>15</v>
          </cell>
          <cell r="J2269">
            <v>1</v>
          </cell>
          <cell r="L2269">
            <v>20</v>
          </cell>
          <cell r="M2269">
            <v>1</v>
          </cell>
          <cell r="O2269" t="str">
            <v>17UB</v>
          </cell>
          <cell r="P2269" t="str">
            <v>Amber Valley</v>
          </cell>
          <cell r="S2269">
            <v>4</v>
          </cell>
          <cell r="T2269">
            <v>2</v>
          </cell>
          <cell r="U2269">
            <v>15</v>
          </cell>
          <cell r="W2269">
            <v>1</v>
          </cell>
          <cell r="Y2269">
            <v>22</v>
          </cell>
          <cell r="AA2269" t="str">
            <v>17UB</v>
          </cell>
          <cell r="AB2269" t="str">
            <v>Amber Valley</v>
          </cell>
          <cell r="AD2269">
            <v>4</v>
          </cell>
          <cell r="AE2269">
            <v>6</v>
          </cell>
          <cell r="AF2269">
            <v>4</v>
          </cell>
          <cell r="AG2269">
            <v>10</v>
          </cell>
          <cell r="AI2269" t="str">
            <v>17UB</v>
          </cell>
          <cell r="AJ2269" t="str">
            <v>Amber Valley</v>
          </cell>
          <cell r="AK2269">
            <v>0</v>
          </cell>
          <cell r="AL2269">
            <v>0</v>
          </cell>
          <cell r="AM2269">
            <v>0</v>
          </cell>
        </row>
        <row r="2270">
          <cell r="B2270" t="str">
            <v>17UC</v>
          </cell>
          <cell r="C2270" t="str">
            <v>Bolsover</v>
          </cell>
          <cell r="F2270">
            <v>19</v>
          </cell>
          <cell r="G2270">
            <v>0</v>
          </cell>
          <cell r="H2270">
            <v>10</v>
          </cell>
          <cell r="I2270">
            <v>16</v>
          </cell>
          <cell r="L2270">
            <v>45</v>
          </cell>
          <cell r="M2270">
            <v>0</v>
          </cell>
          <cell r="O2270" t="str">
            <v>17UC</v>
          </cell>
          <cell r="P2270" t="str">
            <v>Bolsover</v>
          </cell>
          <cell r="S2270">
            <v>19</v>
          </cell>
          <cell r="T2270">
            <v>0</v>
          </cell>
          <cell r="U2270">
            <v>10</v>
          </cell>
          <cell r="V2270">
            <v>16</v>
          </cell>
          <cell r="Y2270">
            <v>45</v>
          </cell>
          <cell r="AA2270" t="str">
            <v>17UC</v>
          </cell>
          <cell r="AB2270" t="str">
            <v>Bolsover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I2270" t="str">
            <v>17UC</v>
          </cell>
          <cell r="AJ2270" t="str">
            <v>Bolsover</v>
          </cell>
          <cell r="AK2270">
            <v>0</v>
          </cell>
          <cell r="AL2270">
            <v>0</v>
          </cell>
          <cell r="AM2270">
            <v>0</v>
          </cell>
        </row>
        <row r="2271">
          <cell r="B2271" t="str">
            <v>17UD</v>
          </cell>
          <cell r="C2271" t="str">
            <v>Chesterfield</v>
          </cell>
          <cell r="G2271">
            <v>2</v>
          </cell>
          <cell r="L2271">
            <v>8</v>
          </cell>
          <cell r="M2271">
            <v>0</v>
          </cell>
          <cell r="O2271" t="str">
            <v>17UD</v>
          </cell>
          <cell r="P2271" t="str">
            <v>Chesterfield</v>
          </cell>
          <cell r="T2271">
            <v>3</v>
          </cell>
          <cell r="Y2271">
            <v>9</v>
          </cell>
          <cell r="AA2271" t="str">
            <v>17UD</v>
          </cell>
          <cell r="AB2271" t="str">
            <v>Chesterfield</v>
          </cell>
          <cell r="AD2271">
            <v>0</v>
          </cell>
          <cell r="AF2271">
            <v>0</v>
          </cell>
          <cell r="AG2271">
            <v>0</v>
          </cell>
          <cell r="AI2271" t="str">
            <v>17UD</v>
          </cell>
          <cell r="AJ2271" t="str">
            <v>Chesterfield</v>
          </cell>
          <cell r="AK2271">
            <v>6</v>
          </cell>
          <cell r="AL2271">
            <v>0</v>
          </cell>
          <cell r="AM2271">
            <v>0</v>
          </cell>
        </row>
        <row r="2272">
          <cell r="B2272" t="str">
            <v>17UF</v>
          </cell>
          <cell r="C2272" t="str">
            <v>Derbyshire Dales</v>
          </cell>
          <cell r="F2272">
            <v>16</v>
          </cell>
          <cell r="G2272">
            <v>3</v>
          </cell>
          <cell r="H2272">
            <v>66</v>
          </cell>
          <cell r="L2272">
            <v>85</v>
          </cell>
          <cell r="M2272">
            <v>0</v>
          </cell>
          <cell r="O2272" t="str">
            <v>17UF</v>
          </cell>
          <cell r="P2272" t="str">
            <v>Derbyshire Dales</v>
          </cell>
          <cell r="S2272">
            <v>16</v>
          </cell>
          <cell r="T2272">
            <v>2</v>
          </cell>
          <cell r="U2272">
            <v>66</v>
          </cell>
          <cell r="Y2272">
            <v>84</v>
          </cell>
          <cell r="AA2272" t="str">
            <v>17UF</v>
          </cell>
          <cell r="AB2272" t="str">
            <v>Derbyshire Dales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I2272" t="str">
            <v>17UF</v>
          </cell>
          <cell r="AJ2272" t="str">
            <v>Derbyshire Dales</v>
          </cell>
          <cell r="AK2272">
            <v>0</v>
          </cell>
          <cell r="AL2272">
            <v>0</v>
          </cell>
          <cell r="AM2272">
            <v>0</v>
          </cell>
        </row>
        <row r="2273">
          <cell r="B2273" t="str">
            <v>17UG</v>
          </cell>
          <cell r="C2273" t="str">
            <v>Erewash</v>
          </cell>
          <cell r="F2273">
            <v>9</v>
          </cell>
          <cell r="G2273">
            <v>5</v>
          </cell>
          <cell r="H2273">
            <v>93</v>
          </cell>
          <cell r="I2273">
            <v>6</v>
          </cell>
          <cell r="J2273">
            <v>4</v>
          </cell>
          <cell r="L2273">
            <v>117</v>
          </cell>
          <cell r="M2273">
            <v>4</v>
          </cell>
          <cell r="O2273" t="str">
            <v>17UG</v>
          </cell>
          <cell r="P2273" t="str">
            <v>Erewash</v>
          </cell>
          <cell r="S2273">
            <v>9</v>
          </cell>
          <cell r="T2273">
            <v>4</v>
          </cell>
          <cell r="U2273">
            <v>93</v>
          </cell>
          <cell r="V2273">
            <v>6</v>
          </cell>
          <cell r="W2273">
            <v>4</v>
          </cell>
          <cell r="Y2273">
            <v>116</v>
          </cell>
          <cell r="AA2273" t="str">
            <v>17UG</v>
          </cell>
          <cell r="AB2273" t="str">
            <v>Erewash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I2273" t="str">
            <v>17UG</v>
          </cell>
          <cell r="AJ2273" t="str">
            <v>Erewash</v>
          </cell>
          <cell r="AK2273">
            <v>0</v>
          </cell>
          <cell r="AL2273">
            <v>0</v>
          </cell>
          <cell r="AM2273">
            <v>0</v>
          </cell>
        </row>
        <row r="2274">
          <cell r="B2274" t="str">
            <v>17UH</v>
          </cell>
          <cell r="C2274" t="str">
            <v>High Peak</v>
          </cell>
          <cell r="F2274">
            <v>2</v>
          </cell>
          <cell r="G2274">
            <v>0</v>
          </cell>
          <cell r="H2274">
            <v>21</v>
          </cell>
          <cell r="L2274">
            <v>23</v>
          </cell>
          <cell r="M2274">
            <v>0</v>
          </cell>
          <cell r="O2274" t="str">
            <v>17UH</v>
          </cell>
          <cell r="P2274" t="str">
            <v>High Peak</v>
          </cell>
          <cell r="S2274">
            <v>2</v>
          </cell>
          <cell r="T2274">
            <v>1</v>
          </cell>
          <cell r="U2274">
            <v>21</v>
          </cell>
          <cell r="Y2274">
            <v>24</v>
          </cell>
          <cell r="AA2274" t="str">
            <v>17UH</v>
          </cell>
          <cell r="AB2274" t="str">
            <v>High Peak</v>
          </cell>
          <cell r="AD2274">
            <v>0</v>
          </cell>
          <cell r="AE2274">
            <v>0</v>
          </cell>
          <cell r="AF2274">
            <v>0</v>
          </cell>
          <cell r="AG2274">
            <v>0</v>
          </cell>
          <cell r="AI2274" t="str">
            <v>17UH</v>
          </cell>
          <cell r="AJ2274" t="str">
            <v>High Peak</v>
          </cell>
          <cell r="AK2274">
            <v>0</v>
          </cell>
          <cell r="AL2274">
            <v>0</v>
          </cell>
          <cell r="AM2274">
            <v>0</v>
          </cell>
        </row>
        <row r="2275">
          <cell r="B2275" t="str">
            <v>17UJ</v>
          </cell>
          <cell r="C2275" t="str">
            <v>North East Derbyshire</v>
          </cell>
          <cell r="F2275">
            <v>10</v>
          </cell>
          <cell r="G2275">
            <v>0</v>
          </cell>
          <cell r="H2275">
            <v>26</v>
          </cell>
          <cell r="L2275">
            <v>36</v>
          </cell>
          <cell r="M2275">
            <v>0</v>
          </cell>
          <cell r="O2275" t="str">
            <v>17UJ</v>
          </cell>
          <cell r="P2275" t="str">
            <v>North East Derbyshire</v>
          </cell>
          <cell r="S2275">
            <v>10</v>
          </cell>
          <cell r="T2275">
            <v>0</v>
          </cell>
          <cell r="U2275">
            <v>26</v>
          </cell>
          <cell r="Y2275">
            <v>36</v>
          </cell>
          <cell r="AA2275" t="str">
            <v>17UJ</v>
          </cell>
          <cell r="AB2275" t="str">
            <v>North East Derbyshire</v>
          </cell>
          <cell r="AD2275">
            <v>0</v>
          </cell>
          <cell r="AE2275">
            <v>0</v>
          </cell>
          <cell r="AF2275">
            <v>0</v>
          </cell>
          <cell r="AG2275">
            <v>0</v>
          </cell>
          <cell r="AI2275" t="str">
            <v>17UJ</v>
          </cell>
          <cell r="AJ2275" t="str">
            <v>North East Derbyshire</v>
          </cell>
          <cell r="AK2275">
            <v>0</v>
          </cell>
          <cell r="AL2275">
            <v>0</v>
          </cell>
          <cell r="AM2275">
            <v>0</v>
          </cell>
        </row>
        <row r="2276">
          <cell r="B2276" t="str">
            <v>17UK</v>
          </cell>
          <cell r="C2276" t="str">
            <v>South Derbyshire</v>
          </cell>
          <cell r="G2276">
            <v>2</v>
          </cell>
          <cell r="H2276">
            <v>37</v>
          </cell>
          <cell r="L2276">
            <v>39</v>
          </cell>
          <cell r="M2276">
            <v>0</v>
          </cell>
          <cell r="O2276" t="str">
            <v>17UK</v>
          </cell>
          <cell r="P2276" t="str">
            <v>South Derbyshire</v>
          </cell>
          <cell r="T2276">
            <v>2</v>
          </cell>
          <cell r="U2276">
            <v>37</v>
          </cell>
          <cell r="Y2276">
            <v>39</v>
          </cell>
          <cell r="AA2276" t="str">
            <v>17UK</v>
          </cell>
          <cell r="AB2276" t="str">
            <v>South Derbyshire</v>
          </cell>
          <cell r="AD2276">
            <v>0</v>
          </cell>
          <cell r="AE2276">
            <v>13</v>
          </cell>
          <cell r="AF2276">
            <v>0</v>
          </cell>
          <cell r="AG2276">
            <v>13</v>
          </cell>
          <cell r="AI2276" t="str">
            <v>17UK</v>
          </cell>
          <cell r="AJ2276" t="str">
            <v>South Derbyshire</v>
          </cell>
          <cell r="AK2276">
            <v>0</v>
          </cell>
          <cell r="AL2276">
            <v>0</v>
          </cell>
          <cell r="AM2276">
            <v>0</v>
          </cell>
        </row>
        <row r="2277">
          <cell r="B2277" t="str">
            <v>18UB</v>
          </cell>
          <cell r="C2277" t="str">
            <v>East Devon</v>
          </cell>
          <cell r="G2277">
            <v>12</v>
          </cell>
          <cell r="L2277">
            <v>12</v>
          </cell>
          <cell r="M2277">
            <v>0</v>
          </cell>
          <cell r="O2277" t="str">
            <v>18UB</v>
          </cell>
          <cell r="P2277" t="str">
            <v>East Devon</v>
          </cell>
          <cell r="T2277">
            <v>15</v>
          </cell>
          <cell r="Y2277">
            <v>15</v>
          </cell>
          <cell r="AA2277" t="str">
            <v>18UB</v>
          </cell>
          <cell r="AB2277" t="str">
            <v>East Devon</v>
          </cell>
          <cell r="AD2277">
            <v>0</v>
          </cell>
          <cell r="AF2277">
            <v>0</v>
          </cell>
          <cell r="AG2277">
            <v>0</v>
          </cell>
          <cell r="AI2277" t="str">
            <v>18UB</v>
          </cell>
          <cell r="AJ2277" t="str">
            <v>East Devon</v>
          </cell>
          <cell r="AK2277">
            <v>0</v>
          </cell>
          <cell r="AL2277">
            <v>0</v>
          </cell>
          <cell r="AM2277">
            <v>0</v>
          </cell>
        </row>
        <row r="2278">
          <cell r="B2278" t="str">
            <v>18UC</v>
          </cell>
          <cell r="C2278" t="str">
            <v>Exeter</v>
          </cell>
          <cell r="G2278">
            <v>62</v>
          </cell>
          <cell r="H2278">
            <v>13</v>
          </cell>
          <cell r="I2278">
            <v>31</v>
          </cell>
          <cell r="L2278">
            <v>106</v>
          </cell>
          <cell r="M2278">
            <v>0</v>
          </cell>
          <cell r="O2278" t="str">
            <v>18UC</v>
          </cell>
          <cell r="P2278" t="str">
            <v>Exeter</v>
          </cell>
          <cell r="T2278">
            <v>35</v>
          </cell>
          <cell r="U2278">
            <v>13</v>
          </cell>
          <cell r="V2278">
            <v>31</v>
          </cell>
          <cell r="Y2278">
            <v>79</v>
          </cell>
          <cell r="AA2278" t="str">
            <v>18UC</v>
          </cell>
          <cell r="AB2278" t="str">
            <v>Exeter</v>
          </cell>
          <cell r="AD2278">
            <v>0</v>
          </cell>
          <cell r="AE2278">
            <v>0</v>
          </cell>
          <cell r="AF2278">
            <v>0</v>
          </cell>
          <cell r="AG2278">
            <v>0</v>
          </cell>
          <cell r="AI2278" t="str">
            <v>18UC</v>
          </cell>
          <cell r="AJ2278" t="str">
            <v>Exeter</v>
          </cell>
          <cell r="AK2278">
            <v>0</v>
          </cell>
          <cell r="AL2278">
            <v>0</v>
          </cell>
          <cell r="AM2278">
            <v>0</v>
          </cell>
        </row>
        <row r="2279">
          <cell r="B2279" t="str">
            <v>18UD</v>
          </cell>
          <cell r="C2279" t="str">
            <v>Mid Devon</v>
          </cell>
          <cell r="F2279">
            <v>22</v>
          </cell>
          <cell r="G2279">
            <v>6</v>
          </cell>
          <cell r="H2279">
            <v>63</v>
          </cell>
          <cell r="L2279">
            <v>91</v>
          </cell>
          <cell r="M2279">
            <v>0</v>
          </cell>
          <cell r="O2279" t="str">
            <v>18UD</v>
          </cell>
          <cell r="P2279" t="str">
            <v>Mid Devon</v>
          </cell>
          <cell r="S2279">
            <v>22</v>
          </cell>
          <cell r="T2279">
            <v>6</v>
          </cell>
          <cell r="U2279">
            <v>63</v>
          </cell>
          <cell r="Y2279">
            <v>91</v>
          </cell>
          <cell r="AA2279" t="str">
            <v>18UD</v>
          </cell>
          <cell r="AB2279" t="str">
            <v>Mid Devon</v>
          </cell>
          <cell r="AD2279">
            <v>0</v>
          </cell>
          <cell r="AE2279">
            <v>0</v>
          </cell>
          <cell r="AF2279">
            <v>0</v>
          </cell>
          <cell r="AG2279">
            <v>0</v>
          </cell>
          <cell r="AI2279" t="str">
            <v>18UD</v>
          </cell>
          <cell r="AJ2279" t="str">
            <v>Mid Devon</v>
          </cell>
          <cell r="AK2279">
            <v>0</v>
          </cell>
          <cell r="AL2279">
            <v>0</v>
          </cell>
          <cell r="AM2279">
            <v>0</v>
          </cell>
        </row>
        <row r="2280">
          <cell r="B2280" t="str">
            <v>18UE</v>
          </cell>
          <cell r="C2280" t="str">
            <v>North Devon</v>
          </cell>
          <cell r="E2280">
            <v>2</v>
          </cell>
          <cell r="F2280">
            <v>12</v>
          </cell>
          <cell r="G2280">
            <v>3</v>
          </cell>
          <cell r="H2280">
            <v>36</v>
          </cell>
          <cell r="L2280">
            <v>53</v>
          </cell>
          <cell r="M2280">
            <v>0</v>
          </cell>
          <cell r="O2280" t="str">
            <v>18UE</v>
          </cell>
          <cell r="P2280" t="str">
            <v>North Devon</v>
          </cell>
          <cell r="R2280">
            <v>2</v>
          </cell>
          <cell r="S2280">
            <v>12</v>
          </cell>
          <cell r="T2280">
            <v>5</v>
          </cell>
          <cell r="U2280">
            <v>36</v>
          </cell>
          <cell r="Y2280">
            <v>55</v>
          </cell>
          <cell r="AA2280" t="str">
            <v>18UE</v>
          </cell>
          <cell r="AB2280" t="str">
            <v>North Devon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  <cell r="AG2280">
            <v>0</v>
          </cell>
          <cell r="AI2280" t="str">
            <v>18UE</v>
          </cell>
          <cell r="AJ2280" t="str">
            <v>North Devon</v>
          </cell>
          <cell r="AK2280">
            <v>0</v>
          </cell>
          <cell r="AL2280">
            <v>0</v>
          </cell>
          <cell r="AM2280">
            <v>0</v>
          </cell>
        </row>
        <row r="2281">
          <cell r="B2281" t="str">
            <v>18UG</v>
          </cell>
          <cell r="C2281" t="str">
            <v>South Hams</v>
          </cell>
          <cell r="F2281">
            <v>18</v>
          </cell>
          <cell r="G2281">
            <v>6</v>
          </cell>
          <cell r="H2281">
            <v>22</v>
          </cell>
          <cell r="L2281">
            <v>46</v>
          </cell>
          <cell r="M2281">
            <v>0</v>
          </cell>
          <cell r="O2281" t="str">
            <v>18UG</v>
          </cell>
          <cell r="P2281" t="str">
            <v>South Hams</v>
          </cell>
          <cell r="S2281">
            <v>18</v>
          </cell>
          <cell r="T2281">
            <v>5</v>
          </cell>
          <cell r="U2281">
            <v>22</v>
          </cell>
          <cell r="Y2281">
            <v>45</v>
          </cell>
          <cell r="AA2281" t="str">
            <v>18UG</v>
          </cell>
          <cell r="AB2281" t="str">
            <v>South Hams</v>
          </cell>
          <cell r="AD2281">
            <v>8</v>
          </cell>
          <cell r="AE2281">
            <v>8</v>
          </cell>
          <cell r="AF2281">
            <v>8</v>
          </cell>
          <cell r="AG2281">
            <v>16</v>
          </cell>
          <cell r="AI2281" t="str">
            <v>18UG</v>
          </cell>
          <cell r="AJ2281" t="str">
            <v>South Hams</v>
          </cell>
          <cell r="AK2281">
            <v>0</v>
          </cell>
          <cell r="AL2281">
            <v>0</v>
          </cell>
          <cell r="AM2281">
            <v>0</v>
          </cell>
        </row>
        <row r="2282">
          <cell r="B2282" t="str">
            <v>18UH</v>
          </cell>
          <cell r="C2282" t="str">
            <v>Teignbridge</v>
          </cell>
          <cell r="F2282">
            <v>7</v>
          </cell>
          <cell r="G2282">
            <v>10</v>
          </cell>
          <cell r="H2282">
            <v>88</v>
          </cell>
          <cell r="I2282">
            <v>4</v>
          </cell>
          <cell r="L2282">
            <v>109</v>
          </cell>
          <cell r="M2282">
            <v>0</v>
          </cell>
          <cell r="O2282" t="str">
            <v>18UH</v>
          </cell>
          <cell r="P2282" t="str">
            <v>Teignbridge</v>
          </cell>
          <cell r="S2282">
            <v>7</v>
          </cell>
          <cell r="T2282">
            <v>13</v>
          </cell>
          <cell r="U2282">
            <v>88</v>
          </cell>
          <cell r="V2282">
            <v>4</v>
          </cell>
          <cell r="Y2282">
            <v>112</v>
          </cell>
          <cell r="AA2282" t="str">
            <v>18UH</v>
          </cell>
          <cell r="AB2282" t="str">
            <v>Teignbridge</v>
          </cell>
          <cell r="AD2282">
            <v>0</v>
          </cell>
          <cell r="AE2282">
            <v>0</v>
          </cell>
          <cell r="AF2282">
            <v>0</v>
          </cell>
          <cell r="AG2282">
            <v>0</v>
          </cell>
          <cell r="AI2282" t="str">
            <v>18UH</v>
          </cell>
          <cell r="AJ2282" t="str">
            <v>Teignbridge</v>
          </cell>
          <cell r="AK2282">
            <v>0</v>
          </cell>
          <cell r="AL2282">
            <v>0</v>
          </cell>
          <cell r="AM2282">
            <v>0</v>
          </cell>
        </row>
        <row r="2283">
          <cell r="B2283" t="str">
            <v>18UK</v>
          </cell>
          <cell r="C2283" t="str">
            <v>Torridge</v>
          </cell>
          <cell r="F2283">
            <v>32</v>
          </cell>
          <cell r="G2283">
            <v>3</v>
          </cell>
          <cell r="H2283">
            <v>60</v>
          </cell>
          <cell r="L2283">
            <v>95</v>
          </cell>
          <cell r="M2283">
            <v>0</v>
          </cell>
          <cell r="O2283" t="str">
            <v>18UK</v>
          </cell>
          <cell r="P2283" t="str">
            <v>Torridge</v>
          </cell>
          <cell r="S2283">
            <v>32</v>
          </cell>
          <cell r="T2283">
            <v>3</v>
          </cell>
          <cell r="U2283">
            <v>60</v>
          </cell>
          <cell r="Y2283">
            <v>95</v>
          </cell>
          <cell r="AA2283" t="str">
            <v>18UK</v>
          </cell>
          <cell r="AB2283" t="str">
            <v>Torridge</v>
          </cell>
          <cell r="AD2283">
            <v>0</v>
          </cell>
          <cell r="AE2283">
            <v>0</v>
          </cell>
          <cell r="AF2283">
            <v>0</v>
          </cell>
          <cell r="AG2283">
            <v>0</v>
          </cell>
          <cell r="AI2283" t="str">
            <v>18UK</v>
          </cell>
          <cell r="AJ2283" t="str">
            <v>Torridge</v>
          </cell>
          <cell r="AK2283">
            <v>0</v>
          </cell>
          <cell r="AL2283">
            <v>0</v>
          </cell>
          <cell r="AM2283">
            <v>0</v>
          </cell>
        </row>
        <row r="2284">
          <cell r="B2284" t="str">
            <v>18UL</v>
          </cell>
          <cell r="C2284" t="str">
            <v>West Devon</v>
          </cell>
          <cell r="F2284">
            <v>18</v>
          </cell>
          <cell r="G2284">
            <v>8</v>
          </cell>
          <cell r="H2284">
            <v>103</v>
          </cell>
          <cell r="L2284">
            <v>129</v>
          </cell>
          <cell r="M2284">
            <v>0</v>
          </cell>
          <cell r="O2284" t="str">
            <v>18UL</v>
          </cell>
          <cell r="P2284" t="str">
            <v>West Devon</v>
          </cell>
          <cell r="S2284">
            <v>18</v>
          </cell>
          <cell r="T2284">
            <v>1</v>
          </cell>
          <cell r="U2284">
            <v>103</v>
          </cell>
          <cell r="Y2284">
            <v>122</v>
          </cell>
          <cell r="AA2284" t="str">
            <v>18UL</v>
          </cell>
          <cell r="AB2284" t="str">
            <v>West Devon</v>
          </cell>
          <cell r="AD2284">
            <v>0</v>
          </cell>
          <cell r="AE2284">
            <v>26</v>
          </cell>
          <cell r="AF2284">
            <v>0</v>
          </cell>
          <cell r="AG2284">
            <v>26</v>
          </cell>
          <cell r="AI2284" t="str">
            <v>18UL</v>
          </cell>
          <cell r="AJ2284" t="str">
            <v>West Devon</v>
          </cell>
          <cell r="AK2284">
            <v>0</v>
          </cell>
          <cell r="AL2284">
            <v>0</v>
          </cell>
          <cell r="AM2284">
            <v>0</v>
          </cell>
        </row>
        <row r="2285">
          <cell r="B2285" t="str">
            <v>19UC</v>
          </cell>
          <cell r="C2285" t="str">
            <v>Christchurch</v>
          </cell>
          <cell r="G2285">
            <v>12</v>
          </cell>
          <cell r="I2285">
            <v>23</v>
          </cell>
          <cell r="L2285">
            <v>63</v>
          </cell>
          <cell r="M2285">
            <v>0</v>
          </cell>
          <cell r="O2285" t="str">
            <v>19UC</v>
          </cell>
          <cell r="P2285" t="str">
            <v>Christchurch</v>
          </cell>
          <cell r="T2285">
            <v>9</v>
          </cell>
          <cell r="V2285">
            <v>23</v>
          </cell>
          <cell r="Y2285">
            <v>60</v>
          </cell>
          <cell r="AA2285" t="str">
            <v>19UC</v>
          </cell>
          <cell r="AB2285" t="str">
            <v>Christchurch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I2285" t="str">
            <v>19UC</v>
          </cell>
          <cell r="AJ2285" t="str">
            <v>Christchurch</v>
          </cell>
          <cell r="AK2285">
            <v>0</v>
          </cell>
          <cell r="AL2285">
            <v>0</v>
          </cell>
          <cell r="AM2285">
            <v>0</v>
          </cell>
        </row>
        <row r="2286">
          <cell r="B2286" t="str">
            <v>19UD</v>
          </cell>
          <cell r="C2286" t="str">
            <v>East Dorset</v>
          </cell>
          <cell r="G2286">
            <v>11</v>
          </cell>
          <cell r="H2286">
            <v>19</v>
          </cell>
          <cell r="I2286">
            <v>8</v>
          </cell>
          <cell r="L2286">
            <v>38</v>
          </cell>
          <cell r="M2286">
            <v>0</v>
          </cell>
          <cell r="O2286" t="str">
            <v>19UD</v>
          </cell>
          <cell r="P2286" t="str">
            <v>East Dorset</v>
          </cell>
          <cell r="T2286">
            <v>11</v>
          </cell>
          <cell r="U2286">
            <v>19</v>
          </cell>
          <cell r="V2286">
            <v>8</v>
          </cell>
          <cell r="Y2286">
            <v>38</v>
          </cell>
          <cell r="AA2286" t="str">
            <v>19UD</v>
          </cell>
          <cell r="AB2286" t="str">
            <v>East Dorset</v>
          </cell>
          <cell r="AD2286">
            <v>0</v>
          </cell>
          <cell r="AE2286">
            <v>0</v>
          </cell>
          <cell r="AF2286">
            <v>0</v>
          </cell>
          <cell r="AG2286">
            <v>0</v>
          </cell>
          <cell r="AI2286" t="str">
            <v>19UD</v>
          </cell>
          <cell r="AJ2286" t="str">
            <v>East Dorset</v>
          </cell>
          <cell r="AK2286">
            <v>0</v>
          </cell>
          <cell r="AL2286">
            <v>0</v>
          </cell>
          <cell r="AM2286">
            <v>0</v>
          </cell>
        </row>
        <row r="2287">
          <cell r="B2287" t="str">
            <v>19UE</v>
          </cell>
          <cell r="C2287" t="str">
            <v>North Dorset</v>
          </cell>
          <cell r="F2287">
            <v>13</v>
          </cell>
          <cell r="G2287">
            <v>10</v>
          </cell>
          <cell r="H2287">
            <v>42</v>
          </cell>
          <cell r="I2287">
            <v>1</v>
          </cell>
          <cell r="L2287">
            <v>68</v>
          </cell>
          <cell r="M2287">
            <v>0</v>
          </cell>
          <cell r="O2287" t="str">
            <v>19UE</v>
          </cell>
          <cell r="P2287" t="str">
            <v>North Dorset</v>
          </cell>
          <cell r="S2287">
            <v>13</v>
          </cell>
          <cell r="T2287">
            <v>7</v>
          </cell>
          <cell r="U2287">
            <v>42</v>
          </cell>
          <cell r="V2287">
            <v>1</v>
          </cell>
          <cell r="Y2287">
            <v>65</v>
          </cell>
          <cell r="AA2287" t="str">
            <v>19UE</v>
          </cell>
          <cell r="AB2287" t="str">
            <v>North Dorset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I2287" t="str">
            <v>19UE</v>
          </cell>
          <cell r="AJ2287" t="str">
            <v>North Dorset</v>
          </cell>
          <cell r="AK2287">
            <v>0</v>
          </cell>
          <cell r="AL2287">
            <v>0</v>
          </cell>
          <cell r="AM2287">
            <v>0</v>
          </cell>
        </row>
        <row r="2288">
          <cell r="B2288" t="str">
            <v>19UG</v>
          </cell>
          <cell r="C2288" t="str">
            <v>Purbeck</v>
          </cell>
          <cell r="F2288">
            <v>23</v>
          </cell>
          <cell r="G2288">
            <v>6</v>
          </cell>
          <cell r="H2288">
            <v>61</v>
          </cell>
          <cell r="L2288">
            <v>90</v>
          </cell>
          <cell r="M2288">
            <v>0</v>
          </cell>
          <cell r="O2288" t="str">
            <v>19UG</v>
          </cell>
          <cell r="P2288" t="str">
            <v>Purbeck</v>
          </cell>
          <cell r="S2288">
            <v>23</v>
          </cell>
          <cell r="T2288">
            <v>2</v>
          </cell>
          <cell r="U2288">
            <v>61</v>
          </cell>
          <cell r="Y2288">
            <v>86</v>
          </cell>
          <cell r="AA2288" t="str">
            <v>19UG</v>
          </cell>
          <cell r="AB2288" t="str">
            <v>Purbeck</v>
          </cell>
          <cell r="AD2288">
            <v>0</v>
          </cell>
          <cell r="AE2288">
            <v>0</v>
          </cell>
          <cell r="AF2288">
            <v>0</v>
          </cell>
          <cell r="AG2288">
            <v>0</v>
          </cell>
          <cell r="AI2288" t="str">
            <v>19UG</v>
          </cell>
          <cell r="AJ2288" t="str">
            <v>Purbeck</v>
          </cell>
          <cell r="AK2288">
            <v>0</v>
          </cell>
          <cell r="AL2288">
            <v>0</v>
          </cell>
          <cell r="AM2288">
            <v>0</v>
          </cell>
        </row>
        <row r="2289">
          <cell r="B2289" t="str">
            <v>19UH</v>
          </cell>
          <cell r="C2289" t="str">
            <v>West Dorset</v>
          </cell>
          <cell r="F2289">
            <v>19</v>
          </cell>
          <cell r="G2289">
            <v>25</v>
          </cell>
          <cell r="H2289">
            <v>54</v>
          </cell>
          <cell r="I2289">
            <v>8</v>
          </cell>
          <cell r="L2289">
            <v>106</v>
          </cell>
          <cell r="M2289">
            <v>0</v>
          </cell>
          <cell r="O2289" t="str">
            <v>19UH</v>
          </cell>
          <cell r="P2289" t="str">
            <v>West Dorset</v>
          </cell>
          <cell r="S2289">
            <v>19</v>
          </cell>
          <cell r="T2289">
            <v>24</v>
          </cell>
          <cell r="U2289">
            <v>54</v>
          </cell>
          <cell r="V2289">
            <v>8</v>
          </cell>
          <cell r="Y2289">
            <v>105</v>
          </cell>
          <cell r="AA2289" t="str">
            <v>19UH</v>
          </cell>
          <cell r="AB2289" t="str">
            <v>West Dorset</v>
          </cell>
          <cell r="AD2289">
            <v>3</v>
          </cell>
          <cell r="AE2289">
            <v>0</v>
          </cell>
          <cell r="AF2289">
            <v>3</v>
          </cell>
          <cell r="AG2289">
            <v>3</v>
          </cell>
          <cell r="AI2289" t="str">
            <v>19UH</v>
          </cell>
          <cell r="AJ2289" t="str">
            <v>West Dorset</v>
          </cell>
          <cell r="AK2289">
            <v>0</v>
          </cell>
          <cell r="AL2289">
            <v>0</v>
          </cell>
          <cell r="AM2289">
            <v>0</v>
          </cell>
        </row>
        <row r="2290">
          <cell r="B2290" t="str">
            <v>19UJ</v>
          </cell>
          <cell r="C2290" t="str">
            <v>Weymouth and Portland</v>
          </cell>
          <cell r="F2290">
            <v>8</v>
          </cell>
          <cell r="G2290">
            <v>8</v>
          </cell>
          <cell r="H2290">
            <v>10</v>
          </cell>
          <cell r="I2290">
            <v>2</v>
          </cell>
          <cell r="L2290">
            <v>28</v>
          </cell>
          <cell r="M2290">
            <v>0</v>
          </cell>
          <cell r="O2290" t="str">
            <v>19UJ</v>
          </cell>
          <cell r="P2290" t="str">
            <v>Weymouth and Portland</v>
          </cell>
          <cell r="S2290">
            <v>8</v>
          </cell>
          <cell r="T2290">
            <v>11</v>
          </cell>
          <cell r="U2290">
            <v>10</v>
          </cell>
          <cell r="V2290">
            <v>2</v>
          </cell>
          <cell r="Y2290">
            <v>31</v>
          </cell>
          <cell r="AA2290" t="str">
            <v>19UJ</v>
          </cell>
          <cell r="AB2290" t="str">
            <v>Weymouth and Portland</v>
          </cell>
          <cell r="AD2290">
            <v>4</v>
          </cell>
          <cell r="AE2290">
            <v>0</v>
          </cell>
          <cell r="AF2290">
            <v>4</v>
          </cell>
          <cell r="AG2290">
            <v>4</v>
          </cell>
          <cell r="AI2290" t="str">
            <v>19UJ</v>
          </cell>
          <cell r="AJ2290" t="str">
            <v>Weymouth and Portland</v>
          </cell>
          <cell r="AK2290">
            <v>0</v>
          </cell>
          <cell r="AL2290">
            <v>0</v>
          </cell>
          <cell r="AM2290">
            <v>0</v>
          </cell>
        </row>
        <row r="2291">
          <cell r="B2291" t="str">
            <v>20UB</v>
          </cell>
          <cell r="C2291" t="str">
            <v>Chester-le-Street</v>
          </cell>
          <cell r="F2291">
            <v>4</v>
          </cell>
          <cell r="G2291">
            <v>1</v>
          </cell>
          <cell r="H2291">
            <v>16</v>
          </cell>
          <cell r="L2291">
            <v>21</v>
          </cell>
          <cell r="M2291">
            <v>0</v>
          </cell>
          <cell r="O2291" t="str">
            <v>20UB</v>
          </cell>
          <cell r="P2291" t="str">
            <v>Chester-le-Street</v>
          </cell>
          <cell r="S2291">
            <v>4</v>
          </cell>
          <cell r="T2291">
            <v>1</v>
          </cell>
          <cell r="U2291">
            <v>16</v>
          </cell>
          <cell r="Y2291">
            <v>21</v>
          </cell>
          <cell r="AA2291" t="str">
            <v>20UB</v>
          </cell>
          <cell r="AB2291" t="str">
            <v>Chester-le-Street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I2291" t="str">
            <v>20UB</v>
          </cell>
          <cell r="AJ2291" t="str">
            <v>Chester-le-Street</v>
          </cell>
          <cell r="AK2291">
            <v>0</v>
          </cell>
          <cell r="AL2291">
            <v>0</v>
          </cell>
          <cell r="AM2291">
            <v>0</v>
          </cell>
        </row>
        <row r="2292">
          <cell r="B2292" t="str">
            <v>20UD</v>
          </cell>
          <cell r="C2292" t="str">
            <v>Derwentside</v>
          </cell>
          <cell r="G2292">
            <v>0</v>
          </cell>
          <cell r="H2292">
            <v>44</v>
          </cell>
          <cell r="L2292">
            <v>44</v>
          </cell>
          <cell r="M2292">
            <v>0</v>
          </cell>
          <cell r="O2292" t="str">
            <v>20UD</v>
          </cell>
          <cell r="P2292" t="str">
            <v>Derwentside</v>
          </cell>
          <cell r="T2292">
            <v>0</v>
          </cell>
          <cell r="U2292">
            <v>44</v>
          </cell>
          <cell r="Y2292">
            <v>44</v>
          </cell>
          <cell r="AA2292" t="str">
            <v>20UD</v>
          </cell>
          <cell r="AB2292" t="str">
            <v>Derwentside</v>
          </cell>
          <cell r="AE2292">
            <v>0</v>
          </cell>
          <cell r="AF2292">
            <v>0</v>
          </cell>
          <cell r="AG2292">
            <v>0</v>
          </cell>
          <cell r="AI2292" t="str">
            <v>20UD</v>
          </cell>
          <cell r="AJ2292" t="str">
            <v>Derwentside</v>
          </cell>
          <cell r="AK2292">
            <v>0</v>
          </cell>
          <cell r="AL2292">
            <v>0</v>
          </cell>
          <cell r="AM2292">
            <v>0</v>
          </cell>
        </row>
        <row r="2293">
          <cell r="B2293" t="str">
            <v>20UE</v>
          </cell>
          <cell r="C2293" t="str">
            <v>Durham</v>
          </cell>
          <cell r="F2293">
            <v>7</v>
          </cell>
          <cell r="G2293">
            <v>3</v>
          </cell>
          <cell r="H2293">
            <v>30</v>
          </cell>
          <cell r="L2293">
            <v>40</v>
          </cell>
          <cell r="M2293">
            <v>0</v>
          </cell>
          <cell r="O2293" t="str">
            <v>20UE</v>
          </cell>
          <cell r="P2293" t="str">
            <v>Durham</v>
          </cell>
          <cell r="S2293">
            <v>7</v>
          </cell>
          <cell r="T2293">
            <v>3</v>
          </cell>
          <cell r="U2293">
            <v>30</v>
          </cell>
          <cell r="Y2293">
            <v>40</v>
          </cell>
          <cell r="AA2293" t="str">
            <v>20UE</v>
          </cell>
          <cell r="AB2293" t="str">
            <v>Durham</v>
          </cell>
          <cell r="AD2293">
            <v>0</v>
          </cell>
          <cell r="AE2293">
            <v>0</v>
          </cell>
          <cell r="AF2293">
            <v>0</v>
          </cell>
          <cell r="AG2293">
            <v>0</v>
          </cell>
          <cell r="AI2293" t="str">
            <v>20UE</v>
          </cell>
          <cell r="AJ2293" t="str">
            <v>Durham</v>
          </cell>
          <cell r="AK2293">
            <v>0</v>
          </cell>
          <cell r="AL2293">
            <v>0</v>
          </cell>
          <cell r="AM2293">
            <v>0</v>
          </cell>
        </row>
        <row r="2294">
          <cell r="B2294" t="str">
            <v>20UF</v>
          </cell>
          <cell r="C2294" t="str">
            <v>Easington</v>
          </cell>
          <cell r="G2294">
            <v>0</v>
          </cell>
          <cell r="H2294">
            <v>14</v>
          </cell>
          <cell r="L2294">
            <v>14</v>
          </cell>
          <cell r="M2294">
            <v>0</v>
          </cell>
          <cell r="O2294" t="str">
            <v>20UF</v>
          </cell>
          <cell r="P2294" t="str">
            <v>Easington</v>
          </cell>
          <cell r="T2294">
            <v>0</v>
          </cell>
          <cell r="U2294">
            <v>14</v>
          </cell>
          <cell r="Y2294">
            <v>14</v>
          </cell>
          <cell r="AA2294" t="str">
            <v>20UF</v>
          </cell>
          <cell r="AB2294" t="str">
            <v>Easington</v>
          </cell>
          <cell r="AE2294">
            <v>0</v>
          </cell>
          <cell r="AF2294">
            <v>0</v>
          </cell>
          <cell r="AG2294">
            <v>0</v>
          </cell>
          <cell r="AI2294" t="str">
            <v>20UF</v>
          </cell>
          <cell r="AJ2294" t="str">
            <v>Easington</v>
          </cell>
          <cell r="AK2294">
            <v>0</v>
          </cell>
          <cell r="AL2294">
            <v>0</v>
          </cell>
          <cell r="AM2294">
            <v>0</v>
          </cell>
        </row>
        <row r="2295">
          <cell r="B2295" t="str">
            <v>20UG</v>
          </cell>
          <cell r="C2295" t="str">
            <v>Sedgefield</v>
          </cell>
          <cell r="D2295">
            <v>19</v>
          </cell>
          <cell r="F2295">
            <v>31</v>
          </cell>
          <cell r="G2295">
            <v>0</v>
          </cell>
          <cell r="H2295">
            <v>37</v>
          </cell>
          <cell r="L2295">
            <v>87</v>
          </cell>
          <cell r="M2295">
            <v>0</v>
          </cell>
          <cell r="O2295" t="str">
            <v>20UG</v>
          </cell>
          <cell r="P2295" t="str">
            <v>Sedgefield</v>
          </cell>
          <cell r="Q2295">
            <v>19</v>
          </cell>
          <cell r="S2295">
            <v>31</v>
          </cell>
          <cell r="T2295">
            <v>0</v>
          </cell>
          <cell r="U2295">
            <v>37</v>
          </cell>
          <cell r="Y2295">
            <v>87</v>
          </cell>
          <cell r="AA2295" t="str">
            <v>20UG</v>
          </cell>
          <cell r="AB2295" t="str">
            <v>Sedgefield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  <cell r="AG2295">
            <v>0</v>
          </cell>
          <cell r="AI2295" t="str">
            <v>20UG</v>
          </cell>
          <cell r="AJ2295" t="str">
            <v>Sedgefield</v>
          </cell>
          <cell r="AK2295">
            <v>0</v>
          </cell>
          <cell r="AL2295">
            <v>0</v>
          </cell>
          <cell r="AM2295">
            <v>0</v>
          </cell>
        </row>
        <row r="2296">
          <cell r="B2296" t="str">
            <v>20UH</v>
          </cell>
          <cell r="C2296" t="str">
            <v>Teesdale</v>
          </cell>
          <cell r="F2296">
            <v>4</v>
          </cell>
          <cell r="G2296">
            <v>1</v>
          </cell>
          <cell r="H2296">
            <v>4</v>
          </cell>
          <cell r="L2296">
            <v>9</v>
          </cell>
          <cell r="M2296">
            <v>0</v>
          </cell>
          <cell r="O2296" t="str">
            <v>20UH</v>
          </cell>
          <cell r="P2296" t="str">
            <v>Teesdale</v>
          </cell>
          <cell r="S2296">
            <v>4</v>
          </cell>
          <cell r="T2296">
            <v>0</v>
          </cell>
          <cell r="U2296">
            <v>4</v>
          </cell>
          <cell r="Y2296">
            <v>8</v>
          </cell>
          <cell r="AA2296" t="str">
            <v>20UH</v>
          </cell>
          <cell r="AB2296" t="str">
            <v>Teesdale</v>
          </cell>
          <cell r="AD2296">
            <v>0</v>
          </cell>
          <cell r="AE2296">
            <v>0</v>
          </cell>
          <cell r="AF2296">
            <v>0</v>
          </cell>
          <cell r="AG2296">
            <v>0</v>
          </cell>
          <cell r="AI2296" t="str">
            <v>20UH</v>
          </cell>
          <cell r="AJ2296" t="str">
            <v>Teesdale</v>
          </cell>
          <cell r="AK2296">
            <v>0</v>
          </cell>
          <cell r="AL2296">
            <v>0</v>
          </cell>
          <cell r="AM2296">
            <v>0</v>
          </cell>
        </row>
        <row r="2297">
          <cell r="B2297" t="str">
            <v>20UJ</v>
          </cell>
          <cell r="C2297" t="str">
            <v>Wear Valley</v>
          </cell>
          <cell r="G2297">
            <v>0</v>
          </cell>
          <cell r="H2297">
            <v>6</v>
          </cell>
          <cell r="L2297">
            <v>6</v>
          </cell>
          <cell r="M2297">
            <v>0</v>
          </cell>
          <cell r="O2297" t="str">
            <v>20UJ</v>
          </cell>
          <cell r="P2297" t="str">
            <v>Wear Valley</v>
          </cell>
          <cell r="T2297">
            <v>0</v>
          </cell>
          <cell r="U2297">
            <v>6</v>
          </cell>
          <cell r="Y2297">
            <v>6</v>
          </cell>
          <cell r="AA2297" t="str">
            <v>20UJ</v>
          </cell>
          <cell r="AB2297" t="str">
            <v>Wear Valley</v>
          </cell>
          <cell r="AE2297">
            <v>0</v>
          </cell>
          <cell r="AF2297">
            <v>0</v>
          </cell>
          <cell r="AG2297">
            <v>0</v>
          </cell>
          <cell r="AI2297" t="str">
            <v>20UJ</v>
          </cell>
          <cell r="AJ2297" t="str">
            <v>Wear Valley</v>
          </cell>
          <cell r="AK2297">
            <v>0</v>
          </cell>
          <cell r="AL2297">
            <v>0</v>
          </cell>
          <cell r="AM2297">
            <v>0</v>
          </cell>
        </row>
        <row r="2298">
          <cell r="B2298" t="str">
            <v>21UC</v>
          </cell>
          <cell r="C2298" t="str">
            <v>Eastbourne</v>
          </cell>
          <cell r="G2298">
            <v>22</v>
          </cell>
          <cell r="L2298">
            <v>23</v>
          </cell>
          <cell r="M2298">
            <v>0</v>
          </cell>
          <cell r="O2298" t="str">
            <v>21UC</v>
          </cell>
          <cell r="P2298" t="str">
            <v>Eastbourne</v>
          </cell>
          <cell r="T2298">
            <v>24</v>
          </cell>
          <cell r="Y2298">
            <v>25</v>
          </cell>
          <cell r="AA2298" t="str">
            <v>21UC</v>
          </cell>
          <cell r="AB2298" t="str">
            <v>Eastbourne</v>
          </cell>
          <cell r="AD2298">
            <v>0</v>
          </cell>
          <cell r="AF2298">
            <v>0</v>
          </cell>
          <cell r="AG2298">
            <v>0</v>
          </cell>
          <cell r="AI2298" t="str">
            <v>21UC</v>
          </cell>
          <cell r="AJ2298" t="str">
            <v>Eastbourne</v>
          </cell>
          <cell r="AK2298">
            <v>0</v>
          </cell>
          <cell r="AL2298">
            <v>0</v>
          </cell>
          <cell r="AM2298">
            <v>0</v>
          </cell>
        </row>
        <row r="2299">
          <cell r="B2299" t="str">
            <v>21UD</v>
          </cell>
          <cell r="C2299" t="str">
            <v>Hastings</v>
          </cell>
          <cell r="F2299">
            <v>8</v>
          </cell>
          <cell r="G2299">
            <v>10</v>
          </cell>
          <cell r="H2299">
            <v>33</v>
          </cell>
          <cell r="L2299">
            <v>51</v>
          </cell>
          <cell r="M2299">
            <v>0</v>
          </cell>
          <cell r="O2299" t="str">
            <v>21UD</v>
          </cell>
          <cell r="P2299" t="str">
            <v>Hastings</v>
          </cell>
          <cell r="S2299">
            <v>8</v>
          </cell>
          <cell r="T2299">
            <v>8</v>
          </cell>
          <cell r="U2299">
            <v>33</v>
          </cell>
          <cell r="Y2299">
            <v>49</v>
          </cell>
          <cell r="AA2299" t="str">
            <v>21UD</v>
          </cell>
          <cell r="AB2299" t="str">
            <v>Hastings</v>
          </cell>
          <cell r="AD2299">
            <v>0</v>
          </cell>
          <cell r="AE2299">
            <v>0</v>
          </cell>
          <cell r="AF2299">
            <v>0</v>
          </cell>
          <cell r="AG2299">
            <v>0</v>
          </cell>
          <cell r="AI2299" t="str">
            <v>21UD</v>
          </cell>
          <cell r="AJ2299" t="str">
            <v>Hastings</v>
          </cell>
          <cell r="AK2299">
            <v>0</v>
          </cell>
          <cell r="AL2299">
            <v>0</v>
          </cell>
          <cell r="AM2299">
            <v>0</v>
          </cell>
        </row>
        <row r="2300">
          <cell r="B2300" t="str">
            <v>21UF</v>
          </cell>
          <cell r="C2300" t="str">
            <v>Lewes</v>
          </cell>
          <cell r="D2300">
            <v>17</v>
          </cell>
          <cell r="F2300">
            <v>29</v>
          </cell>
          <cell r="G2300">
            <v>7</v>
          </cell>
          <cell r="H2300">
            <v>39</v>
          </cell>
          <cell r="L2300">
            <v>93</v>
          </cell>
          <cell r="M2300">
            <v>0</v>
          </cell>
          <cell r="O2300" t="str">
            <v>21UF</v>
          </cell>
          <cell r="P2300" t="str">
            <v>Lewes</v>
          </cell>
          <cell r="Q2300">
            <v>17</v>
          </cell>
          <cell r="S2300">
            <v>29</v>
          </cell>
          <cell r="T2300">
            <v>13</v>
          </cell>
          <cell r="U2300">
            <v>39</v>
          </cell>
          <cell r="Y2300">
            <v>99</v>
          </cell>
          <cell r="AA2300" t="str">
            <v>21UF</v>
          </cell>
          <cell r="AB2300" t="str">
            <v>Lewes</v>
          </cell>
          <cell r="AC2300">
            <v>0</v>
          </cell>
          <cell r="AD2300">
            <v>14</v>
          </cell>
          <cell r="AE2300">
            <v>0</v>
          </cell>
          <cell r="AF2300">
            <v>14</v>
          </cell>
          <cell r="AG2300">
            <v>14</v>
          </cell>
          <cell r="AI2300" t="str">
            <v>21UF</v>
          </cell>
          <cell r="AJ2300" t="str">
            <v>Lewes</v>
          </cell>
          <cell r="AK2300">
            <v>0</v>
          </cell>
          <cell r="AL2300">
            <v>0</v>
          </cell>
          <cell r="AM2300">
            <v>0</v>
          </cell>
        </row>
        <row r="2301">
          <cell r="B2301" t="str">
            <v>21UG</v>
          </cell>
          <cell r="C2301" t="str">
            <v>Rother</v>
          </cell>
          <cell r="G2301">
            <v>3</v>
          </cell>
          <cell r="L2301">
            <v>3</v>
          </cell>
          <cell r="M2301">
            <v>0</v>
          </cell>
          <cell r="O2301" t="str">
            <v>21UG</v>
          </cell>
          <cell r="P2301" t="str">
            <v>Rother</v>
          </cell>
          <cell r="T2301">
            <v>5</v>
          </cell>
          <cell r="Y2301">
            <v>5</v>
          </cell>
          <cell r="AA2301" t="str">
            <v>21UG</v>
          </cell>
          <cell r="AB2301" t="str">
            <v>Rother</v>
          </cell>
          <cell r="AD2301">
            <v>0</v>
          </cell>
          <cell r="AF2301">
            <v>0</v>
          </cell>
          <cell r="AG2301">
            <v>0</v>
          </cell>
          <cell r="AI2301" t="str">
            <v>21UG</v>
          </cell>
          <cell r="AJ2301" t="str">
            <v>Rother</v>
          </cell>
          <cell r="AK2301">
            <v>0</v>
          </cell>
          <cell r="AL2301">
            <v>0</v>
          </cell>
          <cell r="AM2301">
            <v>0</v>
          </cell>
        </row>
        <row r="2302">
          <cell r="B2302" t="str">
            <v>21UH</v>
          </cell>
          <cell r="C2302" t="str">
            <v>Wealden</v>
          </cell>
          <cell r="F2302">
            <v>7</v>
          </cell>
          <cell r="G2302">
            <v>14</v>
          </cell>
          <cell r="H2302">
            <v>34</v>
          </cell>
          <cell r="L2302">
            <v>55</v>
          </cell>
          <cell r="M2302">
            <v>0</v>
          </cell>
          <cell r="O2302" t="str">
            <v>21UH</v>
          </cell>
          <cell r="P2302" t="str">
            <v>Wealden</v>
          </cell>
          <cell r="S2302">
            <v>7</v>
          </cell>
          <cell r="T2302">
            <v>17</v>
          </cell>
          <cell r="U2302">
            <v>34</v>
          </cell>
          <cell r="Y2302">
            <v>58</v>
          </cell>
          <cell r="AA2302" t="str">
            <v>21UH</v>
          </cell>
          <cell r="AB2302" t="str">
            <v>Wealden</v>
          </cell>
          <cell r="AD2302">
            <v>4</v>
          </cell>
          <cell r="AE2302">
            <v>0</v>
          </cell>
          <cell r="AF2302">
            <v>4</v>
          </cell>
          <cell r="AG2302">
            <v>4</v>
          </cell>
          <cell r="AI2302" t="str">
            <v>21UH</v>
          </cell>
          <cell r="AJ2302" t="str">
            <v>Wealden</v>
          </cell>
          <cell r="AK2302">
            <v>0</v>
          </cell>
          <cell r="AL2302">
            <v>0</v>
          </cell>
          <cell r="AM2302">
            <v>0</v>
          </cell>
        </row>
        <row r="2303">
          <cell r="B2303" t="str">
            <v>22UB</v>
          </cell>
          <cell r="C2303" t="str">
            <v>Basildon</v>
          </cell>
          <cell r="D2303">
            <v>15</v>
          </cell>
          <cell r="F2303">
            <v>50</v>
          </cell>
          <cell r="G2303">
            <v>15</v>
          </cell>
          <cell r="H2303">
            <v>100</v>
          </cell>
          <cell r="J2303">
            <v>1</v>
          </cell>
          <cell r="L2303">
            <v>181</v>
          </cell>
          <cell r="M2303">
            <v>1</v>
          </cell>
          <cell r="O2303" t="str">
            <v>22UB</v>
          </cell>
          <cell r="P2303" t="str">
            <v>Basildon</v>
          </cell>
          <cell r="Q2303">
            <v>15</v>
          </cell>
          <cell r="S2303">
            <v>50</v>
          </cell>
          <cell r="T2303">
            <v>26</v>
          </cell>
          <cell r="U2303">
            <v>100</v>
          </cell>
          <cell r="W2303">
            <v>1</v>
          </cell>
          <cell r="Y2303">
            <v>192</v>
          </cell>
          <cell r="AA2303" t="str">
            <v>22UB</v>
          </cell>
          <cell r="AB2303" t="str">
            <v>Basildon</v>
          </cell>
          <cell r="AC2303">
            <v>0</v>
          </cell>
          <cell r="AD2303">
            <v>0</v>
          </cell>
          <cell r="AE2303">
            <v>0</v>
          </cell>
          <cell r="AF2303">
            <v>0</v>
          </cell>
          <cell r="AG2303">
            <v>0</v>
          </cell>
          <cell r="AI2303" t="str">
            <v>22UB</v>
          </cell>
          <cell r="AJ2303" t="str">
            <v>Basildon</v>
          </cell>
          <cell r="AK2303">
            <v>0</v>
          </cell>
          <cell r="AL2303">
            <v>0</v>
          </cell>
          <cell r="AM2303">
            <v>0</v>
          </cell>
        </row>
        <row r="2304">
          <cell r="B2304" t="str">
            <v>22UC</v>
          </cell>
          <cell r="C2304" t="str">
            <v>Braintree</v>
          </cell>
          <cell r="F2304">
            <v>15</v>
          </cell>
          <cell r="G2304">
            <v>19</v>
          </cell>
          <cell r="H2304">
            <v>92</v>
          </cell>
          <cell r="I2304">
            <v>6</v>
          </cell>
          <cell r="L2304">
            <v>132</v>
          </cell>
          <cell r="M2304">
            <v>0</v>
          </cell>
          <cell r="O2304" t="str">
            <v>22UC</v>
          </cell>
          <cell r="P2304" t="str">
            <v>Braintree</v>
          </cell>
          <cell r="S2304">
            <v>15</v>
          </cell>
          <cell r="T2304">
            <v>19</v>
          </cell>
          <cell r="U2304">
            <v>92</v>
          </cell>
          <cell r="V2304">
            <v>6</v>
          </cell>
          <cell r="Y2304">
            <v>132</v>
          </cell>
          <cell r="AA2304" t="str">
            <v>22UC</v>
          </cell>
          <cell r="AB2304" t="str">
            <v>Braintree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I2304" t="str">
            <v>22UC</v>
          </cell>
          <cell r="AJ2304" t="str">
            <v>Braintree</v>
          </cell>
          <cell r="AK2304">
            <v>0</v>
          </cell>
          <cell r="AL2304">
            <v>0</v>
          </cell>
          <cell r="AM2304">
            <v>0</v>
          </cell>
        </row>
        <row r="2305">
          <cell r="B2305" t="str">
            <v>22UD</v>
          </cell>
          <cell r="C2305" t="str">
            <v>Brentwood</v>
          </cell>
          <cell r="G2305">
            <v>10</v>
          </cell>
          <cell r="H2305">
            <v>7</v>
          </cell>
          <cell r="L2305">
            <v>17</v>
          </cell>
          <cell r="M2305">
            <v>0</v>
          </cell>
          <cell r="O2305" t="str">
            <v>22UD</v>
          </cell>
          <cell r="P2305" t="str">
            <v>Brentwood</v>
          </cell>
          <cell r="T2305">
            <v>7</v>
          </cell>
          <cell r="U2305">
            <v>7</v>
          </cell>
          <cell r="Y2305">
            <v>14</v>
          </cell>
          <cell r="AA2305" t="str">
            <v>22UD</v>
          </cell>
          <cell r="AB2305" t="str">
            <v>Brentwood</v>
          </cell>
          <cell r="AD2305">
            <v>0</v>
          </cell>
          <cell r="AE2305">
            <v>0</v>
          </cell>
          <cell r="AF2305">
            <v>0</v>
          </cell>
          <cell r="AG2305">
            <v>0</v>
          </cell>
          <cell r="AI2305" t="str">
            <v>22UD</v>
          </cell>
          <cell r="AJ2305" t="str">
            <v>Brentwood</v>
          </cell>
          <cell r="AK2305">
            <v>0</v>
          </cell>
          <cell r="AL2305">
            <v>0</v>
          </cell>
          <cell r="AM2305">
            <v>0</v>
          </cell>
        </row>
        <row r="2306">
          <cell r="B2306" t="str">
            <v>22UE</v>
          </cell>
          <cell r="C2306" t="str">
            <v>Castle Point</v>
          </cell>
          <cell r="G2306">
            <v>3</v>
          </cell>
          <cell r="L2306">
            <v>3</v>
          </cell>
          <cell r="M2306">
            <v>0</v>
          </cell>
          <cell r="O2306" t="str">
            <v>22UE</v>
          </cell>
          <cell r="P2306" t="str">
            <v>Castle Point</v>
          </cell>
          <cell r="T2306">
            <v>6</v>
          </cell>
          <cell r="Y2306">
            <v>6</v>
          </cell>
          <cell r="AA2306" t="str">
            <v>22UE</v>
          </cell>
          <cell r="AB2306" t="str">
            <v>Castle Point</v>
          </cell>
          <cell r="AD2306">
            <v>0</v>
          </cell>
          <cell r="AF2306">
            <v>0</v>
          </cell>
          <cell r="AG2306">
            <v>0</v>
          </cell>
          <cell r="AI2306" t="str">
            <v>22UE</v>
          </cell>
          <cell r="AJ2306" t="str">
            <v>Castle Point</v>
          </cell>
          <cell r="AK2306">
            <v>0</v>
          </cell>
          <cell r="AL2306">
            <v>0</v>
          </cell>
          <cell r="AM2306">
            <v>0</v>
          </cell>
        </row>
        <row r="2307">
          <cell r="B2307" t="str">
            <v>22UF</v>
          </cell>
          <cell r="C2307" t="str">
            <v>Chelmsford</v>
          </cell>
          <cell r="D2307">
            <v>153</v>
          </cell>
          <cell r="F2307">
            <v>30</v>
          </cell>
          <cell r="G2307">
            <v>26</v>
          </cell>
          <cell r="H2307">
            <v>175</v>
          </cell>
          <cell r="J2307">
            <v>1</v>
          </cell>
          <cell r="L2307">
            <v>385</v>
          </cell>
          <cell r="M2307">
            <v>1</v>
          </cell>
          <cell r="O2307" t="str">
            <v>22UF</v>
          </cell>
          <cell r="P2307" t="str">
            <v>Chelmsford</v>
          </cell>
          <cell r="Q2307">
            <v>153</v>
          </cell>
          <cell r="S2307">
            <v>30</v>
          </cell>
          <cell r="T2307">
            <v>35</v>
          </cell>
          <cell r="U2307">
            <v>175</v>
          </cell>
          <cell r="W2307">
            <v>1</v>
          </cell>
          <cell r="Y2307">
            <v>394</v>
          </cell>
          <cell r="AA2307" t="str">
            <v>22UF</v>
          </cell>
          <cell r="AB2307" t="str">
            <v>Chelmsford</v>
          </cell>
          <cell r="AC2307">
            <v>0</v>
          </cell>
          <cell r="AD2307">
            <v>28</v>
          </cell>
          <cell r="AE2307">
            <v>8</v>
          </cell>
          <cell r="AF2307">
            <v>28</v>
          </cell>
          <cell r="AG2307">
            <v>36</v>
          </cell>
          <cell r="AI2307" t="str">
            <v>22UF</v>
          </cell>
          <cell r="AJ2307" t="str">
            <v>Chelmsford</v>
          </cell>
          <cell r="AK2307">
            <v>0</v>
          </cell>
          <cell r="AL2307">
            <v>0</v>
          </cell>
          <cell r="AM2307">
            <v>0</v>
          </cell>
        </row>
        <row r="2308">
          <cell r="B2308" t="str">
            <v>22UG</v>
          </cell>
          <cell r="C2308" t="str">
            <v>Colchester</v>
          </cell>
          <cell r="D2308">
            <v>7</v>
          </cell>
          <cell r="G2308">
            <v>25</v>
          </cell>
          <cell r="H2308">
            <v>86</v>
          </cell>
          <cell r="I2308">
            <v>2</v>
          </cell>
          <cell r="J2308">
            <v>1</v>
          </cell>
          <cell r="L2308">
            <v>121</v>
          </cell>
          <cell r="M2308">
            <v>1</v>
          </cell>
          <cell r="O2308" t="str">
            <v>22UG</v>
          </cell>
          <cell r="P2308" t="str">
            <v>Colchester</v>
          </cell>
          <cell r="Q2308">
            <v>7</v>
          </cell>
          <cell r="T2308">
            <v>30</v>
          </cell>
          <cell r="U2308">
            <v>86</v>
          </cell>
          <cell r="V2308">
            <v>2</v>
          </cell>
          <cell r="W2308">
            <v>1</v>
          </cell>
          <cell r="Y2308">
            <v>126</v>
          </cell>
          <cell r="AA2308" t="str">
            <v>22UG</v>
          </cell>
          <cell r="AB2308" t="str">
            <v>Colchester</v>
          </cell>
          <cell r="AC2308">
            <v>0</v>
          </cell>
          <cell r="AD2308">
            <v>0</v>
          </cell>
          <cell r="AE2308">
            <v>16</v>
          </cell>
          <cell r="AF2308">
            <v>0</v>
          </cell>
          <cell r="AG2308">
            <v>16</v>
          </cell>
          <cell r="AI2308" t="str">
            <v>22UG</v>
          </cell>
          <cell r="AJ2308" t="str">
            <v>Colchester</v>
          </cell>
          <cell r="AK2308">
            <v>0</v>
          </cell>
          <cell r="AL2308">
            <v>0</v>
          </cell>
          <cell r="AM2308">
            <v>0</v>
          </cell>
        </row>
        <row r="2309">
          <cell r="B2309" t="str">
            <v>22UH</v>
          </cell>
          <cell r="C2309" t="str">
            <v>Epping Forest</v>
          </cell>
          <cell r="F2309">
            <v>14</v>
          </cell>
          <cell r="G2309">
            <v>4</v>
          </cell>
          <cell r="H2309">
            <v>1</v>
          </cell>
          <cell r="L2309">
            <v>19</v>
          </cell>
          <cell r="M2309">
            <v>0</v>
          </cell>
          <cell r="O2309" t="str">
            <v>22UH</v>
          </cell>
          <cell r="P2309" t="str">
            <v>Epping Forest</v>
          </cell>
          <cell r="S2309">
            <v>14</v>
          </cell>
          <cell r="T2309">
            <v>13</v>
          </cell>
          <cell r="U2309">
            <v>1</v>
          </cell>
          <cell r="Y2309">
            <v>28</v>
          </cell>
          <cell r="AA2309" t="str">
            <v>22UH</v>
          </cell>
          <cell r="AB2309" t="str">
            <v>Epping Forest</v>
          </cell>
          <cell r="AD2309">
            <v>9</v>
          </cell>
          <cell r="AE2309">
            <v>0</v>
          </cell>
          <cell r="AF2309">
            <v>9</v>
          </cell>
          <cell r="AG2309">
            <v>9</v>
          </cell>
          <cell r="AI2309" t="str">
            <v>22UH</v>
          </cell>
          <cell r="AJ2309" t="str">
            <v>Epping Forest</v>
          </cell>
          <cell r="AK2309">
            <v>0</v>
          </cell>
          <cell r="AL2309">
            <v>0</v>
          </cell>
          <cell r="AM2309">
            <v>0</v>
          </cell>
        </row>
        <row r="2310">
          <cell r="B2310" t="str">
            <v>22UJ</v>
          </cell>
          <cell r="C2310" t="str">
            <v>Harlow</v>
          </cell>
          <cell r="F2310">
            <v>11</v>
          </cell>
          <cell r="G2310">
            <v>13</v>
          </cell>
          <cell r="H2310">
            <v>15</v>
          </cell>
          <cell r="J2310">
            <v>1</v>
          </cell>
          <cell r="L2310">
            <v>54</v>
          </cell>
          <cell r="M2310">
            <v>1</v>
          </cell>
          <cell r="O2310" t="str">
            <v>22UJ</v>
          </cell>
          <cell r="P2310" t="str">
            <v>Harlow</v>
          </cell>
          <cell r="S2310">
            <v>11</v>
          </cell>
          <cell r="T2310">
            <v>16</v>
          </cell>
          <cell r="U2310">
            <v>15</v>
          </cell>
          <cell r="W2310">
            <v>1</v>
          </cell>
          <cell r="Y2310">
            <v>57</v>
          </cell>
          <cell r="AA2310" t="str">
            <v>22UJ</v>
          </cell>
          <cell r="AB2310" t="str">
            <v>Harlow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I2310" t="str">
            <v>22UJ</v>
          </cell>
          <cell r="AJ2310" t="str">
            <v>Harlow</v>
          </cell>
          <cell r="AK2310">
            <v>0</v>
          </cell>
          <cell r="AL2310">
            <v>0</v>
          </cell>
          <cell r="AM2310">
            <v>0</v>
          </cell>
        </row>
        <row r="2311">
          <cell r="B2311" t="str">
            <v>22UK</v>
          </cell>
          <cell r="C2311" t="str">
            <v>Maldon</v>
          </cell>
          <cell r="D2311">
            <v>5</v>
          </cell>
          <cell r="F2311">
            <v>4</v>
          </cell>
          <cell r="G2311">
            <v>6</v>
          </cell>
          <cell r="H2311">
            <v>30</v>
          </cell>
          <cell r="L2311">
            <v>45</v>
          </cell>
          <cell r="M2311">
            <v>0</v>
          </cell>
          <cell r="O2311" t="str">
            <v>22UK</v>
          </cell>
          <cell r="P2311" t="str">
            <v>Maldon</v>
          </cell>
          <cell r="Q2311">
            <v>5</v>
          </cell>
          <cell r="S2311">
            <v>4</v>
          </cell>
          <cell r="T2311">
            <v>1</v>
          </cell>
          <cell r="U2311">
            <v>30</v>
          </cell>
          <cell r="Y2311">
            <v>40</v>
          </cell>
          <cell r="AA2311" t="str">
            <v>22UK</v>
          </cell>
          <cell r="AB2311" t="str">
            <v>Maldon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I2311" t="str">
            <v>22UK</v>
          </cell>
          <cell r="AJ2311" t="str">
            <v>Maldon</v>
          </cell>
          <cell r="AK2311">
            <v>0</v>
          </cell>
          <cell r="AL2311">
            <v>0</v>
          </cell>
          <cell r="AM2311">
            <v>0</v>
          </cell>
        </row>
        <row r="2312">
          <cell r="B2312" t="str">
            <v>22UL</v>
          </cell>
          <cell r="C2312" t="str">
            <v>Rochford</v>
          </cell>
          <cell r="G2312">
            <v>9</v>
          </cell>
          <cell r="L2312">
            <v>9</v>
          </cell>
          <cell r="M2312">
            <v>0</v>
          </cell>
          <cell r="O2312" t="str">
            <v>22UL</v>
          </cell>
          <cell r="P2312" t="str">
            <v>Rochford</v>
          </cell>
          <cell r="T2312">
            <v>6</v>
          </cell>
          <cell r="Y2312">
            <v>6</v>
          </cell>
          <cell r="AA2312" t="str">
            <v>22UL</v>
          </cell>
          <cell r="AB2312" t="str">
            <v>Rochford</v>
          </cell>
          <cell r="AD2312">
            <v>0</v>
          </cell>
          <cell r="AF2312">
            <v>0</v>
          </cell>
          <cell r="AG2312">
            <v>0</v>
          </cell>
          <cell r="AI2312" t="str">
            <v>22UL</v>
          </cell>
          <cell r="AJ2312" t="str">
            <v>Rochford</v>
          </cell>
          <cell r="AK2312">
            <v>0</v>
          </cell>
          <cell r="AL2312">
            <v>0</v>
          </cell>
          <cell r="AM2312">
            <v>0</v>
          </cell>
        </row>
        <row r="2313">
          <cell r="B2313" t="str">
            <v>22UN</v>
          </cell>
          <cell r="C2313" t="str">
            <v>Tendring</v>
          </cell>
          <cell r="G2313">
            <v>9</v>
          </cell>
          <cell r="H2313">
            <v>18</v>
          </cell>
          <cell r="I2313">
            <v>5</v>
          </cell>
          <cell r="L2313">
            <v>32</v>
          </cell>
          <cell r="M2313">
            <v>0</v>
          </cell>
          <cell r="O2313" t="str">
            <v>22UN</v>
          </cell>
          <cell r="P2313" t="str">
            <v>Tendring</v>
          </cell>
          <cell r="T2313">
            <v>8</v>
          </cell>
          <cell r="U2313">
            <v>18</v>
          </cell>
          <cell r="V2313">
            <v>5</v>
          </cell>
          <cell r="Y2313">
            <v>31</v>
          </cell>
          <cell r="AA2313" t="str">
            <v>22UN</v>
          </cell>
          <cell r="AB2313" t="str">
            <v>Tendring</v>
          </cell>
          <cell r="AD2313">
            <v>0</v>
          </cell>
          <cell r="AE2313">
            <v>0</v>
          </cell>
          <cell r="AF2313">
            <v>0</v>
          </cell>
          <cell r="AG2313">
            <v>0</v>
          </cell>
          <cell r="AI2313" t="str">
            <v>22UN</v>
          </cell>
          <cell r="AJ2313" t="str">
            <v>Tendring</v>
          </cell>
          <cell r="AK2313">
            <v>0</v>
          </cell>
          <cell r="AL2313">
            <v>0</v>
          </cell>
          <cell r="AM2313">
            <v>0</v>
          </cell>
        </row>
        <row r="2314">
          <cell r="B2314" t="str">
            <v>22UQ</v>
          </cell>
          <cell r="C2314" t="str">
            <v>Uttlesford</v>
          </cell>
          <cell r="F2314">
            <v>42</v>
          </cell>
          <cell r="G2314">
            <v>5</v>
          </cell>
          <cell r="H2314">
            <v>93</v>
          </cell>
          <cell r="L2314">
            <v>140</v>
          </cell>
          <cell r="M2314">
            <v>0</v>
          </cell>
          <cell r="O2314" t="str">
            <v>22UQ</v>
          </cell>
          <cell r="P2314" t="str">
            <v>Uttlesford</v>
          </cell>
          <cell r="S2314">
            <v>42</v>
          </cell>
          <cell r="T2314">
            <v>6</v>
          </cell>
          <cell r="U2314">
            <v>93</v>
          </cell>
          <cell r="Y2314">
            <v>141</v>
          </cell>
          <cell r="AA2314" t="str">
            <v>22UQ</v>
          </cell>
          <cell r="AB2314" t="str">
            <v>Uttlesford</v>
          </cell>
          <cell r="AD2314">
            <v>3</v>
          </cell>
          <cell r="AE2314">
            <v>0</v>
          </cell>
          <cell r="AF2314">
            <v>3</v>
          </cell>
          <cell r="AG2314">
            <v>3</v>
          </cell>
          <cell r="AI2314" t="str">
            <v>22UQ</v>
          </cell>
          <cell r="AJ2314" t="str">
            <v>Uttlesford</v>
          </cell>
          <cell r="AK2314">
            <v>0</v>
          </cell>
          <cell r="AL2314">
            <v>0</v>
          </cell>
          <cell r="AM2314">
            <v>0</v>
          </cell>
        </row>
        <row r="2315">
          <cell r="B2315" t="str">
            <v>23UB</v>
          </cell>
          <cell r="C2315" t="str">
            <v>Cheltenham</v>
          </cell>
          <cell r="F2315">
            <v>17</v>
          </cell>
          <cell r="G2315">
            <v>19</v>
          </cell>
          <cell r="H2315">
            <v>23</v>
          </cell>
          <cell r="L2315">
            <v>59</v>
          </cell>
          <cell r="M2315">
            <v>0</v>
          </cell>
          <cell r="O2315" t="str">
            <v>23UB</v>
          </cell>
          <cell r="P2315" t="str">
            <v>Cheltenham</v>
          </cell>
          <cell r="S2315">
            <v>17</v>
          </cell>
          <cell r="T2315">
            <v>21</v>
          </cell>
          <cell r="U2315">
            <v>23</v>
          </cell>
          <cell r="Y2315">
            <v>61</v>
          </cell>
          <cell r="AA2315" t="str">
            <v>23UB</v>
          </cell>
          <cell r="AB2315" t="str">
            <v>Cheltenham</v>
          </cell>
          <cell r="AD2315">
            <v>0</v>
          </cell>
          <cell r="AE2315">
            <v>0</v>
          </cell>
          <cell r="AF2315">
            <v>0</v>
          </cell>
          <cell r="AG2315">
            <v>0</v>
          </cell>
          <cell r="AI2315" t="str">
            <v>23UB</v>
          </cell>
          <cell r="AJ2315" t="str">
            <v>Cheltenham</v>
          </cell>
          <cell r="AK2315">
            <v>0</v>
          </cell>
          <cell r="AL2315">
            <v>0</v>
          </cell>
          <cell r="AM2315">
            <v>0</v>
          </cell>
        </row>
        <row r="2316">
          <cell r="B2316" t="str">
            <v>23UC</v>
          </cell>
          <cell r="C2316" t="str">
            <v>Cotswold</v>
          </cell>
          <cell r="F2316">
            <v>26</v>
          </cell>
          <cell r="G2316">
            <v>5</v>
          </cell>
          <cell r="H2316">
            <v>27</v>
          </cell>
          <cell r="J2316">
            <v>1</v>
          </cell>
          <cell r="L2316">
            <v>59</v>
          </cell>
          <cell r="M2316">
            <v>1</v>
          </cell>
          <cell r="O2316" t="str">
            <v>23UC</v>
          </cell>
          <cell r="P2316" t="str">
            <v>Cotswold</v>
          </cell>
          <cell r="S2316">
            <v>26</v>
          </cell>
          <cell r="T2316">
            <v>3</v>
          </cell>
          <cell r="U2316">
            <v>27</v>
          </cell>
          <cell r="W2316">
            <v>1</v>
          </cell>
          <cell r="Y2316">
            <v>57</v>
          </cell>
          <cell r="AA2316" t="str">
            <v>23UC</v>
          </cell>
          <cell r="AB2316" t="str">
            <v>Cotswold</v>
          </cell>
          <cell r="AD2316">
            <v>0</v>
          </cell>
          <cell r="AE2316">
            <v>8</v>
          </cell>
          <cell r="AF2316">
            <v>0</v>
          </cell>
          <cell r="AG2316">
            <v>8</v>
          </cell>
          <cell r="AI2316" t="str">
            <v>23UC</v>
          </cell>
          <cell r="AJ2316" t="str">
            <v>Cotswold</v>
          </cell>
          <cell r="AK2316">
            <v>0</v>
          </cell>
          <cell r="AL2316">
            <v>0</v>
          </cell>
          <cell r="AM2316">
            <v>0</v>
          </cell>
        </row>
        <row r="2317">
          <cell r="B2317" t="str">
            <v>23UD</v>
          </cell>
          <cell r="C2317" t="str">
            <v>Forest of Dean</v>
          </cell>
          <cell r="F2317">
            <v>4</v>
          </cell>
          <cell r="G2317">
            <v>7</v>
          </cell>
          <cell r="H2317">
            <v>21</v>
          </cell>
          <cell r="L2317">
            <v>32</v>
          </cell>
          <cell r="M2317">
            <v>0</v>
          </cell>
          <cell r="O2317" t="str">
            <v>23UD</v>
          </cell>
          <cell r="P2317" t="str">
            <v>Forest of Dean</v>
          </cell>
          <cell r="S2317">
            <v>4</v>
          </cell>
          <cell r="T2317">
            <v>7</v>
          </cell>
          <cell r="U2317">
            <v>21</v>
          </cell>
          <cell r="Y2317">
            <v>32</v>
          </cell>
          <cell r="AA2317" t="str">
            <v>23UD</v>
          </cell>
          <cell r="AB2317" t="str">
            <v>Forest of Dean</v>
          </cell>
          <cell r="AD2317">
            <v>0</v>
          </cell>
          <cell r="AE2317">
            <v>0</v>
          </cell>
          <cell r="AF2317">
            <v>0</v>
          </cell>
          <cell r="AG2317">
            <v>0</v>
          </cell>
          <cell r="AI2317" t="str">
            <v>23UD</v>
          </cell>
          <cell r="AJ2317" t="str">
            <v>Forest of Dean</v>
          </cell>
          <cell r="AK2317">
            <v>0</v>
          </cell>
          <cell r="AL2317">
            <v>0</v>
          </cell>
          <cell r="AM2317">
            <v>0</v>
          </cell>
        </row>
        <row r="2318">
          <cell r="B2318" t="str">
            <v>23UE</v>
          </cell>
          <cell r="C2318" t="str">
            <v>Gloucester</v>
          </cell>
          <cell r="D2318">
            <v>8</v>
          </cell>
          <cell r="F2318">
            <v>39</v>
          </cell>
          <cell r="G2318">
            <v>23</v>
          </cell>
          <cell r="H2318">
            <v>232</v>
          </cell>
          <cell r="I2318">
            <v>11</v>
          </cell>
          <cell r="L2318">
            <v>324</v>
          </cell>
          <cell r="M2318">
            <v>0</v>
          </cell>
          <cell r="O2318" t="str">
            <v>23UE</v>
          </cell>
          <cell r="P2318" t="str">
            <v>Gloucester</v>
          </cell>
          <cell r="Q2318">
            <v>8</v>
          </cell>
          <cell r="S2318">
            <v>39</v>
          </cell>
          <cell r="T2318">
            <v>22</v>
          </cell>
          <cell r="U2318">
            <v>232</v>
          </cell>
          <cell r="V2318">
            <v>11</v>
          </cell>
          <cell r="Y2318">
            <v>323</v>
          </cell>
          <cell r="AA2318" t="str">
            <v>23UE</v>
          </cell>
          <cell r="AB2318" t="str">
            <v>Gloucester</v>
          </cell>
          <cell r="AC2318">
            <v>0</v>
          </cell>
          <cell r="AD2318">
            <v>0</v>
          </cell>
          <cell r="AE2318">
            <v>0</v>
          </cell>
          <cell r="AF2318">
            <v>0</v>
          </cell>
          <cell r="AG2318">
            <v>0</v>
          </cell>
          <cell r="AI2318" t="str">
            <v>23UE</v>
          </cell>
          <cell r="AJ2318" t="str">
            <v>Gloucester</v>
          </cell>
          <cell r="AK2318">
            <v>11</v>
          </cell>
          <cell r="AL2318">
            <v>0</v>
          </cell>
          <cell r="AM2318">
            <v>0</v>
          </cell>
        </row>
        <row r="2319">
          <cell r="B2319" t="str">
            <v>23UF</v>
          </cell>
          <cell r="C2319" t="str">
            <v>Stroud</v>
          </cell>
          <cell r="G2319">
            <v>23</v>
          </cell>
          <cell r="H2319">
            <v>40</v>
          </cell>
          <cell r="L2319">
            <v>63</v>
          </cell>
          <cell r="M2319">
            <v>0</v>
          </cell>
          <cell r="O2319" t="str">
            <v>23UF</v>
          </cell>
          <cell r="P2319" t="str">
            <v>Stroud</v>
          </cell>
          <cell r="T2319">
            <v>24</v>
          </cell>
          <cell r="U2319">
            <v>40</v>
          </cell>
          <cell r="Y2319">
            <v>64</v>
          </cell>
          <cell r="AA2319" t="str">
            <v>23UF</v>
          </cell>
          <cell r="AB2319" t="str">
            <v>Stroud</v>
          </cell>
          <cell r="AD2319">
            <v>0</v>
          </cell>
          <cell r="AE2319">
            <v>0</v>
          </cell>
          <cell r="AF2319">
            <v>0</v>
          </cell>
          <cell r="AG2319">
            <v>0</v>
          </cell>
          <cell r="AI2319" t="str">
            <v>23UF</v>
          </cell>
          <cell r="AJ2319" t="str">
            <v>Stroud</v>
          </cell>
          <cell r="AK2319">
            <v>0</v>
          </cell>
          <cell r="AL2319">
            <v>0</v>
          </cell>
          <cell r="AM2319">
            <v>0</v>
          </cell>
        </row>
        <row r="2320">
          <cell r="B2320" t="str">
            <v>23UG</v>
          </cell>
          <cell r="C2320" t="str">
            <v>Tewkesbury</v>
          </cell>
          <cell r="F2320">
            <v>58</v>
          </cell>
          <cell r="G2320">
            <v>10</v>
          </cell>
          <cell r="H2320">
            <v>71</v>
          </cell>
          <cell r="L2320">
            <v>139</v>
          </cell>
          <cell r="M2320">
            <v>0</v>
          </cell>
          <cell r="O2320" t="str">
            <v>23UG</v>
          </cell>
          <cell r="P2320" t="str">
            <v>Tewkesbury</v>
          </cell>
          <cell r="S2320">
            <v>58</v>
          </cell>
          <cell r="T2320">
            <v>11</v>
          </cell>
          <cell r="U2320">
            <v>71</v>
          </cell>
          <cell r="Y2320">
            <v>140</v>
          </cell>
          <cell r="AA2320" t="str">
            <v>23UG</v>
          </cell>
          <cell r="AB2320" t="str">
            <v>Tewkesbury</v>
          </cell>
          <cell r="AD2320">
            <v>0</v>
          </cell>
          <cell r="AE2320">
            <v>12</v>
          </cell>
          <cell r="AF2320">
            <v>0</v>
          </cell>
          <cell r="AG2320">
            <v>12</v>
          </cell>
          <cell r="AI2320" t="str">
            <v>23UG</v>
          </cell>
          <cell r="AJ2320" t="str">
            <v>Tewkesbury</v>
          </cell>
          <cell r="AK2320">
            <v>0</v>
          </cell>
          <cell r="AL2320">
            <v>0</v>
          </cell>
          <cell r="AM2320">
            <v>0</v>
          </cell>
        </row>
        <row r="2321">
          <cell r="B2321" t="str">
            <v>24UB</v>
          </cell>
          <cell r="C2321" t="str">
            <v>Basingstoke and Deane</v>
          </cell>
          <cell r="D2321">
            <v>11</v>
          </cell>
          <cell r="F2321">
            <v>77</v>
          </cell>
          <cell r="G2321">
            <v>109</v>
          </cell>
          <cell r="H2321">
            <v>279</v>
          </cell>
          <cell r="L2321">
            <v>476</v>
          </cell>
          <cell r="M2321">
            <v>0</v>
          </cell>
          <cell r="O2321" t="str">
            <v>24UB</v>
          </cell>
          <cell r="P2321" t="str">
            <v>Basingstoke and Deane</v>
          </cell>
          <cell r="Q2321">
            <v>11</v>
          </cell>
          <cell r="S2321">
            <v>77</v>
          </cell>
          <cell r="T2321">
            <v>124</v>
          </cell>
          <cell r="U2321">
            <v>279</v>
          </cell>
          <cell r="Y2321">
            <v>491</v>
          </cell>
          <cell r="AA2321" t="str">
            <v>24UB</v>
          </cell>
          <cell r="AB2321" t="str">
            <v>Basingstoke and Deane</v>
          </cell>
          <cell r="AC2321">
            <v>0</v>
          </cell>
          <cell r="AD2321">
            <v>0</v>
          </cell>
          <cell r="AE2321">
            <v>0</v>
          </cell>
          <cell r="AF2321">
            <v>0</v>
          </cell>
          <cell r="AG2321">
            <v>0</v>
          </cell>
          <cell r="AI2321" t="str">
            <v>24UB</v>
          </cell>
          <cell r="AJ2321" t="str">
            <v>Basingstoke and Deane</v>
          </cell>
          <cell r="AK2321">
            <v>0</v>
          </cell>
          <cell r="AL2321">
            <v>0</v>
          </cell>
          <cell r="AM2321">
            <v>0</v>
          </cell>
        </row>
        <row r="2322">
          <cell r="B2322" t="str">
            <v>24UC</v>
          </cell>
          <cell r="C2322" t="str">
            <v>East Hampshire</v>
          </cell>
          <cell r="D2322">
            <v>10</v>
          </cell>
          <cell r="F2322">
            <v>41</v>
          </cell>
          <cell r="G2322">
            <v>17</v>
          </cell>
          <cell r="H2322">
            <v>163</v>
          </cell>
          <cell r="L2322">
            <v>231</v>
          </cell>
          <cell r="M2322">
            <v>0</v>
          </cell>
          <cell r="O2322" t="str">
            <v>24UC</v>
          </cell>
          <cell r="P2322" t="str">
            <v>East Hampshire</v>
          </cell>
          <cell r="Q2322">
            <v>10</v>
          </cell>
          <cell r="S2322">
            <v>41</v>
          </cell>
          <cell r="T2322">
            <v>16</v>
          </cell>
          <cell r="U2322">
            <v>163</v>
          </cell>
          <cell r="Y2322">
            <v>230</v>
          </cell>
          <cell r="AA2322" t="str">
            <v>24UC</v>
          </cell>
          <cell r="AB2322" t="str">
            <v>East Hampshire</v>
          </cell>
          <cell r="AC2322">
            <v>0</v>
          </cell>
          <cell r="AD2322">
            <v>21</v>
          </cell>
          <cell r="AE2322">
            <v>0</v>
          </cell>
          <cell r="AF2322">
            <v>21</v>
          </cell>
          <cell r="AG2322">
            <v>21</v>
          </cell>
          <cell r="AI2322" t="str">
            <v>24UC</v>
          </cell>
          <cell r="AJ2322" t="str">
            <v>East Hampshire</v>
          </cell>
          <cell r="AK2322">
            <v>0</v>
          </cell>
          <cell r="AL2322">
            <v>0</v>
          </cell>
          <cell r="AM2322">
            <v>0</v>
          </cell>
        </row>
        <row r="2323">
          <cell r="B2323" t="str">
            <v>24UD</v>
          </cell>
          <cell r="C2323" t="str">
            <v>Eastleigh</v>
          </cell>
          <cell r="D2323">
            <v>28</v>
          </cell>
          <cell r="F2323">
            <v>88</v>
          </cell>
          <cell r="G2323">
            <v>20</v>
          </cell>
          <cell r="H2323">
            <v>175</v>
          </cell>
          <cell r="L2323">
            <v>311</v>
          </cell>
          <cell r="M2323">
            <v>0</v>
          </cell>
          <cell r="O2323" t="str">
            <v>24UD</v>
          </cell>
          <cell r="P2323" t="str">
            <v>Eastleigh</v>
          </cell>
          <cell r="Q2323">
            <v>28</v>
          </cell>
          <cell r="S2323">
            <v>88</v>
          </cell>
          <cell r="T2323">
            <v>31</v>
          </cell>
          <cell r="U2323">
            <v>175</v>
          </cell>
          <cell r="Y2323">
            <v>322</v>
          </cell>
          <cell r="AA2323" t="str">
            <v>24UD</v>
          </cell>
          <cell r="AB2323" t="str">
            <v>Eastleigh</v>
          </cell>
          <cell r="AC2323">
            <v>0</v>
          </cell>
          <cell r="AD2323">
            <v>15</v>
          </cell>
          <cell r="AE2323">
            <v>8</v>
          </cell>
          <cell r="AF2323">
            <v>15</v>
          </cell>
          <cell r="AG2323">
            <v>23</v>
          </cell>
          <cell r="AI2323" t="str">
            <v>24UD</v>
          </cell>
          <cell r="AJ2323" t="str">
            <v>Eastleigh</v>
          </cell>
          <cell r="AK2323">
            <v>0</v>
          </cell>
          <cell r="AL2323">
            <v>0</v>
          </cell>
          <cell r="AM2323">
            <v>0</v>
          </cell>
        </row>
        <row r="2324">
          <cell r="B2324" t="str">
            <v>24UE</v>
          </cell>
          <cell r="C2324" t="str">
            <v>Fareham</v>
          </cell>
          <cell r="F2324">
            <v>11</v>
          </cell>
          <cell r="G2324">
            <v>13</v>
          </cell>
          <cell r="H2324">
            <v>120</v>
          </cell>
          <cell r="L2324">
            <v>144</v>
          </cell>
          <cell r="M2324">
            <v>0</v>
          </cell>
          <cell r="O2324" t="str">
            <v>24UE</v>
          </cell>
          <cell r="P2324" t="str">
            <v>Fareham</v>
          </cell>
          <cell r="S2324">
            <v>11</v>
          </cell>
          <cell r="T2324">
            <v>30</v>
          </cell>
          <cell r="U2324">
            <v>120</v>
          </cell>
          <cell r="Y2324">
            <v>161</v>
          </cell>
          <cell r="AA2324" t="str">
            <v>24UE</v>
          </cell>
          <cell r="AB2324" t="str">
            <v>Fareham</v>
          </cell>
          <cell r="AD2324">
            <v>8</v>
          </cell>
          <cell r="AE2324">
            <v>5</v>
          </cell>
          <cell r="AF2324">
            <v>8</v>
          </cell>
          <cell r="AG2324">
            <v>13</v>
          </cell>
          <cell r="AI2324" t="str">
            <v>24UE</v>
          </cell>
          <cell r="AJ2324" t="str">
            <v>Fareham</v>
          </cell>
          <cell r="AK2324">
            <v>0</v>
          </cell>
          <cell r="AL2324">
            <v>0</v>
          </cell>
          <cell r="AM2324">
            <v>0</v>
          </cell>
        </row>
        <row r="2325">
          <cell r="B2325" t="str">
            <v>24UF</v>
          </cell>
          <cell r="C2325" t="str">
            <v>Gosport</v>
          </cell>
          <cell r="F2325">
            <v>17</v>
          </cell>
          <cell r="G2325">
            <v>8</v>
          </cell>
          <cell r="H2325">
            <v>58</v>
          </cell>
          <cell r="L2325">
            <v>83</v>
          </cell>
          <cell r="M2325">
            <v>0</v>
          </cell>
          <cell r="O2325" t="str">
            <v>24UF</v>
          </cell>
          <cell r="P2325" t="str">
            <v>Gosport</v>
          </cell>
          <cell r="S2325">
            <v>17</v>
          </cell>
          <cell r="T2325">
            <v>14</v>
          </cell>
          <cell r="U2325">
            <v>58</v>
          </cell>
          <cell r="Y2325">
            <v>89</v>
          </cell>
          <cell r="AA2325" t="str">
            <v>24UF</v>
          </cell>
          <cell r="AB2325" t="str">
            <v>Gosport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I2325" t="str">
            <v>24UF</v>
          </cell>
          <cell r="AJ2325" t="str">
            <v>Gosport</v>
          </cell>
          <cell r="AK2325">
            <v>0</v>
          </cell>
          <cell r="AL2325">
            <v>0</v>
          </cell>
          <cell r="AM2325">
            <v>0</v>
          </cell>
        </row>
        <row r="2326">
          <cell r="B2326" t="str">
            <v>24UG</v>
          </cell>
          <cell r="C2326" t="str">
            <v>Hart</v>
          </cell>
          <cell r="G2326">
            <v>14</v>
          </cell>
          <cell r="L2326">
            <v>14</v>
          </cell>
          <cell r="M2326">
            <v>0</v>
          </cell>
          <cell r="O2326" t="str">
            <v>24UG</v>
          </cell>
          <cell r="P2326" t="str">
            <v>Hart</v>
          </cell>
          <cell r="T2326">
            <v>19</v>
          </cell>
          <cell r="Y2326">
            <v>19</v>
          </cell>
          <cell r="AA2326" t="str">
            <v>24UG</v>
          </cell>
          <cell r="AB2326" t="str">
            <v>Hart</v>
          </cell>
          <cell r="AD2326">
            <v>0</v>
          </cell>
          <cell r="AF2326">
            <v>0</v>
          </cell>
          <cell r="AG2326">
            <v>0</v>
          </cell>
          <cell r="AI2326" t="str">
            <v>24UG</v>
          </cell>
          <cell r="AJ2326" t="str">
            <v>Hart</v>
          </cell>
          <cell r="AK2326">
            <v>0</v>
          </cell>
          <cell r="AL2326">
            <v>0</v>
          </cell>
          <cell r="AM2326">
            <v>0</v>
          </cell>
        </row>
        <row r="2327">
          <cell r="B2327" t="str">
            <v>24UH</v>
          </cell>
          <cell r="C2327" t="str">
            <v>Havant</v>
          </cell>
          <cell r="F2327">
            <v>36</v>
          </cell>
          <cell r="G2327">
            <v>11</v>
          </cell>
          <cell r="H2327">
            <v>47</v>
          </cell>
          <cell r="L2327">
            <v>94</v>
          </cell>
          <cell r="M2327">
            <v>0</v>
          </cell>
          <cell r="O2327" t="str">
            <v>24UH</v>
          </cell>
          <cell r="P2327" t="str">
            <v>Havant</v>
          </cell>
          <cell r="S2327">
            <v>36</v>
          </cell>
          <cell r="T2327">
            <v>24</v>
          </cell>
          <cell r="U2327">
            <v>47</v>
          </cell>
          <cell r="Y2327">
            <v>107</v>
          </cell>
          <cell r="AA2327" t="str">
            <v>24UH</v>
          </cell>
          <cell r="AB2327" t="str">
            <v>Havant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I2327" t="str">
            <v>24UH</v>
          </cell>
          <cell r="AJ2327" t="str">
            <v>Havant</v>
          </cell>
          <cell r="AK2327">
            <v>0</v>
          </cell>
          <cell r="AL2327">
            <v>0</v>
          </cell>
          <cell r="AM2327">
            <v>0</v>
          </cell>
        </row>
        <row r="2328">
          <cell r="B2328" t="str">
            <v>24UJ</v>
          </cell>
          <cell r="C2328" t="str">
            <v>New Forest</v>
          </cell>
          <cell r="F2328">
            <v>47</v>
          </cell>
          <cell r="G2328">
            <v>33</v>
          </cell>
          <cell r="H2328">
            <v>87</v>
          </cell>
          <cell r="L2328">
            <v>167</v>
          </cell>
          <cell r="M2328">
            <v>0</v>
          </cell>
          <cell r="O2328" t="str">
            <v>24UJ</v>
          </cell>
          <cell r="P2328" t="str">
            <v>New Forest</v>
          </cell>
          <cell r="S2328">
            <v>47</v>
          </cell>
          <cell r="T2328">
            <v>47</v>
          </cell>
          <cell r="U2328">
            <v>87</v>
          </cell>
          <cell r="Y2328">
            <v>181</v>
          </cell>
          <cell r="AA2328" t="str">
            <v>24UJ</v>
          </cell>
          <cell r="AB2328" t="str">
            <v>New Forest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I2328" t="str">
            <v>24UJ</v>
          </cell>
          <cell r="AJ2328" t="str">
            <v>New Forest</v>
          </cell>
          <cell r="AK2328">
            <v>0</v>
          </cell>
          <cell r="AL2328">
            <v>0</v>
          </cell>
          <cell r="AM2328">
            <v>0</v>
          </cell>
        </row>
        <row r="2329">
          <cell r="B2329" t="str">
            <v>24UL</v>
          </cell>
          <cell r="C2329" t="str">
            <v>Rushmoor</v>
          </cell>
          <cell r="F2329">
            <v>66</v>
          </cell>
          <cell r="G2329">
            <v>32</v>
          </cell>
          <cell r="H2329">
            <v>39</v>
          </cell>
          <cell r="I2329">
            <v>40</v>
          </cell>
          <cell r="L2329">
            <v>202</v>
          </cell>
          <cell r="M2329">
            <v>0</v>
          </cell>
          <cell r="O2329" t="str">
            <v>24UL</v>
          </cell>
          <cell r="P2329" t="str">
            <v>Rushmoor</v>
          </cell>
          <cell r="S2329">
            <v>66</v>
          </cell>
          <cell r="T2329">
            <v>43</v>
          </cell>
          <cell r="U2329">
            <v>39</v>
          </cell>
          <cell r="V2329">
            <v>40</v>
          </cell>
          <cell r="Y2329">
            <v>213</v>
          </cell>
          <cell r="AA2329" t="str">
            <v>24UL</v>
          </cell>
          <cell r="AB2329" t="str">
            <v>Rushmoor</v>
          </cell>
          <cell r="AD2329">
            <v>0</v>
          </cell>
          <cell r="AE2329">
            <v>8</v>
          </cell>
          <cell r="AF2329">
            <v>0</v>
          </cell>
          <cell r="AG2329">
            <v>8</v>
          </cell>
          <cell r="AI2329" t="str">
            <v>24UL</v>
          </cell>
          <cell r="AJ2329" t="str">
            <v>Rushmoor</v>
          </cell>
          <cell r="AK2329">
            <v>0</v>
          </cell>
          <cell r="AL2329">
            <v>0</v>
          </cell>
          <cell r="AM2329">
            <v>25</v>
          </cell>
        </row>
        <row r="2330">
          <cell r="B2330" t="str">
            <v>24UN</v>
          </cell>
          <cell r="C2330" t="str">
            <v>Test Valley</v>
          </cell>
          <cell r="G2330">
            <v>11</v>
          </cell>
          <cell r="H2330">
            <v>36</v>
          </cell>
          <cell r="L2330">
            <v>47</v>
          </cell>
          <cell r="M2330">
            <v>0</v>
          </cell>
          <cell r="O2330" t="str">
            <v>24UN</v>
          </cell>
          <cell r="P2330" t="str">
            <v>Test Valley</v>
          </cell>
          <cell r="T2330">
            <v>13</v>
          </cell>
          <cell r="U2330">
            <v>36</v>
          </cell>
          <cell r="Y2330">
            <v>49</v>
          </cell>
          <cell r="AA2330" t="str">
            <v>24UN</v>
          </cell>
          <cell r="AB2330" t="str">
            <v>Test Valley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I2330" t="str">
            <v>24UN</v>
          </cell>
          <cell r="AJ2330" t="str">
            <v>Test Valley</v>
          </cell>
          <cell r="AK2330">
            <v>0</v>
          </cell>
          <cell r="AL2330">
            <v>0</v>
          </cell>
          <cell r="AM2330">
            <v>0</v>
          </cell>
        </row>
        <row r="2331">
          <cell r="B2331" t="str">
            <v>24UP</v>
          </cell>
          <cell r="C2331" t="str">
            <v>Winchester</v>
          </cell>
          <cell r="D2331">
            <v>6</v>
          </cell>
          <cell r="F2331">
            <v>9</v>
          </cell>
          <cell r="G2331">
            <v>178</v>
          </cell>
          <cell r="H2331">
            <v>12</v>
          </cell>
          <cell r="L2331">
            <v>205</v>
          </cell>
          <cell r="M2331">
            <v>0</v>
          </cell>
          <cell r="O2331" t="str">
            <v>24UP</v>
          </cell>
          <cell r="P2331" t="str">
            <v>Winchester</v>
          </cell>
          <cell r="Q2331">
            <v>6</v>
          </cell>
          <cell r="S2331">
            <v>9</v>
          </cell>
          <cell r="T2331">
            <v>25</v>
          </cell>
          <cell r="U2331">
            <v>12</v>
          </cell>
          <cell r="Y2331">
            <v>52</v>
          </cell>
          <cell r="AA2331" t="str">
            <v>24UP</v>
          </cell>
          <cell r="AB2331" t="str">
            <v>Winchester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  <cell r="AG2331">
            <v>0</v>
          </cell>
          <cell r="AI2331" t="str">
            <v>24UP</v>
          </cell>
          <cell r="AJ2331" t="str">
            <v>Winchester</v>
          </cell>
          <cell r="AK2331">
            <v>0</v>
          </cell>
          <cell r="AL2331">
            <v>0</v>
          </cell>
          <cell r="AM2331">
            <v>0</v>
          </cell>
        </row>
        <row r="2332">
          <cell r="B2332" t="str">
            <v>26UB</v>
          </cell>
          <cell r="C2332" t="str">
            <v>Broxbourne</v>
          </cell>
          <cell r="D2332">
            <v>4</v>
          </cell>
          <cell r="F2332">
            <v>12</v>
          </cell>
          <cell r="G2332">
            <v>18</v>
          </cell>
          <cell r="H2332">
            <v>12</v>
          </cell>
          <cell r="J2332">
            <v>3</v>
          </cell>
          <cell r="L2332">
            <v>49</v>
          </cell>
          <cell r="M2332">
            <v>3</v>
          </cell>
          <cell r="O2332" t="str">
            <v>26UB</v>
          </cell>
          <cell r="P2332" t="str">
            <v>Broxbourne</v>
          </cell>
          <cell r="Q2332">
            <v>4</v>
          </cell>
          <cell r="S2332">
            <v>12</v>
          </cell>
          <cell r="T2332">
            <v>19</v>
          </cell>
          <cell r="U2332">
            <v>12</v>
          </cell>
          <cell r="W2332">
            <v>3</v>
          </cell>
          <cell r="Y2332">
            <v>50</v>
          </cell>
          <cell r="AA2332" t="str">
            <v>26UB</v>
          </cell>
          <cell r="AB2332" t="str">
            <v>Broxbourne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  <cell r="AG2332">
            <v>0</v>
          </cell>
          <cell r="AI2332" t="str">
            <v>26UB</v>
          </cell>
          <cell r="AJ2332" t="str">
            <v>Broxbourne</v>
          </cell>
          <cell r="AK2332">
            <v>0</v>
          </cell>
          <cell r="AL2332">
            <v>0</v>
          </cell>
          <cell r="AM2332">
            <v>0</v>
          </cell>
        </row>
        <row r="2333">
          <cell r="B2333" t="str">
            <v>26UC</v>
          </cell>
          <cell r="C2333" t="str">
            <v>Dacorum</v>
          </cell>
          <cell r="D2333">
            <v>24</v>
          </cell>
          <cell r="F2333">
            <v>14</v>
          </cell>
          <cell r="G2333">
            <v>25</v>
          </cell>
          <cell r="H2333">
            <v>65</v>
          </cell>
          <cell r="L2333">
            <v>128</v>
          </cell>
          <cell r="M2333">
            <v>0</v>
          </cell>
          <cell r="O2333" t="str">
            <v>26UC</v>
          </cell>
          <cell r="P2333" t="str">
            <v>Dacorum</v>
          </cell>
          <cell r="Q2333">
            <v>24</v>
          </cell>
          <cell r="S2333">
            <v>14</v>
          </cell>
          <cell r="T2333">
            <v>34</v>
          </cell>
          <cell r="U2333">
            <v>65</v>
          </cell>
          <cell r="Y2333">
            <v>137</v>
          </cell>
          <cell r="AA2333" t="str">
            <v>26UC</v>
          </cell>
          <cell r="AB2333" t="str">
            <v>Dacorum</v>
          </cell>
          <cell r="AC2333">
            <v>0</v>
          </cell>
          <cell r="AD2333">
            <v>0</v>
          </cell>
          <cell r="AE2333">
            <v>0</v>
          </cell>
          <cell r="AF2333">
            <v>0</v>
          </cell>
          <cell r="AG2333">
            <v>0</v>
          </cell>
          <cell r="AI2333" t="str">
            <v>26UC</v>
          </cell>
          <cell r="AJ2333" t="str">
            <v>Dacorum</v>
          </cell>
          <cell r="AK2333">
            <v>0</v>
          </cell>
          <cell r="AL2333">
            <v>0</v>
          </cell>
          <cell r="AM2333">
            <v>0</v>
          </cell>
        </row>
        <row r="2334">
          <cell r="B2334" t="str">
            <v>26UD</v>
          </cell>
          <cell r="C2334" t="str">
            <v>East Hertfordshire</v>
          </cell>
          <cell r="F2334">
            <v>17</v>
          </cell>
          <cell r="G2334">
            <v>33</v>
          </cell>
          <cell r="H2334">
            <v>27</v>
          </cell>
          <cell r="L2334">
            <v>77</v>
          </cell>
          <cell r="M2334">
            <v>0</v>
          </cell>
          <cell r="O2334" t="str">
            <v>26UD</v>
          </cell>
          <cell r="P2334" t="str">
            <v>East Hertfordshire</v>
          </cell>
          <cell r="S2334">
            <v>17</v>
          </cell>
          <cell r="T2334">
            <v>30</v>
          </cell>
          <cell r="U2334">
            <v>27</v>
          </cell>
          <cell r="Y2334">
            <v>74</v>
          </cell>
          <cell r="AA2334" t="str">
            <v>26UD</v>
          </cell>
          <cell r="AB2334" t="str">
            <v>East Hertfordshire</v>
          </cell>
          <cell r="AD2334">
            <v>0</v>
          </cell>
          <cell r="AE2334">
            <v>0</v>
          </cell>
          <cell r="AF2334">
            <v>0</v>
          </cell>
          <cell r="AG2334">
            <v>0</v>
          </cell>
          <cell r="AI2334" t="str">
            <v>26UD</v>
          </cell>
          <cell r="AJ2334" t="str">
            <v>East Hertfordshire</v>
          </cell>
          <cell r="AK2334">
            <v>0</v>
          </cell>
          <cell r="AL2334">
            <v>0</v>
          </cell>
          <cell r="AM2334">
            <v>0</v>
          </cell>
        </row>
        <row r="2335">
          <cell r="B2335" t="str">
            <v>26UE</v>
          </cell>
          <cell r="C2335" t="str">
            <v>Hertsmere</v>
          </cell>
          <cell r="G2335">
            <v>19</v>
          </cell>
          <cell r="H2335">
            <v>20</v>
          </cell>
          <cell r="K2335">
            <v>1</v>
          </cell>
          <cell r="L2335">
            <v>40</v>
          </cell>
          <cell r="M2335">
            <v>1</v>
          </cell>
          <cell r="O2335" t="str">
            <v>26UE</v>
          </cell>
          <cell r="P2335" t="str">
            <v>Hertsmere</v>
          </cell>
          <cell r="T2335">
            <v>14</v>
          </cell>
          <cell r="U2335">
            <v>20</v>
          </cell>
          <cell r="X2335">
            <v>1</v>
          </cell>
          <cell r="Y2335">
            <v>35</v>
          </cell>
          <cell r="AA2335" t="str">
            <v>26UE</v>
          </cell>
          <cell r="AB2335" t="str">
            <v>Hertsmere</v>
          </cell>
          <cell r="AD2335">
            <v>0</v>
          </cell>
          <cell r="AE2335">
            <v>0</v>
          </cell>
          <cell r="AF2335">
            <v>0</v>
          </cell>
          <cell r="AG2335">
            <v>0</v>
          </cell>
          <cell r="AI2335" t="str">
            <v>26UE</v>
          </cell>
          <cell r="AJ2335" t="str">
            <v>Hertsmere</v>
          </cell>
          <cell r="AK2335">
            <v>0</v>
          </cell>
          <cell r="AL2335">
            <v>0</v>
          </cell>
          <cell r="AM2335">
            <v>0</v>
          </cell>
        </row>
        <row r="2336">
          <cell r="B2336" t="str">
            <v>26UF</v>
          </cell>
          <cell r="C2336" t="str">
            <v>North Hertfordshire</v>
          </cell>
          <cell r="D2336">
            <v>5</v>
          </cell>
          <cell r="F2336">
            <v>38</v>
          </cell>
          <cell r="G2336">
            <v>41</v>
          </cell>
          <cell r="H2336">
            <v>43</v>
          </cell>
          <cell r="L2336">
            <v>127</v>
          </cell>
          <cell r="M2336">
            <v>0</v>
          </cell>
          <cell r="O2336" t="str">
            <v>26UF</v>
          </cell>
          <cell r="P2336" t="str">
            <v>North Hertfordshire</v>
          </cell>
          <cell r="Q2336">
            <v>5</v>
          </cell>
          <cell r="S2336">
            <v>38</v>
          </cell>
          <cell r="T2336">
            <v>36</v>
          </cell>
          <cell r="U2336">
            <v>43</v>
          </cell>
          <cell r="Y2336">
            <v>122</v>
          </cell>
          <cell r="AA2336" t="str">
            <v>26UF</v>
          </cell>
          <cell r="AB2336" t="str">
            <v>North Hertfordshire</v>
          </cell>
          <cell r="AC2336">
            <v>0</v>
          </cell>
          <cell r="AD2336">
            <v>0</v>
          </cell>
          <cell r="AE2336">
            <v>4</v>
          </cell>
          <cell r="AF2336">
            <v>0</v>
          </cell>
          <cell r="AG2336">
            <v>4</v>
          </cell>
          <cell r="AI2336" t="str">
            <v>26UF</v>
          </cell>
          <cell r="AJ2336" t="str">
            <v>North Hertfordshire</v>
          </cell>
          <cell r="AK2336">
            <v>0</v>
          </cell>
          <cell r="AL2336">
            <v>0</v>
          </cell>
          <cell r="AM2336">
            <v>0</v>
          </cell>
        </row>
        <row r="2337">
          <cell r="B2337" t="str">
            <v>26UG</v>
          </cell>
          <cell r="C2337" t="str">
            <v>St Albans</v>
          </cell>
          <cell r="D2337">
            <v>34</v>
          </cell>
          <cell r="G2337">
            <v>51</v>
          </cell>
          <cell r="H2337">
            <v>52</v>
          </cell>
          <cell r="L2337">
            <v>137</v>
          </cell>
          <cell r="M2337">
            <v>0</v>
          </cell>
          <cell r="O2337" t="str">
            <v>26UG</v>
          </cell>
          <cell r="P2337" t="str">
            <v>St Albans</v>
          </cell>
          <cell r="Q2337">
            <v>34</v>
          </cell>
          <cell r="T2337">
            <v>37</v>
          </cell>
          <cell r="U2337">
            <v>52</v>
          </cell>
          <cell r="Y2337">
            <v>123</v>
          </cell>
          <cell r="AA2337" t="str">
            <v>26UG</v>
          </cell>
          <cell r="AB2337" t="str">
            <v>St Albans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  <cell r="AG2337">
            <v>0</v>
          </cell>
          <cell r="AI2337" t="str">
            <v>26UG</v>
          </cell>
          <cell r="AJ2337" t="str">
            <v>St Albans</v>
          </cell>
          <cell r="AK2337">
            <v>0</v>
          </cell>
          <cell r="AL2337">
            <v>0</v>
          </cell>
          <cell r="AM2337">
            <v>0</v>
          </cell>
        </row>
        <row r="2338">
          <cell r="B2338" t="str">
            <v>26UH</v>
          </cell>
          <cell r="C2338" t="str">
            <v>Stevenage</v>
          </cell>
          <cell r="F2338">
            <v>22</v>
          </cell>
          <cell r="G2338">
            <v>39</v>
          </cell>
          <cell r="H2338">
            <v>72</v>
          </cell>
          <cell r="L2338">
            <v>133</v>
          </cell>
          <cell r="M2338">
            <v>0</v>
          </cell>
          <cell r="O2338" t="str">
            <v>26UH</v>
          </cell>
          <cell r="P2338" t="str">
            <v>Stevenage</v>
          </cell>
          <cell r="S2338">
            <v>22</v>
          </cell>
          <cell r="T2338">
            <v>59</v>
          </cell>
          <cell r="U2338">
            <v>72</v>
          </cell>
          <cell r="Y2338">
            <v>153</v>
          </cell>
          <cell r="AA2338" t="str">
            <v>26UH</v>
          </cell>
          <cell r="AB2338" t="str">
            <v>Stevenage</v>
          </cell>
          <cell r="AD2338">
            <v>0</v>
          </cell>
          <cell r="AE2338">
            <v>0</v>
          </cell>
          <cell r="AF2338">
            <v>0</v>
          </cell>
          <cell r="AG2338">
            <v>0</v>
          </cell>
          <cell r="AI2338" t="str">
            <v>26UH</v>
          </cell>
          <cell r="AJ2338" t="str">
            <v>Stevenage</v>
          </cell>
          <cell r="AK2338">
            <v>0</v>
          </cell>
          <cell r="AL2338">
            <v>0</v>
          </cell>
          <cell r="AM2338">
            <v>0</v>
          </cell>
        </row>
        <row r="2339">
          <cell r="B2339" t="str">
            <v>26UJ</v>
          </cell>
          <cell r="C2339" t="str">
            <v>Three Rivers</v>
          </cell>
          <cell r="G2339">
            <v>17</v>
          </cell>
          <cell r="H2339">
            <v>17</v>
          </cell>
          <cell r="I2339">
            <v>3</v>
          </cell>
          <cell r="L2339">
            <v>53</v>
          </cell>
          <cell r="M2339">
            <v>0</v>
          </cell>
          <cell r="O2339" t="str">
            <v>26UJ</v>
          </cell>
          <cell r="P2339" t="str">
            <v>Three Rivers</v>
          </cell>
          <cell r="T2339">
            <v>10</v>
          </cell>
          <cell r="U2339">
            <v>17</v>
          </cell>
          <cell r="V2339">
            <v>3</v>
          </cell>
          <cell r="Y2339">
            <v>46</v>
          </cell>
          <cell r="AA2339" t="str">
            <v>26UJ</v>
          </cell>
          <cell r="AB2339" t="str">
            <v>Three Rivers</v>
          </cell>
          <cell r="AD2339">
            <v>0</v>
          </cell>
          <cell r="AE2339">
            <v>0</v>
          </cell>
          <cell r="AF2339">
            <v>0</v>
          </cell>
          <cell r="AG2339">
            <v>0</v>
          </cell>
          <cell r="AI2339" t="str">
            <v>26UJ</v>
          </cell>
          <cell r="AJ2339" t="str">
            <v>Three Rivers</v>
          </cell>
          <cell r="AK2339">
            <v>0</v>
          </cell>
          <cell r="AL2339">
            <v>0</v>
          </cell>
          <cell r="AM2339">
            <v>0</v>
          </cell>
        </row>
        <row r="2340">
          <cell r="B2340" t="str">
            <v>26UK</v>
          </cell>
          <cell r="C2340" t="str">
            <v>Watford</v>
          </cell>
          <cell r="D2340">
            <v>6</v>
          </cell>
          <cell r="F2340">
            <v>1</v>
          </cell>
          <cell r="G2340">
            <v>39</v>
          </cell>
          <cell r="H2340">
            <v>14</v>
          </cell>
          <cell r="L2340">
            <v>66</v>
          </cell>
          <cell r="M2340">
            <v>0</v>
          </cell>
          <cell r="O2340" t="str">
            <v>26UK</v>
          </cell>
          <cell r="P2340" t="str">
            <v>Watford</v>
          </cell>
          <cell r="Q2340">
            <v>6</v>
          </cell>
          <cell r="S2340">
            <v>1</v>
          </cell>
          <cell r="T2340">
            <v>55</v>
          </cell>
          <cell r="U2340">
            <v>14</v>
          </cell>
          <cell r="Y2340">
            <v>82</v>
          </cell>
          <cell r="AA2340" t="str">
            <v>26UK</v>
          </cell>
          <cell r="AB2340" t="str">
            <v>Watford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  <cell r="AG2340">
            <v>0</v>
          </cell>
          <cell r="AI2340" t="str">
            <v>26UK</v>
          </cell>
          <cell r="AJ2340" t="str">
            <v>Watford</v>
          </cell>
          <cell r="AK2340">
            <v>0</v>
          </cell>
          <cell r="AL2340">
            <v>0</v>
          </cell>
          <cell r="AM2340">
            <v>0</v>
          </cell>
        </row>
        <row r="2341">
          <cell r="B2341" t="str">
            <v>26UL</v>
          </cell>
          <cell r="C2341" t="str">
            <v>Welwyn Hatfield</v>
          </cell>
          <cell r="D2341">
            <v>89</v>
          </cell>
          <cell r="F2341">
            <v>34</v>
          </cell>
          <cell r="G2341">
            <v>35</v>
          </cell>
          <cell r="H2341">
            <v>76</v>
          </cell>
          <cell r="L2341">
            <v>234</v>
          </cell>
          <cell r="M2341">
            <v>0</v>
          </cell>
          <cell r="O2341" t="str">
            <v>26UL</v>
          </cell>
          <cell r="P2341" t="str">
            <v>Welwyn Hatfield</v>
          </cell>
          <cell r="Q2341">
            <v>89</v>
          </cell>
          <cell r="S2341">
            <v>34</v>
          </cell>
          <cell r="T2341">
            <v>31</v>
          </cell>
          <cell r="U2341">
            <v>76</v>
          </cell>
          <cell r="Y2341">
            <v>230</v>
          </cell>
          <cell r="AA2341" t="str">
            <v>26UL</v>
          </cell>
          <cell r="AB2341" t="str">
            <v>Welwyn Hatfield</v>
          </cell>
          <cell r="AC2341">
            <v>0</v>
          </cell>
          <cell r="AD2341">
            <v>0</v>
          </cell>
          <cell r="AE2341">
            <v>0</v>
          </cell>
          <cell r="AF2341">
            <v>0</v>
          </cell>
          <cell r="AG2341">
            <v>0</v>
          </cell>
          <cell r="AI2341" t="str">
            <v>26UL</v>
          </cell>
          <cell r="AJ2341" t="str">
            <v>Welwyn Hatfield</v>
          </cell>
          <cell r="AK2341">
            <v>0</v>
          </cell>
          <cell r="AL2341">
            <v>0</v>
          </cell>
          <cell r="AM2341">
            <v>0</v>
          </cell>
        </row>
        <row r="2342">
          <cell r="B2342" t="str">
            <v>29UB</v>
          </cell>
          <cell r="C2342" t="str">
            <v>Ashford</v>
          </cell>
          <cell r="F2342">
            <v>80</v>
          </cell>
          <cell r="G2342">
            <v>12</v>
          </cell>
          <cell r="H2342">
            <v>166</v>
          </cell>
          <cell r="K2342">
            <v>1</v>
          </cell>
          <cell r="L2342">
            <v>259</v>
          </cell>
          <cell r="M2342">
            <v>1</v>
          </cell>
          <cell r="O2342" t="str">
            <v>29UB</v>
          </cell>
          <cell r="P2342" t="str">
            <v>Ashford</v>
          </cell>
          <cell r="S2342">
            <v>80</v>
          </cell>
          <cell r="T2342">
            <v>14</v>
          </cell>
          <cell r="U2342">
            <v>166</v>
          </cell>
          <cell r="X2342">
            <v>1</v>
          </cell>
          <cell r="Y2342">
            <v>261</v>
          </cell>
          <cell r="AA2342" t="str">
            <v>29UB</v>
          </cell>
          <cell r="AB2342" t="str">
            <v>Ashford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I2342" t="str">
            <v>29UB</v>
          </cell>
          <cell r="AJ2342" t="str">
            <v>Ashford</v>
          </cell>
          <cell r="AK2342">
            <v>0</v>
          </cell>
          <cell r="AL2342">
            <v>0</v>
          </cell>
          <cell r="AM2342">
            <v>0</v>
          </cell>
        </row>
        <row r="2343">
          <cell r="B2343" t="str">
            <v>29UC</v>
          </cell>
          <cell r="C2343" t="str">
            <v>Canterbury</v>
          </cell>
          <cell r="D2343">
            <v>35</v>
          </cell>
          <cell r="F2343">
            <v>14</v>
          </cell>
          <cell r="G2343">
            <v>21</v>
          </cell>
          <cell r="H2343">
            <v>42</v>
          </cell>
          <cell r="L2343">
            <v>125</v>
          </cell>
          <cell r="M2343">
            <v>0</v>
          </cell>
          <cell r="O2343" t="str">
            <v>29UC</v>
          </cell>
          <cell r="P2343" t="str">
            <v>Canterbury</v>
          </cell>
          <cell r="Q2343">
            <v>35</v>
          </cell>
          <cell r="S2343">
            <v>14</v>
          </cell>
          <cell r="T2343">
            <v>17</v>
          </cell>
          <cell r="U2343">
            <v>42</v>
          </cell>
          <cell r="Y2343">
            <v>121</v>
          </cell>
          <cell r="AA2343" t="str">
            <v>29UC</v>
          </cell>
          <cell r="AB2343" t="str">
            <v>Canterbury</v>
          </cell>
          <cell r="AC2343">
            <v>0</v>
          </cell>
          <cell r="AD2343">
            <v>0</v>
          </cell>
          <cell r="AE2343">
            <v>2</v>
          </cell>
          <cell r="AF2343">
            <v>0</v>
          </cell>
          <cell r="AG2343">
            <v>2</v>
          </cell>
          <cell r="AI2343" t="str">
            <v>29UC</v>
          </cell>
          <cell r="AJ2343" t="str">
            <v>Canterbury</v>
          </cell>
          <cell r="AK2343">
            <v>12</v>
          </cell>
          <cell r="AL2343">
            <v>0</v>
          </cell>
          <cell r="AM2343">
            <v>0</v>
          </cell>
        </row>
        <row r="2344">
          <cell r="B2344" t="str">
            <v>29UD</v>
          </cell>
          <cell r="C2344" t="str">
            <v>Dartford</v>
          </cell>
          <cell r="D2344">
            <v>20</v>
          </cell>
          <cell r="F2344">
            <v>96</v>
          </cell>
          <cell r="G2344">
            <v>14</v>
          </cell>
          <cell r="H2344">
            <v>41</v>
          </cell>
          <cell r="I2344">
            <v>12</v>
          </cell>
          <cell r="L2344">
            <v>183</v>
          </cell>
          <cell r="M2344">
            <v>0</v>
          </cell>
          <cell r="O2344" t="str">
            <v>29UD</v>
          </cell>
          <cell r="P2344" t="str">
            <v>Dartford</v>
          </cell>
          <cell r="Q2344">
            <v>20</v>
          </cell>
          <cell r="S2344">
            <v>96</v>
          </cell>
          <cell r="T2344">
            <v>30</v>
          </cell>
          <cell r="U2344">
            <v>41</v>
          </cell>
          <cell r="V2344">
            <v>12</v>
          </cell>
          <cell r="Y2344">
            <v>199</v>
          </cell>
          <cell r="AA2344" t="str">
            <v>29UD</v>
          </cell>
          <cell r="AB2344" t="str">
            <v>Dartford</v>
          </cell>
          <cell r="AC2344">
            <v>0</v>
          </cell>
          <cell r="AD2344">
            <v>3</v>
          </cell>
          <cell r="AE2344">
            <v>0</v>
          </cell>
          <cell r="AF2344">
            <v>3</v>
          </cell>
          <cell r="AG2344">
            <v>3</v>
          </cell>
          <cell r="AI2344" t="str">
            <v>29UD</v>
          </cell>
          <cell r="AJ2344" t="str">
            <v>Dartford</v>
          </cell>
          <cell r="AK2344">
            <v>0</v>
          </cell>
          <cell r="AL2344">
            <v>0</v>
          </cell>
          <cell r="AM2344">
            <v>0</v>
          </cell>
        </row>
        <row r="2345">
          <cell r="B2345" t="str">
            <v>29UE</v>
          </cell>
          <cell r="C2345" t="str">
            <v>Dover</v>
          </cell>
          <cell r="F2345">
            <v>12</v>
          </cell>
          <cell r="G2345">
            <v>3</v>
          </cell>
          <cell r="H2345">
            <v>12</v>
          </cell>
          <cell r="L2345">
            <v>32</v>
          </cell>
          <cell r="M2345">
            <v>0</v>
          </cell>
          <cell r="O2345" t="str">
            <v>29UE</v>
          </cell>
          <cell r="P2345" t="str">
            <v>Dover</v>
          </cell>
          <cell r="S2345">
            <v>12</v>
          </cell>
          <cell r="T2345">
            <v>6</v>
          </cell>
          <cell r="U2345">
            <v>12</v>
          </cell>
          <cell r="Y2345">
            <v>35</v>
          </cell>
          <cell r="AA2345" t="str">
            <v>29UE</v>
          </cell>
          <cell r="AB2345" t="str">
            <v>Dover</v>
          </cell>
          <cell r="AD2345">
            <v>12</v>
          </cell>
          <cell r="AE2345">
            <v>0</v>
          </cell>
          <cell r="AF2345">
            <v>12</v>
          </cell>
          <cell r="AG2345">
            <v>12</v>
          </cell>
          <cell r="AI2345" t="str">
            <v>29UE</v>
          </cell>
          <cell r="AJ2345" t="str">
            <v>Dover</v>
          </cell>
          <cell r="AK2345">
            <v>5</v>
          </cell>
          <cell r="AL2345">
            <v>0</v>
          </cell>
          <cell r="AM2345">
            <v>0</v>
          </cell>
        </row>
        <row r="2346">
          <cell r="B2346" t="str">
            <v>29UG</v>
          </cell>
          <cell r="C2346" t="str">
            <v>Gravesham</v>
          </cell>
          <cell r="F2346">
            <v>19</v>
          </cell>
          <cell r="G2346">
            <v>12</v>
          </cell>
          <cell r="H2346">
            <v>95</v>
          </cell>
          <cell r="I2346">
            <v>10</v>
          </cell>
          <cell r="L2346">
            <v>136</v>
          </cell>
          <cell r="M2346">
            <v>0</v>
          </cell>
          <cell r="O2346" t="str">
            <v>29UG</v>
          </cell>
          <cell r="P2346" t="str">
            <v>Gravesham</v>
          </cell>
          <cell r="S2346">
            <v>19</v>
          </cell>
          <cell r="T2346">
            <v>18</v>
          </cell>
          <cell r="U2346">
            <v>95</v>
          </cell>
          <cell r="V2346">
            <v>10</v>
          </cell>
          <cell r="Y2346">
            <v>142</v>
          </cell>
          <cell r="AA2346" t="str">
            <v>29UG</v>
          </cell>
          <cell r="AB2346" t="str">
            <v>Gravesham</v>
          </cell>
          <cell r="AD2346">
            <v>4</v>
          </cell>
          <cell r="AE2346">
            <v>0</v>
          </cell>
          <cell r="AF2346">
            <v>4</v>
          </cell>
          <cell r="AG2346">
            <v>4</v>
          </cell>
          <cell r="AI2346" t="str">
            <v>29UG</v>
          </cell>
          <cell r="AJ2346" t="str">
            <v>Gravesham</v>
          </cell>
          <cell r="AK2346">
            <v>0</v>
          </cell>
          <cell r="AL2346">
            <v>0</v>
          </cell>
          <cell r="AM2346">
            <v>0</v>
          </cell>
        </row>
        <row r="2347">
          <cell r="B2347" t="str">
            <v>29UH</v>
          </cell>
          <cell r="C2347" t="str">
            <v>Maidstone</v>
          </cell>
          <cell r="D2347">
            <v>36</v>
          </cell>
          <cell r="F2347">
            <v>47</v>
          </cell>
          <cell r="G2347">
            <v>55</v>
          </cell>
          <cell r="H2347">
            <v>197</v>
          </cell>
          <cell r="J2347">
            <v>1</v>
          </cell>
          <cell r="L2347">
            <v>336</v>
          </cell>
          <cell r="M2347">
            <v>1</v>
          </cell>
          <cell r="O2347" t="str">
            <v>29UH</v>
          </cell>
          <cell r="P2347" t="str">
            <v>Maidstone</v>
          </cell>
          <cell r="Q2347">
            <v>36</v>
          </cell>
          <cell r="S2347">
            <v>47</v>
          </cell>
          <cell r="T2347">
            <v>50</v>
          </cell>
          <cell r="U2347">
            <v>197</v>
          </cell>
          <cell r="W2347">
            <v>1</v>
          </cell>
          <cell r="Y2347">
            <v>331</v>
          </cell>
          <cell r="AA2347" t="str">
            <v>29UH</v>
          </cell>
          <cell r="AB2347" t="str">
            <v>Maidstone</v>
          </cell>
          <cell r="AC2347">
            <v>0</v>
          </cell>
          <cell r="AD2347">
            <v>32</v>
          </cell>
          <cell r="AE2347">
            <v>0</v>
          </cell>
          <cell r="AF2347">
            <v>32</v>
          </cell>
          <cell r="AG2347">
            <v>32</v>
          </cell>
          <cell r="AI2347" t="str">
            <v>29UH</v>
          </cell>
          <cell r="AJ2347" t="str">
            <v>Maidstone</v>
          </cell>
          <cell r="AK2347">
            <v>0</v>
          </cell>
          <cell r="AL2347">
            <v>0</v>
          </cell>
          <cell r="AM2347">
            <v>0</v>
          </cell>
        </row>
        <row r="2348">
          <cell r="B2348" t="str">
            <v>29UK</v>
          </cell>
          <cell r="C2348" t="str">
            <v>Sevenoaks</v>
          </cell>
          <cell r="F2348">
            <v>41</v>
          </cell>
          <cell r="G2348">
            <v>12</v>
          </cell>
          <cell r="H2348">
            <v>7</v>
          </cell>
          <cell r="K2348">
            <v>1</v>
          </cell>
          <cell r="L2348">
            <v>61</v>
          </cell>
          <cell r="M2348">
            <v>1</v>
          </cell>
          <cell r="O2348" t="str">
            <v>29UK</v>
          </cell>
          <cell r="P2348" t="str">
            <v>Sevenoaks</v>
          </cell>
          <cell r="S2348">
            <v>41</v>
          </cell>
          <cell r="T2348">
            <v>16</v>
          </cell>
          <cell r="U2348">
            <v>7</v>
          </cell>
          <cell r="X2348">
            <v>1</v>
          </cell>
          <cell r="Y2348">
            <v>65</v>
          </cell>
          <cell r="AA2348" t="str">
            <v>29UK</v>
          </cell>
          <cell r="AB2348" t="str">
            <v>Sevenoaks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I2348" t="str">
            <v>29UK</v>
          </cell>
          <cell r="AJ2348" t="str">
            <v>Sevenoaks</v>
          </cell>
          <cell r="AK2348">
            <v>0</v>
          </cell>
          <cell r="AL2348">
            <v>0</v>
          </cell>
          <cell r="AM2348">
            <v>0</v>
          </cell>
        </row>
        <row r="2349">
          <cell r="B2349" t="str">
            <v>29UL</v>
          </cell>
          <cell r="C2349" t="str">
            <v>Shepway</v>
          </cell>
          <cell r="F2349">
            <v>14</v>
          </cell>
          <cell r="G2349">
            <v>12</v>
          </cell>
          <cell r="H2349">
            <v>37</v>
          </cell>
          <cell r="I2349">
            <v>9</v>
          </cell>
          <cell r="L2349">
            <v>73</v>
          </cell>
          <cell r="M2349">
            <v>0</v>
          </cell>
          <cell r="O2349" t="str">
            <v>29UL</v>
          </cell>
          <cell r="P2349" t="str">
            <v>Shepway</v>
          </cell>
          <cell r="S2349">
            <v>14</v>
          </cell>
          <cell r="T2349">
            <v>8</v>
          </cell>
          <cell r="U2349">
            <v>37</v>
          </cell>
          <cell r="V2349">
            <v>9</v>
          </cell>
          <cell r="Y2349">
            <v>69</v>
          </cell>
          <cell r="AA2349" t="str">
            <v>29UL</v>
          </cell>
          <cell r="AB2349" t="str">
            <v>Shepway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I2349" t="str">
            <v>29UL</v>
          </cell>
          <cell r="AJ2349" t="str">
            <v>Shepway</v>
          </cell>
          <cell r="AK2349">
            <v>0</v>
          </cell>
          <cell r="AL2349">
            <v>0</v>
          </cell>
          <cell r="AM2349">
            <v>0</v>
          </cell>
        </row>
        <row r="2350">
          <cell r="B2350" t="str">
            <v>29UM</v>
          </cell>
          <cell r="C2350" t="str">
            <v>Swale</v>
          </cell>
          <cell r="D2350">
            <v>2</v>
          </cell>
          <cell r="F2350">
            <v>92</v>
          </cell>
          <cell r="G2350">
            <v>29</v>
          </cell>
          <cell r="H2350">
            <v>45</v>
          </cell>
          <cell r="L2350">
            <v>174</v>
          </cell>
          <cell r="M2350">
            <v>0</v>
          </cell>
          <cell r="O2350" t="str">
            <v>29UM</v>
          </cell>
          <cell r="P2350" t="str">
            <v>Swale</v>
          </cell>
          <cell r="Q2350">
            <v>2</v>
          </cell>
          <cell r="S2350">
            <v>92</v>
          </cell>
          <cell r="T2350">
            <v>38</v>
          </cell>
          <cell r="U2350">
            <v>45</v>
          </cell>
          <cell r="Y2350">
            <v>183</v>
          </cell>
          <cell r="AA2350" t="str">
            <v>29UM</v>
          </cell>
          <cell r="AB2350" t="str">
            <v>Swale</v>
          </cell>
          <cell r="AC2350">
            <v>0</v>
          </cell>
          <cell r="AD2350">
            <v>25</v>
          </cell>
          <cell r="AE2350">
            <v>0</v>
          </cell>
          <cell r="AF2350">
            <v>25</v>
          </cell>
          <cell r="AG2350">
            <v>25</v>
          </cell>
          <cell r="AI2350" t="str">
            <v>29UM</v>
          </cell>
          <cell r="AJ2350" t="str">
            <v>Swale</v>
          </cell>
          <cell r="AK2350">
            <v>0</v>
          </cell>
          <cell r="AL2350">
            <v>0</v>
          </cell>
          <cell r="AM2350">
            <v>0</v>
          </cell>
        </row>
        <row r="2351">
          <cell r="B2351" t="str">
            <v>29UN</v>
          </cell>
          <cell r="C2351" t="str">
            <v>Thanet</v>
          </cell>
          <cell r="F2351">
            <v>2</v>
          </cell>
          <cell r="G2351">
            <v>17</v>
          </cell>
          <cell r="H2351">
            <v>46</v>
          </cell>
          <cell r="I2351">
            <v>1</v>
          </cell>
          <cell r="L2351">
            <v>66</v>
          </cell>
          <cell r="M2351">
            <v>0</v>
          </cell>
          <cell r="O2351" t="str">
            <v>29UN</v>
          </cell>
          <cell r="P2351" t="str">
            <v>Thanet</v>
          </cell>
          <cell r="S2351">
            <v>2</v>
          </cell>
          <cell r="T2351">
            <v>18</v>
          </cell>
          <cell r="U2351">
            <v>46</v>
          </cell>
          <cell r="V2351">
            <v>1</v>
          </cell>
          <cell r="Y2351">
            <v>67</v>
          </cell>
          <cell r="AA2351" t="str">
            <v>29UN</v>
          </cell>
          <cell r="AB2351" t="str">
            <v>Thanet</v>
          </cell>
          <cell r="AD2351">
            <v>0</v>
          </cell>
          <cell r="AE2351">
            <v>0</v>
          </cell>
          <cell r="AF2351">
            <v>0</v>
          </cell>
          <cell r="AG2351">
            <v>0</v>
          </cell>
          <cell r="AI2351" t="str">
            <v>29UN</v>
          </cell>
          <cell r="AJ2351" t="str">
            <v>Thanet</v>
          </cell>
          <cell r="AK2351">
            <v>0</v>
          </cell>
          <cell r="AL2351">
            <v>0</v>
          </cell>
          <cell r="AM2351">
            <v>0</v>
          </cell>
        </row>
        <row r="2352">
          <cell r="B2352" t="str">
            <v>29UP</v>
          </cell>
          <cell r="C2352" t="str">
            <v>Tonbridge and Malling</v>
          </cell>
          <cell r="F2352">
            <v>79</v>
          </cell>
          <cell r="G2352">
            <v>17</v>
          </cell>
          <cell r="H2352">
            <v>139</v>
          </cell>
          <cell r="L2352">
            <v>235</v>
          </cell>
          <cell r="M2352">
            <v>0</v>
          </cell>
          <cell r="O2352" t="str">
            <v>29UP</v>
          </cell>
          <cell r="P2352" t="str">
            <v>Tonbridge and Malling</v>
          </cell>
          <cell r="S2352">
            <v>79</v>
          </cell>
          <cell r="T2352">
            <v>26</v>
          </cell>
          <cell r="U2352">
            <v>139</v>
          </cell>
          <cell r="Y2352">
            <v>244</v>
          </cell>
          <cell r="AA2352" t="str">
            <v>29UP</v>
          </cell>
          <cell r="AB2352" t="str">
            <v>Tonbridge and Malling</v>
          </cell>
          <cell r="AD2352">
            <v>4</v>
          </cell>
          <cell r="AE2352">
            <v>0</v>
          </cell>
          <cell r="AF2352">
            <v>4</v>
          </cell>
          <cell r="AG2352">
            <v>4</v>
          </cell>
          <cell r="AI2352" t="str">
            <v>29UP</v>
          </cell>
          <cell r="AJ2352" t="str">
            <v>Tonbridge and Malling</v>
          </cell>
          <cell r="AK2352">
            <v>0</v>
          </cell>
          <cell r="AL2352">
            <v>0</v>
          </cell>
          <cell r="AM2352">
            <v>0</v>
          </cell>
        </row>
        <row r="2353">
          <cell r="B2353" t="str">
            <v>29UQ</v>
          </cell>
          <cell r="C2353" t="str">
            <v>Tunbridge Wells</v>
          </cell>
          <cell r="F2353">
            <v>12</v>
          </cell>
          <cell r="G2353">
            <v>12</v>
          </cell>
          <cell r="H2353">
            <v>50</v>
          </cell>
          <cell r="I2353">
            <v>2</v>
          </cell>
          <cell r="K2353">
            <v>4</v>
          </cell>
          <cell r="L2353">
            <v>82</v>
          </cell>
          <cell r="M2353">
            <v>4</v>
          </cell>
          <cell r="O2353" t="str">
            <v>29UQ</v>
          </cell>
          <cell r="P2353" t="str">
            <v>Tunbridge Wells</v>
          </cell>
          <cell r="S2353">
            <v>12</v>
          </cell>
          <cell r="T2353">
            <v>17</v>
          </cell>
          <cell r="U2353">
            <v>50</v>
          </cell>
          <cell r="V2353">
            <v>2</v>
          </cell>
          <cell r="X2353">
            <v>4</v>
          </cell>
          <cell r="Y2353">
            <v>87</v>
          </cell>
          <cell r="AA2353" t="str">
            <v>29UQ</v>
          </cell>
          <cell r="AB2353" t="str">
            <v>Tunbridge Wells</v>
          </cell>
          <cell r="AD2353">
            <v>0</v>
          </cell>
          <cell r="AE2353">
            <v>0</v>
          </cell>
          <cell r="AF2353">
            <v>0</v>
          </cell>
          <cell r="AG2353">
            <v>0</v>
          </cell>
          <cell r="AI2353" t="str">
            <v>29UQ</v>
          </cell>
          <cell r="AJ2353" t="str">
            <v>Tunbridge Wells</v>
          </cell>
          <cell r="AK2353">
            <v>0</v>
          </cell>
          <cell r="AL2353">
            <v>0</v>
          </cell>
          <cell r="AM2353">
            <v>0</v>
          </cell>
        </row>
        <row r="2354">
          <cell r="B2354" t="str">
            <v>30UD</v>
          </cell>
          <cell r="C2354" t="str">
            <v>Burnley</v>
          </cell>
          <cell r="G2354">
            <v>0</v>
          </cell>
          <cell r="H2354">
            <v>10</v>
          </cell>
          <cell r="J2354">
            <v>2</v>
          </cell>
          <cell r="K2354">
            <v>1</v>
          </cell>
          <cell r="L2354">
            <v>13</v>
          </cell>
          <cell r="M2354">
            <v>3</v>
          </cell>
          <cell r="O2354" t="str">
            <v>30UD</v>
          </cell>
          <cell r="P2354" t="str">
            <v>Burnley</v>
          </cell>
          <cell r="T2354">
            <v>0</v>
          </cell>
          <cell r="U2354">
            <v>10</v>
          </cell>
          <cell r="W2354">
            <v>2</v>
          </cell>
          <cell r="X2354">
            <v>1</v>
          </cell>
          <cell r="Y2354">
            <v>13</v>
          </cell>
          <cell r="AA2354" t="str">
            <v>30UD</v>
          </cell>
          <cell r="AB2354" t="str">
            <v>Burnley</v>
          </cell>
          <cell r="AE2354">
            <v>0</v>
          </cell>
          <cell r="AF2354">
            <v>0</v>
          </cell>
          <cell r="AG2354">
            <v>0</v>
          </cell>
          <cell r="AI2354" t="str">
            <v>30UD</v>
          </cell>
          <cell r="AJ2354" t="str">
            <v>Burnley</v>
          </cell>
          <cell r="AK2354">
            <v>0</v>
          </cell>
          <cell r="AL2354">
            <v>0</v>
          </cell>
          <cell r="AM2354">
            <v>0</v>
          </cell>
        </row>
        <row r="2355">
          <cell r="B2355" t="str">
            <v>30UE</v>
          </cell>
          <cell r="C2355" t="str">
            <v>Chorley</v>
          </cell>
          <cell r="F2355">
            <v>16</v>
          </cell>
          <cell r="G2355">
            <v>1</v>
          </cell>
          <cell r="H2355">
            <v>14</v>
          </cell>
          <cell r="I2355">
            <v>14</v>
          </cell>
          <cell r="L2355">
            <v>45</v>
          </cell>
          <cell r="M2355">
            <v>0</v>
          </cell>
          <cell r="O2355" t="str">
            <v>30UE</v>
          </cell>
          <cell r="P2355" t="str">
            <v>Chorley</v>
          </cell>
          <cell r="S2355">
            <v>16</v>
          </cell>
          <cell r="T2355">
            <v>2</v>
          </cell>
          <cell r="U2355">
            <v>14</v>
          </cell>
          <cell r="V2355">
            <v>14</v>
          </cell>
          <cell r="Y2355">
            <v>46</v>
          </cell>
          <cell r="AA2355" t="str">
            <v>30UE</v>
          </cell>
          <cell r="AB2355" t="str">
            <v>Chorley</v>
          </cell>
          <cell r="AD2355">
            <v>0</v>
          </cell>
          <cell r="AE2355">
            <v>0</v>
          </cell>
          <cell r="AF2355">
            <v>0</v>
          </cell>
          <cell r="AG2355">
            <v>0</v>
          </cell>
          <cell r="AI2355" t="str">
            <v>30UE</v>
          </cell>
          <cell r="AJ2355" t="str">
            <v>Chorley</v>
          </cell>
          <cell r="AK2355">
            <v>0</v>
          </cell>
          <cell r="AL2355">
            <v>0</v>
          </cell>
          <cell r="AM2355">
            <v>0</v>
          </cell>
        </row>
        <row r="2356">
          <cell r="B2356" t="str">
            <v>30UF</v>
          </cell>
          <cell r="C2356" t="str">
            <v>Fylde</v>
          </cell>
          <cell r="F2356">
            <v>7</v>
          </cell>
          <cell r="G2356">
            <v>0</v>
          </cell>
          <cell r="H2356">
            <v>46</v>
          </cell>
          <cell r="I2356">
            <v>3</v>
          </cell>
          <cell r="L2356">
            <v>56</v>
          </cell>
          <cell r="M2356">
            <v>0</v>
          </cell>
          <cell r="O2356" t="str">
            <v>30UF</v>
          </cell>
          <cell r="P2356" t="str">
            <v>Fylde</v>
          </cell>
          <cell r="S2356">
            <v>7</v>
          </cell>
          <cell r="T2356">
            <v>1</v>
          </cell>
          <cell r="U2356">
            <v>46</v>
          </cell>
          <cell r="V2356">
            <v>3</v>
          </cell>
          <cell r="Y2356">
            <v>57</v>
          </cell>
          <cell r="AA2356" t="str">
            <v>30UF</v>
          </cell>
          <cell r="AB2356" t="str">
            <v>Fylde</v>
          </cell>
          <cell r="AD2356">
            <v>7</v>
          </cell>
          <cell r="AE2356">
            <v>0</v>
          </cell>
          <cell r="AF2356">
            <v>7</v>
          </cell>
          <cell r="AG2356">
            <v>7</v>
          </cell>
          <cell r="AI2356" t="str">
            <v>30UF</v>
          </cell>
          <cell r="AJ2356" t="str">
            <v>Fylde</v>
          </cell>
          <cell r="AK2356">
            <v>0</v>
          </cell>
          <cell r="AL2356">
            <v>0</v>
          </cell>
          <cell r="AM2356">
            <v>0</v>
          </cell>
        </row>
        <row r="2357">
          <cell r="B2357" t="str">
            <v>30UG</v>
          </cell>
          <cell r="C2357" t="str">
            <v>Hyndburn</v>
          </cell>
          <cell r="G2357">
            <v>0</v>
          </cell>
          <cell r="H2357">
            <v>28</v>
          </cell>
          <cell r="I2357">
            <v>4</v>
          </cell>
          <cell r="L2357">
            <v>40</v>
          </cell>
          <cell r="M2357">
            <v>0</v>
          </cell>
          <cell r="O2357" t="str">
            <v>30UG</v>
          </cell>
          <cell r="P2357" t="str">
            <v>Hyndburn</v>
          </cell>
          <cell r="T2357">
            <v>0</v>
          </cell>
          <cell r="U2357">
            <v>28</v>
          </cell>
          <cell r="V2357">
            <v>4</v>
          </cell>
          <cell r="Y2357">
            <v>40</v>
          </cell>
          <cell r="AA2357" t="str">
            <v>30UG</v>
          </cell>
          <cell r="AB2357" t="str">
            <v>Hyndburn</v>
          </cell>
          <cell r="AE2357">
            <v>0</v>
          </cell>
          <cell r="AF2357">
            <v>0</v>
          </cell>
          <cell r="AG2357">
            <v>0</v>
          </cell>
          <cell r="AI2357" t="str">
            <v>30UG</v>
          </cell>
          <cell r="AJ2357" t="str">
            <v>Hyndburn</v>
          </cell>
          <cell r="AK2357">
            <v>0</v>
          </cell>
          <cell r="AL2357">
            <v>0</v>
          </cell>
          <cell r="AM2357">
            <v>0</v>
          </cell>
        </row>
        <row r="2358">
          <cell r="B2358" t="str">
            <v>30UH</v>
          </cell>
          <cell r="C2358" t="str">
            <v>Lancaster</v>
          </cell>
          <cell r="F2358">
            <v>3</v>
          </cell>
          <cell r="G2358">
            <v>52</v>
          </cell>
          <cell r="H2358">
            <v>49</v>
          </cell>
          <cell r="L2358">
            <v>116</v>
          </cell>
          <cell r="M2358">
            <v>0</v>
          </cell>
          <cell r="O2358" t="str">
            <v>30UH</v>
          </cell>
          <cell r="P2358" t="str">
            <v>Lancaster</v>
          </cell>
          <cell r="S2358">
            <v>3</v>
          </cell>
          <cell r="T2358">
            <v>53</v>
          </cell>
          <cell r="U2358">
            <v>49</v>
          </cell>
          <cell r="Y2358">
            <v>117</v>
          </cell>
          <cell r="AA2358" t="str">
            <v>30UH</v>
          </cell>
          <cell r="AB2358" t="str">
            <v>Lancaster</v>
          </cell>
          <cell r="AD2358">
            <v>3</v>
          </cell>
          <cell r="AE2358">
            <v>29</v>
          </cell>
          <cell r="AF2358">
            <v>3</v>
          </cell>
          <cell r="AG2358">
            <v>32</v>
          </cell>
          <cell r="AI2358" t="str">
            <v>30UH</v>
          </cell>
          <cell r="AJ2358" t="str">
            <v>Lancaster</v>
          </cell>
          <cell r="AK2358">
            <v>0</v>
          </cell>
          <cell r="AL2358">
            <v>0</v>
          </cell>
          <cell r="AM2358">
            <v>0</v>
          </cell>
        </row>
        <row r="2359">
          <cell r="B2359" t="str">
            <v>30UJ</v>
          </cell>
          <cell r="C2359" t="str">
            <v>Pendle</v>
          </cell>
          <cell r="G2359">
            <v>1</v>
          </cell>
          <cell r="H2359">
            <v>10</v>
          </cell>
          <cell r="J2359">
            <v>1</v>
          </cell>
          <cell r="L2359">
            <v>12</v>
          </cell>
          <cell r="M2359">
            <v>1</v>
          </cell>
          <cell r="O2359" t="str">
            <v>30UJ</v>
          </cell>
          <cell r="P2359" t="str">
            <v>Pendle</v>
          </cell>
          <cell r="T2359">
            <v>1</v>
          </cell>
          <cell r="U2359">
            <v>10</v>
          </cell>
          <cell r="W2359">
            <v>1</v>
          </cell>
          <cell r="Y2359">
            <v>12</v>
          </cell>
          <cell r="AA2359" t="str">
            <v>30UJ</v>
          </cell>
          <cell r="AB2359" t="str">
            <v>Pendle</v>
          </cell>
          <cell r="AD2359">
            <v>0</v>
          </cell>
          <cell r="AE2359">
            <v>0</v>
          </cell>
          <cell r="AF2359">
            <v>0</v>
          </cell>
          <cell r="AG2359">
            <v>0</v>
          </cell>
          <cell r="AI2359" t="str">
            <v>30UJ</v>
          </cell>
          <cell r="AJ2359" t="str">
            <v>Pendle</v>
          </cell>
          <cell r="AK2359">
            <v>0</v>
          </cell>
          <cell r="AL2359">
            <v>0</v>
          </cell>
          <cell r="AM2359">
            <v>0</v>
          </cell>
        </row>
        <row r="2360">
          <cell r="B2360" t="str">
            <v>30UK</v>
          </cell>
          <cell r="C2360" t="str">
            <v>Preston</v>
          </cell>
          <cell r="G2360">
            <v>9</v>
          </cell>
          <cell r="H2360">
            <v>33</v>
          </cell>
          <cell r="L2360">
            <v>42</v>
          </cell>
          <cell r="M2360">
            <v>0</v>
          </cell>
          <cell r="O2360" t="str">
            <v>30UK</v>
          </cell>
          <cell r="P2360" t="str">
            <v>Preston</v>
          </cell>
          <cell r="T2360">
            <v>10</v>
          </cell>
          <cell r="U2360">
            <v>33</v>
          </cell>
          <cell r="Y2360">
            <v>43</v>
          </cell>
          <cell r="AA2360" t="str">
            <v>30UK</v>
          </cell>
          <cell r="AB2360" t="str">
            <v>Preston</v>
          </cell>
          <cell r="AD2360">
            <v>0</v>
          </cell>
          <cell r="AE2360">
            <v>0</v>
          </cell>
          <cell r="AF2360">
            <v>0</v>
          </cell>
          <cell r="AG2360">
            <v>0</v>
          </cell>
          <cell r="AI2360" t="str">
            <v>30UK</v>
          </cell>
          <cell r="AJ2360" t="str">
            <v>Preston</v>
          </cell>
          <cell r="AK2360">
            <v>0</v>
          </cell>
          <cell r="AL2360">
            <v>0</v>
          </cell>
          <cell r="AM2360">
            <v>0</v>
          </cell>
        </row>
        <row r="2361">
          <cell r="B2361" t="str">
            <v>30UL</v>
          </cell>
          <cell r="C2361" t="str">
            <v>Ribble Valley</v>
          </cell>
          <cell r="F2361">
            <v>16</v>
          </cell>
          <cell r="G2361">
            <v>2</v>
          </cell>
          <cell r="I2361">
            <v>8</v>
          </cell>
          <cell r="L2361">
            <v>26</v>
          </cell>
          <cell r="M2361">
            <v>0</v>
          </cell>
          <cell r="O2361" t="str">
            <v>30UL</v>
          </cell>
          <cell r="P2361" t="str">
            <v>Ribble Valley</v>
          </cell>
          <cell r="S2361">
            <v>16</v>
          </cell>
          <cell r="T2361">
            <v>2</v>
          </cell>
          <cell r="V2361">
            <v>8</v>
          </cell>
          <cell r="Y2361">
            <v>26</v>
          </cell>
          <cell r="AA2361" t="str">
            <v>30UL</v>
          </cell>
          <cell r="AB2361" t="str">
            <v>Ribble Valley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I2361" t="str">
            <v>30UL</v>
          </cell>
          <cell r="AJ2361" t="str">
            <v>Ribble Valley</v>
          </cell>
          <cell r="AK2361">
            <v>0</v>
          </cell>
          <cell r="AL2361">
            <v>0</v>
          </cell>
          <cell r="AM2361">
            <v>0</v>
          </cell>
        </row>
        <row r="2362">
          <cell r="B2362" t="str">
            <v>30UM</v>
          </cell>
          <cell r="C2362" t="str">
            <v>Rossendale</v>
          </cell>
          <cell r="G2362">
            <v>1</v>
          </cell>
          <cell r="L2362">
            <v>1</v>
          </cell>
          <cell r="M2362">
            <v>0</v>
          </cell>
          <cell r="O2362" t="str">
            <v>30UM</v>
          </cell>
          <cell r="P2362" t="str">
            <v>Rossendale</v>
          </cell>
          <cell r="T2362">
            <v>1</v>
          </cell>
          <cell r="Y2362">
            <v>1</v>
          </cell>
          <cell r="AA2362" t="str">
            <v>30UM</v>
          </cell>
          <cell r="AB2362" t="str">
            <v>Rossendale</v>
          </cell>
          <cell r="AD2362">
            <v>0</v>
          </cell>
          <cell r="AF2362">
            <v>0</v>
          </cell>
          <cell r="AG2362">
            <v>0</v>
          </cell>
          <cell r="AI2362" t="str">
            <v>30UM</v>
          </cell>
          <cell r="AJ2362" t="str">
            <v>Rossendale</v>
          </cell>
          <cell r="AK2362">
            <v>0</v>
          </cell>
          <cell r="AL2362">
            <v>0</v>
          </cell>
          <cell r="AM2362">
            <v>0</v>
          </cell>
        </row>
        <row r="2363">
          <cell r="B2363" t="str">
            <v>30UN</v>
          </cell>
          <cell r="C2363" t="str">
            <v>South Ribble</v>
          </cell>
          <cell r="G2363">
            <v>1</v>
          </cell>
          <cell r="H2363">
            <v>26</v>
          </cell>
          <cell r="L2363">
            <v>27</v>
          </cell>
          <cell r="M2363">
            <v>0</v>
          </cell>
          <cell r="O2363" t="str">
            <v>30UN</v>
          </cell>
          <cell r="P2363" t="str">
            <v>South Ribble</v>
          </cell>
          <cell r="T2363">
            <v>1</v>
          </cell>
          <cell r="U2363">
            <v>26</v>
          </cell>
          <cell r="Y2363">
            <v>27</v>
          </cell>
          <cell r="AA2363" t="str">
            <v>30UN</v>
          </cell>
          <cell r="AB2363" t="str">
            <v>South Ribble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I2363" t="str">
            <v>30UN</v>
          </cell>
          <cell r="AJ2363" t="str">
            <v>South Ribble</v>
          </cell>
          <cell r="AK2363">
            <v>0</v>
          </cell>
          <cell r="AL2363">
            <v>0</v>
          </cell>
          <cell r="AM2363">
            <v>0</v>
          </cell>
        </row>
        <row r="2364">
          <cell r="B2364" t="str">
            <v>30UP</v>
          </cell>
          <cell r="C2364" t="str">
            <v>West Lancashire</v>
          </cell>
          <cell r="F2364">
            <v>12</v>
          </cell>
          <cell r="G2364">
            <v>3</v>
          </cell>
          <cell r="I2364">
            <v>12</v>
          </cell>
          <cell r="L2364">
            <v>27</v>
          </cell>
          <cell r="M2364">
            <v>0</v>
          </cell>
          <cell r="O2364" t="str">
            <v>30UP</v>
          </cell>
          <cell r="P2364" t="str">
            <v>West Lancashire</v>
          </cell>
          <cell r="S2364">
            <v>12</v>
          </cell>
          <cell r="T2364">
            <v>5</v>
          </cell>
          <cell r="V2364">
            <v>12</v>
          </cell>
          <cell r="Y2364">
            <v>29</v>
          </cell>
          <cell r="AA2364" t="str">
            <v>30UP</v>
          </cell>
          <cell r="AB2364" t="str">
            <v>West Lancashire</v>
          </cell>
          <cell r="AD2364">
            <v>0</v>
          </cell>
          <cell r="AE2364">
            <v>0</v>
          </cell>
          <cell r="AF2364">
            <v>0</v>
          </cell>
          <cell r="AG2364">
            <v>0</v>
          </cell>
          <cell r="AI2364" t="str">
            <v>30UP</v>
          </cell>
          <cell r="AJ2364" t="str">
            <v>West Lancashire</v>
          </cell>
          <cell r="AK2364">
            <v>0</v>
          </cell>
          <cell r="AL2364">
            <v>0</v>
          </cell>
          <cell r="AM2364">
            <v>0</v>
          </cell>
        </row>
        <row r="2365">
          <cell r="B2365" t="str">
            <v>30UQ</v>
          </cell>
          <cell r="C2365" t="str">
            <v>Wyre</v>
          </cell>
          <cell r="G2365">
            <v>2</v>
          </cell>
          <cell r="H2365">
            <v>18</v>
          </cell>
          <cell r="I2365">
            <v>32</v>
          </cell>
          <cell r="L2365">
            <v>52</v>
          </cell>
          <cell r="M2365">
            <v>0</v>
          </cell>
          <cell r="O2365" t="str">
            <v>30UQ</v>
          </cell>
          <cell r="P2365" t="str">
            <v>Wyre</v>
          </cell>
          <cell r="T2365">
            <v>2</v>
          </cell>
          <cell r="U2365">
            <v>18</v>
          </cell>
          <cell r="V2365">
            <v>32</v>
          </cell>
          <cell r="Y2365">
            <v>52</v>
          </cell>
          <cell r="AA2365" t="str">
            <v>30UQ</v>
          </cell>
          <cell r="AB2365" t="str">
            <v>Wyre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I2365" t="str">
            <v>30UQ</v>
          </cell>
          <cell r="AJ2365" t="str">
            <v>Wyre</v>
          </cell>
          <cell r="AK2365">
            <v>0</v>
          </cell>
          <cell r="AL2365">
            <v>0</v>
          </cell>
          <cell r="AM2365">
            <v>0</v>
          </cell>
        </row>
        <row r="2366">
          <cell r="B2366" t="str">
            <v>31UB</v>
          </cell>
          <cell r="C2366" t="str">
            <v>Blaby</v>
          </cell>
          <cell r="F2366">
            <v>5</v>
          </cell>
          <cell r="G2366">
            <v>6</v>
          </cell>
          <cell r="H2366">
            <v>5</v>
          </cell>
          <cell r="L2366">
            <v>16</v>
          </cell>
          <cell r="M2366">
            <v>0</v>
          </cell>
          <cell r="O2366" t="str">
            <v>31UB</v>
          </cell>
          <cell r="P2366" t="str">
            <v>Blaby</v>
          </cell>
          <cell r="S2366">
            <v>5</v>
          </cell>
          <cell r="T2366">
            <v>3</v>
          </cell>
          <cell r="U2366">
            <v>5</v>
          </cell>
          <cell r="Y2366">
            <v>13</v>
          </cell>
          <cell r="AA2366" t="str">
            <v>31UB</v>
          </cell>
          <cell r="AB2366" t="str">
            <v>Blaby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I2366" t="str">
            <v>31UB</v>
          </cell>
          <cell r="AJ2366" t="str">
            <v>Blaby</v>
          </cell>
          <cell r="AK2366">
            <v>0</v>
          </cell>
          <cell r="AL2366">
            <v>0</v>
          </cell>
          <cell r="AM2366">
            <v>0</v>
          </cell>
        </row>
        <row r="2367">
          <cell r="B2367" t="str">
            <v>31UC</v>
          </cell>
          <cell r="C2367" t="str">
            <v>Charnwood</v>
          </cell>
          <cell r="F2367">
            <v>34</v>
          </cell>
          <cell r="G2367">
            <v>8</v>
          </cell>
          <cell r="H2367">
            <v>106</v>
          </cell>
          <cell r="L2367">
            <v>148</v>
          </cell>
          <cell r="M2367">
            <v>0</v>
          </cell>
          <cell r="O2367" t="str">
            <v>31UC</v>
          </cell>
          <cell r="P2367" t="str">
            <v>Charnwood</v>
          </cell>
          <cell r="S2367">
            <v>34</v>
          </cell>
          <cell r="T2367">
            <v>7</v>
          </cell>
          <cell r="U2367">
            <v>106</v>
          </cell>
          <cell r="Y2367">
            <v>147</v>
          </cell>
          <cell r="AA2367" t="str">
            <v>31UC</v>
          </cell>
          <cell r="AB2367" t="str">
            <v>Charnwood</v>
          </cell>
          <cell r="AD2367">
            <v>2</v>
          </cell>
          <cell r="AE2367">
            <v>0</v>
          </cell>
          <cell r="AF2367">
            <v>2</v>
          </cell>
          <cell r="AG2367">
            <v>2</v>
          </cell>
          <cell r="AI2367" t="str">
            <v>31UC</v>
          </cell>
          <cell r="AJ2367" t="str">
            <v>Charnwood</v>
          </cell>
          <cell r="AK2367">
            <v>0</v>
          </cell>
          <cell r="AL2367">
            <v>0</v>
          </cell>
          <cell r="AM2367">
            <v>0</v>
          </cell>
        </row>
        <row r="2368">
          <cell r="B2368" t="str">
            <v>31UD</v>
          </cell>
          <cell r="C2368" t="str">
            <v>Harborough</v>
          </cell>
          <cell r="F2368">
            <v>36</v>
          </cell>
          <cell r="G2368">
            <v>8</v>
          </cell>
          <cell r="H2368">
            <v>43</v>
          </cell>
          <cell r="L2368">
            <v>87</v>
          </cell>
          <cell r="M2368">
            <v>0</v>
          </cell>
          <cell r="O2368" t="str">
            <v>31UD</v>
          </cell>
          <cell r="P2368" t="str">
            <v>Harborough</v>
          </cell>
          <cell r="S2368">
            <v>36</v>
          </cell>
          <cell r="T2368">
            <v>7</v>
          </cell>
          <cell r="U2368">
            <v>43</v>
          </cell>
          <cell r="Y2368">
            <v>86</v>
          </cell>
          <cell r="AA2368" t="str">
            <v>31UD</v>
          </cell>
          <cell r="AB2368" t="str">
            <v>Harborough</v>
          </cell>
          <cell r="AD2368">
            <v>4</v>
          </cell>
          <cell r="AE2368">
            <v>0</v>
          </cell>
          <cell r="AF2368">
            <v>4</v>
          </cell>
          <cell r="AG2368">
            <v>4</v>
          </cell>
          <cell r="AI2368" t="str">
            <v>31UD</v>
          </cell>
          <cell r="AJ2368" t="str">
            <v>Harborough</v>
          </cell>
          <cell r="AK2368">
            <v>0</v>
          </cell>
          <cell r="AL2368">
            <v>0</v>
          </cell>
          <cell r="AM2368">
            <v>0</v>
          </cell>
        </row>
        <row r="2369">
          <cell r="B2369" t="str">
            <v>31UE</v>
          </cell>
          <cell r="C2369" t="str">
            <v>Hinckley and Bosworth</v>
          </cell>
          <cell r="F2369">
            <v>25</v>
          </cell>
          <cell r="G2369">
            <v>6</v>
          </cell>
          <cell r="H2369">
            <v>75</v>
          </cell>
          <cell r="I2369">
            <v>6</v>
          </cell>
          <cell r="L2369">
            <v>112</v>
          </cell>
          <cell r="M2369">
            <v>0</v>
          </cell>
          <cell r="O2369" t="str">
            <v>31UE</v>
          </cell>
          <cell r="P2369" t="str">
            <v>Hinckley and Bosworth</v>
          </cell>
          <cell r="S2369">
            <v>25</v>
          </cell>
          <cell r="T2369">
            <v>9</v>
          </cell>
          <cell r="U2369">
            <v>75</v>
          </cell>
          <cell r="V2369">
            <v>6</v>
          </cell>
          <cell r="Y2369">
            <v>115</v>
          </cell>
          <cell r="AA2369" t="str">
            <v>31UE</v>
          </cell>
          <cell r="AB2369" t="str">
            <v>Hinckley and Bosworth</v>
          </cell>
          <cell r="AD2369">
            <v>0</v>
          </cell>
          <cell r="AE2369">
            <v>10</v>
          </cell>
          <cell r="AF2369">
            <v>0</v>
          </cell>
          <cell r="AG2369">
            <v>10</v>
          </cell>
          <cell r="AI2369" t="str">
            <v>31UE</v>
          </cell>
          <cell r="AJ2369" t="str">
            <v>Hinckley and Bosworth</v>
          </cell>
          <cell r="AK2369">
            <v>0</v>
          </cell>
          <cell r="AL2369">
            <v>0</v>
          </cell>
          <cell r="AM2369">
            <v>0</v>
          </cell>
        </row>
        <row r="2370">
          <cell r="B2370" t="str">
            <v>31UG</v>
          </cell>
          <cell r="C2370" t="str">
            <v>Melton</v>
          </cell>
          <cell r="F2370">
            <v>72</v>
          </cell>
          <cell r="G2370">
            <v>5</v>
          </cell>
          <cell r="H2370">
            <v>33</v>
          </cell>
          <cell r="L2370">
            <v>110</v>
          </cell>
          <cell r="M2370">
            <v>0</v>
          </cell>
          <cell r="O2370" t="str">
            <v>31UG</v>
          </cell>
          <cell r="P2370" t="str">
            <v>Melton</v>
          </cell>
          <cell r="S2370">
            <v>72</v>
          </cell>
          <cell r="T2370">
            <v>5</v>
          </cell>
          <cell r="U2370">
            <v>33</v>
          </cell>
          <cell r="Y2370">
            <v>110</v>
          </cell>
          <cell r="AA2370" t="str">
            <v>31UG</v>
          </cell>
          <cell r="AB2370" t="str">
            <v>Melton</v>
          </cell>
          <cell r="AD2370">
            <v>0</v>
          </cell>
          <cell r="AE2370">
            <v>6</v>
          </cell>
          <cell r="AF2370">
            <v>0</v>
          </cell>
          <cell r="AG2370">
            <v>6</v>
          </cell>
          <cell r="AI2370" t="str">
            <v>31UG</v>
          </cell>
          <cell r="AJ2370" t="str">
            <v>Melton</v>
          </cell>
          <cell r="AK2370">
            <v>0</v>
          </cell>
          <cell r="AL2370">
            <v>0</v>
          </cell>
          <cell r="AM2370">
            <v>0</v>
          </cell>
        </row>
        <row r="2371">
          <cell r="B2371" t="str">
            <v>31UH</v>
          </cell>
          <cell r="C2371" t="str">
            <v>North West Leicestershire</v>
          </cell>
          <cell r="D2371">
            <v>19</v>
          </cell>
          <cell r="F2371">
            <v>2</v>
          </cell>
          <cell r="G2371">
            <v>1</v>
          </cell>
          <cell r="H2371">
            <v>21</v>
          </cell>
          <cell r="L2371">
            <v>43</v>
          </cell>
          <cell r="M2371">
            <v>0</v>
          </cell>
          <cell r="O2371" t="str">
            <v>31UH</v>
          </cell>
          <cell r="P2371" t="str">
            <v>North West Leicestershire</v>
          </cell>
          <cell r="Q2371">
            <v>19</v>
          </cell>
          <cell r="S2371">
            <v>2</v>
          </cell>
          <cell r="T2371">
            <v>3</v>
          </cell>
          <cell r="U2371">
            <v>21</v>
          </cell>
          <cell r="Y2371">
            <v>45</v>
          </cell>
          <cell r="AA2371" t="str">
            <v>31UH</v>
          </cell>
          <cell r="AB2371" t="str">
            <v>North West Leicestershire</v>
          </cell>
          <cell r="AC2371">
            <v>19</v>
          </cell>
          <cell r="AD2371">
            <v>2</v>
          </cell>
          <cell r="AE2371">
            <v>10</v>
          </cell>
          <cell r="AF2371">
            <v>21</v>
          </cell>
          <cell r="AG2371">
            <v>31</v>
          </cell>
          <cell r="AI2371" t="str">
            <v>31UH</v>
          </cell>
          <cell r="AJ2371" t="str">
            <v>North West Leicestershire</v>
          </cell>
          <cell r="AK2371">
            <v>0</v>
          </cell>
          <cell r="AL2371">
            <v>0</v>
          </cell>
          <cell r="AM2371">
            <v>0</v>
          </cell>
        </row>
        <row r="2372">
          <cell r="B2372" t="str">
            <v>31UJ</v>
          </cell>
          <cell r="C2372" t="str">
            <v>Oadby and Wigston</v>
          </cell>
          <cell r="G2372">
            <v>2</v>
          </cell>
          <cell r="L2372">
            <v>2</v>
          </cell>
          <cell r="M2372">
            <v>0</v>
          </cell>
          <cell r="O2372" t="str">
            <v>31UJ</v>
          </cell>
          <cell r="P2372" t="str">
            <v>Oadby and Wigston</v>
          </cell>
          <cell r="T2372">
            <v>2</v>
          </cell>
          <cell r="Y2372">
            <v>2</v>
          </cell>
          <cell r="AA2372" t="str">
            <v>31UJ</v>
          </cell>
          <cell r="AB2372" t="str">
            <v>Oadby and Wigston</v>
          </cell>
          <cell r="AD2372">
            <v>0</v>
          </cell>
          <cell r="AF2372">
            <v>0</v>
          </cell>
          <cell r="AG2372">
            <v>0</v>
          </cell>
          <cell r="AI2372" t="str">
            <v>31UJ</v>
          </cell>
          <cell r="AJ2372" t="str">
            <v>Oadby and Wigston</v>
          </cell>
          <cell r="AK2372">
            <v>0</v>
          </cell>
          <cell r="AL2372">
            <v>0</v>
          </cell>
          <cell r="AM2372">
            <v>0</v>
          </cell>
        </row>
        <row r="2373">
          <cell r="B2373" t="str">
            <v>32UB</v>
          </cell>
          <cell r="C2373" t="str">
            <v>Boston</v>
          </cell>
          <cell r="F2373">
            <v>6</v>
          </cell>
          <cell r="G2373">
            <v>1</v>
          </cell>
          <cell r="H2373">
            <v>12</v>
          </cell>
          <cell r="L2373">
            <v>19</v>
          </cell>
          <cell r="M2373">
            <v>0</v>
          </cell>
          <cell r="O2373" t="str">
            <v>32UB</v>
          </cell>
          <cell r="P2373" t="str">
            <v>Boston</v>
          </cell>
          <cell r="S2373">
            <v>6</v>
          </cell>
          <cell r="T2373">
            <v>1</v>
          </cell>
          <cell r="U2373">
            <v>12</v>
          </cell>
          <cell r="Y2373">
            <v>19</v>
          </cell>
          <cell r="AA2373" t="str">
            <v>32UB</v>
          </cell>
          <cell r="AB2373" t="str">
            <v>Boston</v>
          </cell>
          <cell r="AD2373">
            <v>0</v>
          </cell>
          <cell r="AE2373">
            <v>0</v>
          </cell>
          <cell r="AF2373">
            <v>0</v>
          </cell>
          <cell r="AG2373">
            <v>0</v>
          </cell>
          <cell r="AI2373" t="str">
            <v>32UB</v>
          </cell>
          <cell r="AJ2373" t="str">
            <v>Boston</v>
          </cell>
          <cell r="AK2373">
            <v>0</v>
          </cell>
          <cell r="AL2373">
            <v>0</v>
          </cell>
          <cell r="AM2373">
            <v>0</v>
          </cell>
        </row>
        <row r="2374">
          <cell r="B2374" t="str">
            <v>32UC</v>
          </cell>
          <cell r="C2374" t="str">
            <v>East Lindsey</v>
          </cell>
          <cell r="F2374">
            <v>89</v>
          </cell>
          <cell r="G2374">
            <v>5</v>
          </cell>
          <cell r="H2374">
            <v>215</v>
          </cell>
          <cell r="L2374">
            <v>309</v>
          </cell>
          <cell r="M2374">
            <v>0</v>
          </cell>
          <cell r="O2374" t="str">
            <v>32UC</v>
          </cell>
          <cell r="P2374" t="str">
            <v>East Lindsey</v>
          </cell>
          <cell r="S2374">
            <v>89</v>
          </cell>
          <cell r="T2374">
            <v>3</v>
          </cell>
          <cell r="U2374">
            <v>215</v>
          </cell>
          <cell r="Y2374">
            <v>307</v>
          </cell>
          <cell r="AA2374" t="str">
            <v>32UC</v>
          </cell>
          <cell r="AB2374" t="str">
            <v>East Lindsey</v>
          </cell>
          <cell r="AD2374">
            <v>8</v>
          </cell>
          <cell r="AE2374">
            <v>9</v>
          </cell>
          <cell r="AF2374">
            <v>8</v>
          </cell>
          <cell r="AG2374">
            <v>17</v>
          </cell>
          <cell r="AI2374" t="str">
            <v>32UC</v>
          </cell>
          <cell r="AJ2374" t="str">
            <v>East Lindsey</v>
          </cell>
          <cell r="AK2374">
            <v>0</v>
          </cell>
          <cell r="AL2374">
            <v>0</v>
          </cell>
          <cell r="AM2374">
            <v>0</v>
          </cell>
        </row>
        <row r="2375">
          <cell r="B2375" t="str">
            <v>32UD</v>
          </cell>
          <cell r="C2375" t="str">
            <v>Lincoln</v>
          </cell>
          <cell r="F2375">
            <v>10</v>
          </cell>
          <cell r="G2375">
            <v>12</v>
          </cell>
          <cell r="H2375">
            <v>20</v>
          </cell>
          <cell r="L2375">
            <v>46</v>
          </cell>
          <cell r="M2375">
            <v>0</v>
          </cell>
          <cell r="O2375" t="str">
            <v>32UD</v>
          </cell>
          <cell r="P2375" t="str">
            <v>Lincoln</v>
          </cell>
          <cell r="S2375">
            <v>10</v>
          </cell>
          <cell r="T2375">
            <v>11</v>
          </cell>
          <cell r="U2375">
            <v>20</v>
          </cell>
          <cell r="Y2375">
            <v>45</v>
          </cell>
          <cell r="AA2375" t="str">
            <v>32UD</v>
          </cell>
          <cell r="AB2375" t="str">
            <v>Lincoln</v>
          </cell>
          <cell r="AD2375">
            <v>0</v>
          </cell>
          <cell r="AE2375">
            <v>11</v>
          </cell>
          <cell r="AF2375">
            <v>0</v>
          </cell>
          <cell r="AG2375">
            <v>11</v>
          </cell>
          <cell r="AI2375" t="str">
            <v>32UD</v>
          </cell>
          <cell r="AJ2375" t="str">
            <v>Lincoln</v>
          </cell>
          <cell r="AK2375">
            <v>4</v>
          </cell>
          <cell r="AL2375">
            <v>0</v>
          </cell>
          <cell r="AM2375">
            <v>0</v>
          </cell>
        </row>
        <row r="2376">
          <cell r="B2376" t="str">
            <v>32UE</v>
          </cell>
          <cell r="C2376" t="str">
            <v>North Kesteven</v>
          </cell>
          <cell r="F2376">
            <v>13</v>
          </cell>
          <cell r="G2376">
            <v>2</v>
          </cell>
          <cell r="H2376">
            <v>69</v>
          </cell>
          <cell r="L2376">
            <v>84</v>
          </cell>
          <cell r="M2376">
            <v>0</v>
          </cell>
          <cell r="O2376" t="str">
            <v>32UE</v>
          </cell>
          <cell r="P2376" t="str">
            <v>North Kesteven</v>
          </cell>
          <cell r="S2376">
            <v>13</v>
          </cell>
          <cell r="T2376">
            <v>6</v>
          </cell>
          <cell r="U2376">
            <v>69</v>
          </cell>
          <cell r="Y2376">
            <v>88</v>
          </cell>
          <cell r="AA2376" t="str">
            <v>32UE</v>
          </cell>
          <cell r="AB2376" t="str">
            <v>North Kesteven</v>
          </cell>
          <cell r="AD2376">
            <v>0</v>
          </cell>
          <cell r="AE2376">
            <v>0</v>
          </cell>
          <cell r="AF2376">
            <v>0</v>
          </cell>
          <cell r="AG2376">
            <v>0</v>
          </cell>
          <cell r="AI2376" t="str">
            <v>32UE</v>
          </cell>
          <cell r="AJ2376" t="str">
            <v>North Kesteven</v>
          </cell>
          <cell r="AK2376">
            <v>0</v>
          </cell>
          <cell r="AL2376">
            <v>0</v>
          </cell>
          <cell r="AM2376">
            <v>0</v>
          </cell>
        </row>
        <row r="2377">
          <cell r="B2377" t="str">
            <v>32UF</v>
          </cell>
          <cell r="C2377" t="str">
            <v>South Holland</v>
          </cell>
          <cell r="F2377">
            <v>8</v>
          </cell>
          <cell r="G2377">
            <v>0</v>
          </cell>
          <cell r="H2377">
            <v>21</v>
          </cell>
          <cell r="L2377">
            <v>29</v>
          </cell>
          <cell r="M2377">
            <v>0</v>
          </cell>
          <cell r="O2377" t="str">
            <v>32UF</v>
          </cell>
          <cell r="P2377" t="str">
            <v>South Holland</v>
          </cell>
          <cell r="S2377">
            <v>8</v>
          </cell>
          <cell r="T2377">
            <v>1</v>
          </cell>
          <cell r="U2377">
            <v>21</v>
          </cell>
          <cell r="Y2377">
            <v>30</v>
          </cell>
          <cell r="AA2377" t="str">
            <v>32UF</v>
          </cell>
          <cell r="AB2377" t="str">
            <v>South Holland</v>
          </cell>
          <cell r="AD2377">
            <v>0</v>
          </cell>
          <cell r="AE2377">
            <v>0</v>
          </cell>
          <cell r="AF2377">
            <v>0</v>
          </cell>
          <cell r="AG2377">
            <v>0</v>
          </cell>
          <cell r="AI2377" t="str">
            <v>32UF</v>
          </cell>
          <cell r="AJ2377" t="str">
            <v>South Holland</v>
          </cell>
          <cell r="AK2377">
            <v>0</v>
          </cell>
          <cell r="AL2377">
            <v>0</v>
          </cell>
          <cell r="AM2377">
            <v>0</v>
          </cell>
        </row>
        <row r="2378">
          <cell r="B2378" t="str">
            <v>32UG</v>
          </cell>
          <cell r="C2378" t="str">
            <v>South Kesteven</v>
          </cell>
          <cell r="F2378">
            <v>74</v>
          </cell>
          <cell r="G2378">
            <v>7</v>
          </cell>
          <cell r="H2378">
            <v>172</v>
          </cell>
          <cell r="L2378">
            <v>253</v>
          </cell>
          <cell r="M2378">
            <v>0</v>
          </cell>
          <cell r="O2378" t="str">
            <v>32UG</v>
          </cell>
          <cell r="P2378" t="str">
            <v>South Kesteven</v>
          </cell>
          <cell r="S2378">
            <v>74</v>
          </cell>
          <cell r="T2378">
            <v>8</v>
          </cell>
          <cell r="U2378">
            <v>172</v>
          </cell>
          <cell r="Y2378">
            <v>254</v>
          </cell>
          <cell r="AA2378" t="str">
            <v>32UG</v>
          </cell>
          <cell r="AB2378" t="str">
            <v>South Kesteven</v>
          </cell>
          <cell r="AD2378">
            <v>12</v>
          </cell>
          <cell r="AE2378">
            <v>1</v>
          </cell>
          <cell r="AF2378">
            <v>12</v>
          </cell>
          <cell r="AG2378">
            <v>13</v>
          </cell>
          <cell r="AI2378" t="str">
            <v>32UG</v>
          </cell>
          <cell r="AJ2378" t="str">
            <v>South Kesteven</v>
          </cell>
          <cell r="AK2378">
            <v>0</v>
          </cell>
          <cell r="AL2378">
            <v>0</v>
          </cell>
          <cell r="AM2378">
            <v>0</v>
          </cell>
        </row>
        <row r="2379">
          <cell r="B2379" t="str">
            <v>32UH</v>
          </cell>
          <cell r="C2379" t="str">
            <v>West Lindsey</v>
          </cell>
          <cell r="F2379">
            <v>29</v>
          </cell>
          <cell r="G2379">
            <v>1</v>
          </cell>
          <cell r="H2379">
            <v>62</v>
          </cell>
          <cell r="I2379">
            <v>3</v>
          </cell>
          <cell r="L2379">
            <v>95</v>
          </cell>
          <cell r="M2379">
            <v>0</v>
          </cell>
          <cell r="O2379" t="str">
            <v>32UH</v>
          </cell>
          <cell r="P2379" t="str">
            <v>West Lindsey</v>
          </cell>
          <cell r="S2379">
            <v>29</v>
          </cell>
          <cell r="T2379">
            <v>1</v>
          </cell>
          <cell r="U2379">
            <v>62</v>
          </cell>
          <cell r="V2379">
            <v>3</v>
          </cell>
          <cell r="Y2379">
            <v>95</v>
          </cell>
          <cell r="AA2379" t="str">
            <v>32UH</v>
          </cell>
          <cell r="AB2379" t="str">
            <v>West Lindsey</v>
          </cell>
          <cell r="AD2379">
            <v>13</v>
          </cell>
          <cell r="AE2379">
            <v>0</v>
          </cell>
          <cell r="AF2379">
            <v>13</v>
          </cell>
          <cell r="AG2379">
            <v>13</v>
          </cell>
          <cell r="AI2379" t="str">
            <v>32UH</v>
          </cell>
          <cell r="AJ2379" t="str">
            <v>West Lindsey</v>
          </cell>
          <cell r="AK2379">
            <v>0</v>
          </cell>
          <cell r="AL2379">
            <v>0</v>
          </cell>
          <cell r="AM2379">
            <v>0</v>
          </cell>
        </row>
        <row r="2380">
          <cell r="B2380" t="str">
            <v>33UB</v>
          </cell>
          <cell r="C2380" t="str">
            <v>Breckland</v>
          </cell>
          <cell r="D2380">
            <v>11</v>
          </cell>
          <cell r="F2380">
            <v>33</v>
          </cell>
          <cell r="G2380">
            <v>20</v>
          </cell>
          <cell r="H2380">
            <v>144</v>
          </cell>
          <cell r="L2380">
            <v>208</v>
          </cell>
          <cell r="M2380">
            <v>0</v>
          </cell>
          <cell r="O2380" t="str">
            <v>33UB</v>
          </cell>
          <cell r="P2380" t="str">
            <v>Breckland</v>
          </cell>
          <cell r="S2380">
            <v>33</v>
          </cell>
          <cell r="T2380">
            <v>21</v>
          </cell>
          <cell r="U2380">
            <v>144</v>
          </cell>
          <cell r="Y2380">
            <v>198</v>
          </cell>
          <cell r="AA2380" t="str">
            <v>33UB</v>
          </cell>
          <cell r="AB2380" t="str">
            <v>Breckland</v>
          </cell>
          <cell r="AC2380">
            <v>11</v>
          </cell>
          <cell r="AD2380">
            <v>0</v>
          </cell>
          <cell r="AE2380">
            <v>0</v>
          </cell>
          <cell r="AF2380">
            <v>11</v>
          </cell>
          <cell r="AG2380">
            <v>11</v>
          </cell>
          <cell r="AI2380" t="str">
            <v>33UB</v>
          </cell>
          <cell r="AJ2380" t="str">
            <v>Breckland</v>
          </cell>
          <cell r="AK2380">
            <v>0</v>
          </cell>
          <cell r="AL2380">
            <v>0</v>
          </cell>
          <cell r="AM2380">
            <v>0</v>
          </cell>
        </row>
        <row r="2381">
          <cell r="B2381" t="str">
            <v>33UC</v>
          </cell>
          <cell r="C2381" t="str">
            <v>Broadland</v>
          </cell>
          <cell r="F2381">
            <v>10</v>
          </cell>
          <cell r="G2381">
            <v>11</v>
          </cell>
          <cell r="H2381">
            <v>39</v>
          </cell>
          <cell r="L2381">
            <v>60</v>
          </cell>
          <cell r="M2381">
            <v>0</v>
          </cell>
          <cell r="O2381" t="str">
            <v>33UC</v>
          </cell>
          <cell r="P2381" t="str">
            <v>Broadland</v>
          </cell>
          <cell r="S2381">
            <v>10</v>
          </cell>
          <cell r="T2381">
            <v>13</v>
          </cell>
          <cell r="U2381">
            <v>39</v>
          </cell>
          <cell r="Y2381">
            <v>62</v>
          </cell>
          <cell r="AA2381" t="str">
            <v>33UC</v>
          </cell>
          <cell r="AB2381" t="str">
            <v>Broadland</v>
          </cell>
          <cell r="AD2381">
            <v>0</v>
          </cell>
          <cell r="AE2381">
            <v>0</v>
          </cell>
          <cell r="AF2381">
            <v>0</v>
          </cell>
          <cell r="AG2381">
            <v>0</v>
          </cell>
          <cell r="AI2381" t="str">
            <v>33UC</v>
          </cell>
          <cell r="AJ2381" t="str">
            <v>Broadland</v>
          </cell>
          <cell r="AK2381">
            <v>0</v>
          </cell>
          <cell r="AL2381">
            <v>0</v>
          </cell>
          <cell r="AM2381">
            <v>0</v>
          </cell>
        </row>
        <row r="2382">
          <cell r="B2382" t="str">
            <v>33UD</v>
          </cell>
          <cell r="C2382" t="str">
            <v>Great Yarmouth</v>
          </cell>
          <cell r="G2382">
            <v>13</v>
          </cell>
          <cell r="H2382">
            <v>17</v>
          </cell>
          <cell r="I2382">
            <v>17</v>
          </cell>
          <cell r="L2382">
            <v>47</v>
          </cell>
          <cell r="M2382">
            <v>0</v>
          </cell>
          <cell r="O2382" t="str">
            <v>33UD</v>
          </cell>
          <cell r="P2382" t="str">
            <v>Great Yarmouth</v>
          </cell>
          <cell r="T2382">
            <v>14</v>
          </cell>
          <cell r="U2382">
            <v>17</v>
          </cell>
          <cell r="V2382">
            <v>17</v>
          </cell>
          <cell r="Y2382">
            <v>48</v>
          </cell>
          <cell r="AA2382" t="str">
            <v>33UD</v>
          </cell>
          <cell r="AB2382" t="str">
            <v>Great Yarmouth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I2382" t="str">
            <v>33UD</v>
          </cell>
          <cell r="AJ2382" t="str">
            <v>Great Yarmouth</v>
          </cell>
          <cell r="AK2382">
            <v>0</v>
          </cell>
          <cell r="AL2382">
            <v>0</v>
          </cell>
          <cell r="AM2382">
            <v>0</v>
          </cell>
        </row>
        <row r="2383">
          <cell r="B2383" t="str">
            <v>33UE</v>
          </cell>
          <cell r="C2383" t="str">
            <v>Kings Lynn and West Norfolk</v>
          </cell>
          <cell r="F2383">
            <v>17</v>
          </cell>
          <cell r="G2383">
            <v>11</v>
          </cell>
          <cell r="H2383">
            <v>70</v>
          </cell>
          <cell r="L2383">
            <v>98</v>
          </cell>
          <cell r="M2383">
            <v>0</v>
          </cell>
          <cell r="O2383" t="str">
            <v>33UE</v>
          </cell>
          <cell r="P2383" t="str">
            <v>Kings Lynn and West Norfolk</v>
          </cell>
          <cell r="S2383">
            <v>17</v>
          </cell>
          <cell r="T2383">
            <v>9</v>
          </cell>
          <cell r="U2383">
            <v>70</v>
          </cell>
          <cell r="Y2383">
            <v>96</v>
          </cell>
          <cell r="AA2383" t="str">
            <v>33UE</v>
          </cell>
          <cell r="AB2383" t="str">
            <v>Kings Lynn and West Norfolk</v>
          </cell>
          <cell r="AD2383">
            <v>15</v>
          </cell>
          <cell r="AE2383">
            <v>0</v>
          </cell>
          <cell r="AF2383">
            <v>15</v>
          </cell>
          <cell r="AG2383">
            <v>15</v>
          </cell>
          <cell r="AI2383" t="str">
            <v>33UE</v>
          </cell>
          <cell r="AJ2383" t="str">
            <v>Kings Lynn and West Norfolk</v>
          </cell>
          <cell r="AK2383">
            <v>0</v>
          </cell>
          <cell r="AL2383">
            <v>0</v>
          </cell>
          <cell r="AM2383">
            <v>0</v>
          </cell>
        </row>
        <row r="2384">
          <cell r="B2384" t="str">
            <v>33UF</v>
          </cell>
          <cell r="C2384" t="str">
            <v>North Norfolk</v>
          </cell>
          <cell r="F2384">
            <v>2</v>
          </cell>
          <cell r="G2384">
            <v>7</v>
          </cell>
          <cell r="H2384">
            <v>33</v>
          </cell>
          <cell r="L2384">
            <v>42</v>
          </cell>
          <cell r="M2384">
            <v>0</v>
          </cell>
          <cell r="O2384" t="str">
            <v>33UF</v>
          </cell>
          <cell r="P2384" t="str">
            <v>North Norfolk</v>
          </cell>
          <cell r="S2384">
            <v>2</v>
          </cell>
          <cell r="T2384">
            <v>7</v>
          </cell>
          <cell r="U2384">
            <v>33</v>
          </cell>
          <cell r="Y2384">
            <v>42</v>
          </cell>
          <cell r="AA2384" t="str">
            <v>33UF</v>
          </cell>
          <cell r="AB2384" t="str">
            <v>North Norfolk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I2384" t="str">
            <v>33UF</v>
          </cell>
          <cell r="AJ2384" t="str">
            <v>North Norfolk</v>
          </cell>
          <cell r="AK2384">
            <v>0</v>
          </cell>
          <cell r="AL2384">
            <v>0</v>
          </cell>
          <cell r="AM2384">
            <v>0</v>
          </cell>
        </row>
        <row r="2385">
          <cell r="B2385" t="str">
            <v>33UG</v>
          </cell>
          <cell r="C2385" t="str">
            <v>Norwich</v>
          </cell>
          <cell r="F2385">
            <v>59</v>
          </cell>
          <cell r="G2385">
            <v>60</v>
          </cell>
          <cell r="H2385">
            <v>179</v>
          </cell>
          <cell r="I2385">
            <v>4</v>
          </cell>
          <cell r="L2385">
            <v>318</v>
          </cell>
          <cell r="M2385">
            <v>0</v>
          </cell>
          <cell r="O2385" t="str">
            <v>33UG</v>
          </cell>
          <cell r="P2385" t="str">
            <v>Norwich</v>
          </cell>
          <cell r="S2385">
            <v>59</v>
          </cell>
          <cell r="T2385">
            <v>67</v>
          </cell>
          <cell r="U2385">
            <v>179</v>
          </cell>
          <cell r="V2385">
            <v>4</v>
          </cell>
          <cell r="Y2385">
            <v>325</v>
          </cell>
          <cell r="AA2385" t="str">
            <v>33UG</v>
          </cell>
          <cell r="AB2385" t="str">
            <v>Norwich</v>
          </cell>
          <cell r="AD2385">
            <v>2</v>
          </cell>
          <cell r="AE2385">
            <v>4</v>
          </cell>
          <cell r="AF2385">
            <v>2</v>
          </cell>
          <cell r="AG2385">
            <v>6</v>
          </cell>
          <cell r="AI2385" t="str">
            <v>33UG</v>
          </cell>
          <cell r="AJ2385" t="str">
            <v>Norwich</v>
          </cell>
          <cell r="AK2385">
            <v>16</v>
          </cell>
          <cell r="AL2385">
            <v>0</v>
          </cell>
          <cell r="AM2385">
            <v>0</v>
          </cell>
        </row>
        <row r="2386">
          <cell r="B2386" t="str">
            <v>33UH</v>
          </cell>
          <cell r="C2386" t="str">
            <v>South Norfolk</v>
          </cell>
          <cell r="D2386">
            <v>9</v>
          </cell>
          <cell r="F2386">
            <v>39</v>
          </cell>
          <cell r="G2386">
            <v>23</v>
          </cell>
          <cell r="H2386">
            <v>253</v>
          </cell>
          <cell r="I2386">
            <v>3</v>
          </cell>
          <cell r="L2386">
            <v>327</v>
          </cell>
          <cell r="M2386">
            <v>0</v>
          </cell>
          <cell r="O2386" t="str">
            <v>33UH</v>
          </cell>
          <cell r="P2386" t="str">
            <v>South Norfolk</v>
          </cell>
          <cell r="Q2386">
            <v>9</v>
          </cell>
          <cell r="S2386">
            <v>39</v>
          </cell>
          <cell r="T2386">
            <v>18</v>
          </cell>
          <cell r="U2386">
            <v>253</v>
          </cell>
          <cell r="V2386">
            <v>3</v>
          </cell>
          <cell r="Y2386">
            <v>322</v>
          </cell>
          <cell r="AA2386" t="str">
            <v>33UH</v>
          </cell>
          <cell r="AB2386" t="str">
            <v>South Norfolk</v>
          </cell>
          <cell r="AC2386">
            <v>0</v>
          </cell>
          <cell r="AD2386">
            <v>16</v>
          </cell>
          <cell r="AE2386">
            <v>56</v>
          </cell>
          <cell r="AF2386">
            <v>16</v>
          </cell>
          <cell r="AG2386">
            <v>72</v>
          </cell>
          <cell r="AI2386" t="str">
            <v>33UH</v>
          </cell>
          <cell r="AJ2386" t="str">
            <v>South Norfolk</v>
          </cell>
          <cell r="AK2386">
            <v>0</v>
          </cell>
          <cell r="AL2386">
            <v>0</v>
          </cell>
          <cell r="AM2386">
            <v>0</v>
          </cell>
        </row>
        <row r="2387">
          <cell r="B2387" t="str">
            <v>34UB</v>
          </cell>
          <cell r="C2387" t="str">
            <v>Corby</v>
          </cell>
          <cell r="D2387">
            <v>25</v>
          </cell>
          <cell r="F2387">
            <v>10</v>
          </cell>
          <cell r="G2387">
            <v>5</v>
          </cell>
          <cell r="H2387">
            <v>18</v>
          </cell>
          <cell r="L2387">
            <v>58</v>
          </cell>
          <cell r="M2387">
            <v>0</v>
          </cell>
          <cell r="O2387" t="str">
            <v>34UB</v>
          </cell>
          <cell r="P2387" t="str">
            <v>Corby</v>
          </cell>
          <cell r="Q2387">
            <v>25</v>
          </cell>
          <cell r="S2387">
            <v>10</v>
          </cell>
          <cell r="T2387">
            <v>7</v>
          </cell>
          <cell r="U2387">
            <v>18</v>
          </cell>
          <cell r="Y2387">
            <v>60</v>
          </cell>
          <cell r="AA2387" t="str">
            <v>34UB</v>
          </cell>
          <cell r="AB2387" t="str">
            <v>Corby</v>
          </cell>
          <cell r="AC2387">
            <v>0</v>
          </cell>
          <cell r="AD2387">
            <v>0</v>
          </cell>
          <cell r="AE2387">
            <v>12</v>
          </cell>
          <cell r="AF2387">
            <v>0</v>
          </cell>
          <cell r="AG2387">
            <v>12</v>
          </cell>
          <cell r="AI2387" t="str">
            <v>34UB</v>
          </cell>
          <cell r="AJ2387" t="str">
            <v>Corby</v>
          </cell>
          <cell r="AK2387">
            <v>0</v>
          </cell>
          <cell r="AL2387">
            <v>0</v>
          </cell>
          <cell r="AM2387">
            <v>0</v>
          </cell>
        </row>
        <row r="2388">
          <cell r="B2388" t="str">
            <v>34UC</v>
          </cell>
          <cell r="C2388" t="str">
            <v>Daventry</v>
          </cell>
          <cell r="F2388">
            <v>31</v>
          </cell>
          <cell r="G2388">
            <v>4</v>
          </cell>
          <cell r="H2388">
            <v>60</v>
          </cell>
          <cell r="L2388">
            <v>95</v>
          </cell>
          <cell r="M2388">
            <v>0</v>
          </cell>
          <cell r="O2388" t="str">
            <v>34UC</v>
          </cell>
          <cell r="P2388" t="str">
            <v>Daventry</v>
          </cell>
          <cell r="S2388">
            <v>31</v>
          </cell>
          <cell r="T2388">
            <v>5</v>
          </cell>
          <cell r="U2388">
            <v>60</v>
          </cell>
          <cell r="Y2388">
            <v>96</v>
          </cell>
          <cell r="AA2388" t="str">
            <v>34UC</v>
          </cell>
          <cell r="AB2388" t="str">
            <v>Daventry</v>
          </cell>
          <cell r="AD2388">
            <v>8</v>
          </cell>
          <cell r="AE2388">
            <v>9</v>
          </cell>
          <cell r="AF2388">
            <v>8</v>
          </cell>
          <cell r="AG2388">
            <v>17</v>
          </cell>
          <cell r="AI2388" t="str">
            <v>34UC</v>
          </cell>
          <cell r="AJ2388" t="str">
            <v>Daventry</v>
          </cell>
          <cell r="AK2388">
            <v>0</v>
          </cell>
          <cell r="AL2388">
            <v>0</v>
          </cell>
          <cell r="AM2388">
            <v>0</v>
          </cell>
        </row>
        <row r="2389">
          <cell r="B2389" t="str">
            <v>34UD</v>
          </cell>
          <cell r="C2389" t="str">
            <v>East Northamptonshire</v>
          </cell>
          <cell r="F2389">
            <v>4</v>
          </cell>
          <cell r="G2389">
            <v>10</v>
          </cell>
          <cell r="H2389">
            <v>4</v>
          </cell>
          <cell r="L2389">
            <v>18</v>
          </cell>
          <cell r="M2389">
            <v>0</v>
          </cell>
          <cell r="O2389" t="str">
            <v>34UD</v>
          </cell>
          <cell r="P2389" t="str">
            <v>East Northamptonshire</v>
          </cell>
          <cell r="S2389">
            <v>4</v>
          </cell>
          <cell r="T2389">
            <v>10</v>
          </cell>
          <cell r="U2389">
            <v>4</v>
          </cell>
          <cell r="Y2389">
            <v>18</v>
          </cell>
          <cell r="AA2389" t="str">
            <v>34UD</v>
          </cell>
          <cell r="AB2389" t="str">
            <v>East Northamptonshire</v>
          </cell>
          <cell r="AD2389">
            <v>0</v>
          </cell>
          <cell r="AE2389">
            <v>0</v>
          </cell>
          <cell r="AF2389">
            <v>0</v>
          </cell>
          <cell r="AG2389">
            <v>0</v>
          </cell>
          <cell r="AI2389" t="str">
            <v>34UD</v>
          </cell>
          <cell r="AJ2389" t="str">
            <v>East Northamptonshire</v>
          </cell>
          <cell r="AK2389">
            <v>0</v>
          </cell>
          <cell r="AL2389">
            <v>0</v>
          </cell>
          <cell r="AM2389">
            <v>0</v>
          </cell>
        </row>
        <row r="2390">
          <cell r="B2390" t="str">
            <v>34UE</v>
          </cell>
          <cell r="C2390" t="str">
            <v>Kettering</v>
          </cell>
          <cell r="F2390">
            <v>49</v>
          </cell>
          <cell r="G2390">
            <v>13</v>
          </cell>
          <cell r="H2390">
            <v>146</v>
          </cell>
          <cell r="L2390">
            <v>208</v>
          </cell>
          <cell r="M2390">
            <v>0</v>
          </cell>
          <cell r="O2390" t="str">
            <v>34UE</v>
          </cell>
          <cell r="P2390" t="str">
            <v>Kettering</v>
          </cell>
          <cell r="S2390">
            <v>49</v>
          </cell>
          <cell r="T2390">
            <v>15</v>
          </cell>
          <cell r="U2390">
            <v>146</v>
          </cell>
          <cell r="Y2390">
            <v>210</v>
          </cell>
          <cell r="AA2390" t="str">
            <v>34UE</v>
          </cell>
          <cell r="AB2390" t="str">
            <v>Kettering</v>
          </cell>
          <cell r="AD2390">
            <v>0</v>
          </cell>
          <cell r="AE2390">
            <v>3</v>
          </cell>
          <cell r="AF2390">
            <v>0</v>
          </cell>
          <cell r="AG2390">
            <v>3</v>
          </cell>
          <cell r="AI2390" t="str">
            <v>34UE</v>
          </cell>
          <cell r="AJ2390" t="str">
            <v>Kettering</v>
          </cell>
          <cell r="AK2390">
            <v>0</v>
          </cell>
          <cell r="AL2390">
            <v>0</v>
          </cell>
          <cell r="AM2390">
            <v>0</v>
          </cell>
        </row>
        <row r="2391">
          <cell r="B2391" t="str">
            <v>34UF</v>
          </cell>
          <cell r="C2391" t="str">
            <v>Northampton</v>
          </cell>
          <cell r="F2391">
            <v>151</v>
          </cell>
          <cell r="G2391">
            <v>44</v>
          </cell>
          <cell r="H2391">
            <v>172</v>
          </cell>
          <cell r="I2391">
            <v>5</v>
          </cell>
          <cell r="L2391">
            <v>372</v>
          </cell>
          <cell r="M2391">
            <v>0</v>
          </cell>
          <cell r="O2391" t="str">
            <v>34UF</v>
          </cell>
          <cell r="P2391" t="str">
            <v>Northampton</v>
          </cell>
          <cell r="S2391">
            <v>151</v>
          </cell>
          <cell r="T2391">
            <v>49</v>
          </cell>
          <cell r="U2391">
            <v>172</v>
          </cell>
          <cell r="V2391">
            <v>5</v>
          </cell>
          <cell r="Y2391">
            <v>377</v>
          </cell>
          <cell r="AA2391" t="str">
            <v>34UF</v>
          </cell>
          <cell r="AB2391" t="str">
            <v>Northampton</v>
          </cell>
          <cell r="AD2391">
            <v>0</v>
          </cell>
          <cell r="AE2391">
            <v>0</v>
          </cell>
          <cell r="AF2391">
            <v>0</v>
          </cell>
          <cell r="AG2391">
            <v>0</v>
          </cell>
          <cell r="AI2391" t="str">
            <v>34UF</v>
          </cell>
          <cell r="AJ2391" t="str">
            <v>Northampton</v>
          </cell>
          <cell r="AK2391">
            <v>0</v>
          </cell>
          <cell r="AL2391">
            <v>0</v>
          </cell>
          <cell r="AM2391">
            <v>0</v>
          </cell>
        </row>
        <row r="2392">
          <cell r="B2392" t="str">
            <v>34UG</v>
          </cell>
          <cell r="C2392" t="str">
            <v>South Northamptonshire</v>
          </cell>
          <cell r="F2392">
            <v>15</v>
          </cell>
          <cell r="G2392">
            <v>6</v>
          </cell>
          <cell r="H2392">
            <v>37</v>
          </cell>
          <cell r="L2392">
            <v>61</v>
          </cell>
          <cell r="M2392">
            <v>0</v>
          </cell>
          <cell r="O2392" t="str">
            <v>34UG</v>
          </cell>
          <cell r="P2392" t="str">
            <v>South Northamptonshire</v>
          </cell>
          <cell r="S2392">
            <v>15</v>
          </cell>
          <cell r="T2392">
            <v>6</v>
          </cell>
          <cell r="U2392">
            <v>30</v>
          </cell>
          <cell r="Y2392">
            <v>54</v>
          </cell>
          <cell r="AA2392" t="str">
            <v>34UG</v>
          </cell>
          <cell r="AB2392" t="str">
            <v>South Northamptonshire</v>
          </cell>
          <cell r="AD2392">
            <v>0</v>
          </cell>
          <cell r="AE2392">
            <v>0</v>
          </cell>
          <cell r="AF2392">
            <v>0</v>
          </cell>
          <cell r="AG2392">
            <v>0</v>
          </cell>
          <cell r="AI2392" t="str">
            <v>34UG</v>
          </cell>
          <cell r="AJ2392" t="str">
            <v>South Northamptonshire</v>
          </cell>
          <cell r="AK2392">
            <v>3</v>
          </cell>
          <cell r="AL2392">
            <v>0</v>
          </cell>
          <cell r="AM2392">
            <v>0</v>
          </cell>
        </row>
        <row r="2393">
          <cell r="B2393" t="str">
            <v>34UH</v>
          </cell>
          <cell r="C2393" t="str">
            <v>Wellingborough</v>
          </cell>
          <cell r="D2393">
            <v>15</v>
          </cell>
          <cell r="F2393">
            <v>10</v>
          </cell>
          <cell r="G2393">
            <v>15</v>
          </cell>
          <cell r="H2393">
            <v>45</v>
          </cell>
          <cell r="J2393">
            <v>1</v>
          </cell>
          <cell r="L2393">
            <v>86</v>
          </cell>
          <cell r="M2393">
            <v>1</v>
          </cell>
          <cell r="O2393" t="str">
            <v>34UH</v>
          </cell>
          <cell r="P2393" t="str">
            <v>Wellingborough</v>
          </cell>
          <cell r="Q2393">
            <v>15</v>
          </cell>
          <cell r="S2393">
            <v>10</v>
          </cell>
          <cell r="T2393">
            <v>17</v>
          </cell>
          <cell r="U2393">
            <v>52</v>
          </cell>
          <cell r="W2393">
            <v>1</v>
          </cell>
          <cell r="Y2393">
            <v>95</v>
          </cell>
          <cell r="AA2393" t="str">
            <v>34UH</v>
          </cell>
          <cell r="AB2393" t="str">
            <v>Wellingborough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  <cell r="AG2393">
            <v>0</v>
          </cell>
          <cell r="AI2393" t="str">
            <v>34UH</v>
          </cell>
          <cell r="AJ2393" t="str">
            <v>Wellingborough</v>
          </cell>
          <cell r="AK2393">
            <v>0</v>
          </cell>
          <cell r="AL2393">
            <v>0</v>
          </cell>
          <cell r="AM2393">
            <v>0</v>
          </cell>
        </row>
        <row r="2394">
          <cell r="B2394" t="str">
            <v>35UB</v>
          </cell>
          <cell r="C2394" t="str">
            <v>Alnwick</v>
          </cell>
          <cell r="G2394">
            <v>0</v>
          </cell>
          <cell r="H2394">
            <v>8</v>
          </cell>
          <cell r="I2394">
            <v>9</v>
          </cell>
          <cell r="L2394">
            <v>17</v>
          </cell>
          <cell r="M2394">
            <v>0</v>
          </cell>
          <cell r="O2394" t="str">
            <v>35UB</v>
          </cell>
          <cell r="P2394" t="str">
            <v>Alnwick</v>
          </cell>
          <cell r="T2394">
            <v>0</v>
          </cell>
          <cell r="U2394">
            <v>8</v>
          </cell>
          <cell r="V2394">
            <v>9</v>
          </cell>
          <cell r="Y2394">
            <v>17</v>
          </cell>
          <cell r="AA2394" t="str">
            <v>35UB</v>
          </cell>
          <cell r="AB2394" t="str">
            <v>Alnwick</v>
          </cell>
          <cell r="AE2394">
            <v>0</v>
          </cell>
          <cell r="AF2394">
            <v>0</v>
          </cell>
          <cell r="AG2394">
            <v>0</v>
          </cell>
          <cell r="AI2394" t="str">
            <v>35UB</v>
          </cell>
          <cell r="AJ2394" t="str">
            <v>Alnwick</v>
          </cell>
          <cell r="AK2394">
            <v>0</v>
          </cell>
          <cell r="AL2394">
            <v>0</v>
          </cell>
          <cell r="AM2394">
            <v>0</v>
          </cell>
        </row>
        <row r="2395">
          <cell r="B2395" t="str">
            <v>35UD</v>
          </cell>
          <cell r="C2395" t="str">
            <v>Blyth Valley</v>
          </cell>
          <cell r="G2395">
            <v>0</v>
          </cell>
          <cell r="H2395">
            <v>8</v>
          </cell>
          <cell r="L2395">
            <v>8</v>
          </cell>
          <cell r="M2395">
            <v>0</v>
          </cell>
          <cell r="O2395" t="str">
            <v>35UD</v>
          </cell>
          <cell r="P2395" t="str">
            <v>Blyth Valley</v>
          </cell>
          <cell r="T2395">
            <v>1</v>
          </cell>
          <cell r="U2395">
            <v>8</v>
          </cell>
          <cell r="Y2395">
            <v>9</v>
          </cell>
          <cell r="AA2395" t="str">
            <v>35UD</v>
          </cell>
          <cell r="AB2395" t="str">
            <v>Blyth Valley</v>
          </cell>
          <cell r="AE2395">
            <v>0</v>
          </cell>
          <cell r="AF2395">
            <v>0</v>
          </cell>
          <cell r="AG2395">
            <v>0</v>
          </cell>
          <cell r="AI2395" t="str">
            <v>35UD</v>
          </cell>
          <cell r="AJ2395" t="str">
            <v>Blyth Valley</v>
          </cell>
          <cell r="AK2395">
            <v>0</v>
          </cell>
          <cell r="AL2395">
            <v>0</v>
          </cell>
          <cell r="AM2395">
            <v>0</v>
          </cell>
        </row>
        <row r="2396">
          <cell r="B2396" t="str">
            <v>35UE</v>
          </cell>
          <cell r="C2396" t="str">
            <v>Castle Morpeth</v>
          </cell>
          <cell r="G2396">
            <v>1</v>
          </cell>
          <cell r="H2396">
            <v>2</v>
          </cell>
          <cell r="L2396">
            <v>3</v>
          </cell>
          <cell r="M2396">
            <v>0</v>
          </cell>
          <cell r="O2396" t="str">
            <v>35UE</v>
          </cell>
          <cell r="P2396" t="str">
            <v>Castle Morpeth</v>
          </cell>
          <cell r="T2396">
            <v>1</v>
          </cell>
          <cell r="U2396">
            <v>2</v>
          </cell>
          <cell r="Y2396">
            <v>3</v>
          </cell>
          <cell r="AA2396" t="str">
            <v>35UE</v>
          </cell>
          <cell r="AB2396" t="str">
            <v>Castle Morpeth</v>
          </cell>
          <cell r="AD2396">
            <v>0</v>
          </cell>
          <cell r="AE2396">
            <v>0</v>
          </cell>
          <cell r="AF2396">
            <v>0</v>
          </cell>
          <cell r="AG2396">
            <v>0</v>
          </cell>
          <cell r="AI2396" t="str">
            <v>35UE</v>
          </cell>
          <cell r="AJ2396" t="str">
            <v>Castle Morpeth</v>
          </cell>
          <cell r="AK2396">
            <v>0</v>
          </cell>
          <cell r="AL2396">
            <v>0</v>
          </cell>
          <cell r="AM2396">
            <v>0</v>
          </cell>
        </row>
        <row r="2397">
          <cell r="B2397" t="str">
            <v>35UF</v>
          </cell>
          <cell r="C2397" t="str">
            <v>Tynedale</v>
          </cell>
          <cell r="F2397">
            <v>6</v>
          </cell>
          <cell r="G2397">
            <v>2</v>
          </cell>
          <cell r="H2397">
            <v>38</v>
          </cell>
          <cell r="I2397">
            <v>4</v>
          </cell>
          <cell r="L2397">
            <v>50</v>
          </cell>
          <cell r="M2397">
            <v>0</v>
          </cell>
          <cell r="O2397" t="str">
            <v>35UF</v>
          </cell>
          <cell r="P2397" t="str">
            <v>Tynedale</v>
          </cell>
          <cell r="S2397">
            <v>6</v>
          </cell>
          <cell r="T2397">
            <v>2</v>
          </cell>
          <cell r="U2397">
            <v>38</v>
          </cell>
          <cell r="V2397">
            <v>4</v>
          </cell>
          <cell r="Y2397">
            <v>50</v>
          </cell>
          <cell r="AA2397" t="str">
            <v>35UF</v>
          </cell>
          <cell r="AB2397" t="str">
            <v>Tynedale</v>
          </cell>
          <cell r="AD2397">
            <v>0</v>
          </cell>
          <cell r="AE2397">
            <v>0</v>
          </cell>
          <cell r="AF2397">
            <v>0</v>
          </cell>
          <cell r="AG2397">
            <v>0</v>
          </cell>
          <cell r="AI2397" t="str">
            <v>35UF</v>
          </cell>
          <cell r="AJ2397" t="str">
            <v>Tynedale</v>
          </cell>
          <cell r="AK2397">
            <v>0</v>
          </cell>
          <cell r="AL2397">
            <v>0</v>
          </cell>
          <cell r="AM2397">
            <v>0</v>
          </cell>
        </row>
        <row r="2398">
          <cell r="B2398" t="str">
            <v>35UG</v>
          </cell>
          <cell r="C2398" t="str">
            <v>Wansbeck</v>
          </cell>
          <cell r="D2398">
            <v>6</v>
          </cell>
          <cell r="G2398">
            <v>0</v>
          </cell>
          <cell r="H2398">
            <v>68</v>
          </cell>
          <cell r="L2398">
            <v>74</v>
          </cell>
          <cell r="M2398">
            <v>0</v>
          </cell>
          <cell r="O2398" t="str">
            <v>35UG</v>
          </cell>
          <cell r="P2398" t="str">
            <v>Wansbeck</v>
          </cell>
          <cell r="Q2398">
            <v>6</v>
          </cell>
          <cell r="T2398">
            <v>0</v>
          </cell>
          <cell r="U2398">
            <v>68</v>
          </cell>
          <cell r="Y2398">
            <v>74</v>
          </cell>
          <cell r="AA2398" t="str">
            <v>35UG</v>
          </cell>
          <cell r="AB2398" t="str">
            <v>Wansbeck</v>
          </cell>
          <cell r="AC2398">
            <v>0</v>
          </cell>
          <cell r="AE2398">
            <v>0</v>
          </cell>
          <cell r="AF2398">
            <v>0</v>
          </cell>
          <cell r="AG2398">
            <v>0</v>
          </cell>
          <cell r="AI2398" t="str">
            <v>35UG</v>
          </cell>
          <cell r="AJ2398" t="str">
            <v>Wansbeck</v>
          </cell>
          <cell r="AK2398">
            <v>0</v>
          </cell>
          <cell r="AL2398">
            <v>0</v>
          </cell>
          <cell r="AM2398">
            <v>0</v>
          </cell>
        </row>
        <row r="2399">
          <cell r="B2399" t="str">
            <v>36UB</v>
          </cell>
          <cell r="C2399" t="str">
            <v>Craven</v>
          </cell>
          <cell r="G2399">
            <v>2</v>
          </cell>
          <cell r="H2399">
            <v>20</v>
          </cell>
          <cell r="L2399">
            <v>22</v>
          </cell>
          <cell r="M2399">
            <v>0</v>
          </cell>
          <cell r="O2399" t="str">
            <v>36UB</v>
          </cell>
          <cell r="P2399" t="str">
            <v>Craven</v>
          </cell>
          <cell r="T2399">
            <v>2</v>
          </cell>
          <cell r="U2399">
            <v>20</v>
          </cell>
          <cell r="Y2399">
            <v>22</v>
          </cell>
          <cell r="AA2399" t="str">
            <v>36UB</v>
          </cell>
          <cell r="AB2399" t="str">
            <v>Craven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I2399" t="str">
            <v>36UB</v>
          </cell>
          <cell r="AJ2399" t="str">
            <v>Craven</v>
          </cell>
          <cell r="AK2399">
            <v>0</v>
          </cell>
          <cell r="AL2399">
            <v>0</v>
          </cell>
          <cell r="AM2399">
            <v>0</v>
          </cell>
        </row>
        <row r="2400">
          <cell r="B2400" t="str">
            <v>36UC</v>
          </cell>
          <cell r="C2400" t="str">
            <v>Hambleton</v>
          </cell>
          <cell r="F2400">
            <v>10</v>
          </cell>
          <cell r="G2400">
            <v>8</v>
          </cell>
          <cell r="H2400">
            <v>32</v>
          </cell>
          <cell r="I2400">
            <v>10</v>
          </cell>
          <cell r="L2400">
            <v>60</v>
          </cell>
          <cell r="M2400">
            <v>0</v>
          </cell>
          <cell r="O2400" t="str">
            <v>36UC</v>
          </cell>
          <cell r="P2400" t="str">
            <v>Hambleton</v>
          </cell>
          <cell r="S2400">
            <v>10</v>
          </cell>
          <cell r="T2400">
            <v>8</v>
          </cell>
          <cell r="U2400">
            <v>32</v>
          </cell>
          <cell r="V2400">
            <v>10</v>
          </cell>
          <cell r="Y2400">
            <v>60</v>
          </cell>
          <cell r="AA2400" t="str">
            <v>36UC</v>
          </cell>
          <cell r="AB2400" t="str">
            <v>Hambleton</v>
          </cell>
          <cell r="AD2400">
            <v>0</v>
          </cell>
          <cell r="AE2400">
            <v>0</v>
          </cell>
          <cell r="AF2400">
            <v>0</v>
          </cell>
          <cell r="AG2400">
            <v>0</v>
          </cell>
          <cell r="AI2400" t="str">
            <v>36UC</v>
          </cell>
          <cell r="AJ2400" t="str">
            <v>Hambleton</v>
          </cell>
          <cell r="AK2400">
            <v>0</v>
          </cell>
          <cell r="AL2400">
            <v>0</v>
          </cell>
          <cell r="AM2400">
            <v>0</v>
          </cell>
        </row>
        <row r="2401">
          <cell r="B2401" t="str">
            <v>36UD</v>
          </cell>
          <cell r="C2401" t="str">
            <v>Harrogate</v>
          </cell>
          <cell r="F2401">
            <v>4</v>
          </cell>
          <cell r="G2401">
            <v>16</v>
          </cell>
          <cell r="H2401">
            <v>21</v>
          </cell>
          <cell r="I2401">
            <v>14</v>
          </cell>
          <cell r="L2401">
            <v>55</v>
          </cell>
          <cell r="M2401">
            <v>0</v>
          </cell>
          <cell r="O2401" t="str">
            <v>36UD</v>
          </cell>
          <cell r="P2401" t="str">
            <v>Harrogate</v>
          </cell>
          <cell r="S2401">
            <v>4</v>
          </cell>
          <cell r="T2401">
            <v>13</v>
          </cell>
          <cell r="U2401">
            <v>21</v>
          </cell>
          <cell r="V2401">
            <v>14</v>
          </cell>
          <cell r="Y2401">
            <v>52</v>
          </cell>
          <cell r="AA2401" t="str">
            <v>36UD</v>
          </cell>
          <cell r="AB2401" t="str">
            <v>Harrogate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I2401" t="str">
            <v>36UD</v>
          </cell>
          <cell r="AJ2401" t="str">
            <v>Harrogate</v>
          </cell>
          <cell r="AK2401">
            <v>0</v>
          </cell>
          <cell r="AL2401">
            <v>0</v>
          </cell>
          <cell r="AM2401">
            <v>0</v>
          </cell>
        </row>
        <row r="2402">
          <cell r="B2402" t="str">
            <v>36UE</v>
          </cell>
          <cell r="C2402" t="str">
            <v>Richmondshire</v>
          </cell>
          <cell r="G2402">
            <v>13</v>
          </cell>
          <cell r="H2402">
            <v>5</v>
          </cell>
          <cell r="I2402">
            <v>16</v>
          </cell>
          <cell r="L2402">
            <v>34</v>
          </cell>
          <cell r="M2402">
            <v>0</v>
          </cell>
          <cell r="O2402" t="str">
            <v>36UE</v>
          </cell>
          <cell r="P2402" t="str">
            <v>Richmondshire</v>
          </cell>
          <cell r="T2402">
            <v>10</v>
          </cell>
          <cell r="U2402">
            <v>5</v>
          </cell>
          <cell r="V2402">
            <v>16</v>
          </cell>
          <cell r="Y2402">
            <v>31</v>
          </cell>
          <cell r="AA2402" t="str">
            <v>36UE</v>
          </cell>
          <cell r="AB2402" t="str">
            <v>Richmondshire</v>
          </cell>
          <cell r="AD2402">
            <v>0</v>
          </cell>
          <cell r="AE2402">
            <v>0</v>
          </cell>
          <cell r="AF2402">
            <v>0</v>
          </cell>
          <cell r="AG2402">
            <v>0</v>
          </cell>
          <cell r="AI2402" t="str">
            <v>36UE</v>
          </cell>
          <cell r="AJ2402" t="str">
            <v>Richmondshire</v>
          </cell>
          <cell r="AK2402">
            <v>0</v>
          </cell>
          <cell r="AL2402">
            <v>0</v>
          </cell>
          <cell r="AM2402">
            <v>0</v>
          </cell>
        </row>
        <row r="2403">
          <cell r="B2403" t="str">
            <v>36UF</v>
          </cell>
          <cell r="C2403" t="str">
            <v>Ryedale</v>
          </cell>
          <cell r="G2403">
            <v>0</v>
          </cell>
          <cell r="H2403">
            <v>49</v>
          </cell>
          <cell r="I2403">
            <v>6</v>
          </cell>
          <cell r="L2403">
            <v>55</v>
          </cell>
          <cell r="M2403">
            <v>0</v>
          </cell>
          <cell r="O2403" t="str">
            <v>36UF</v>
          </cell>
          <cell r="P2403" t="str">
            <v>Ryedale</v>
          </cell>
          <cell r="T2403">
            <v>0</v>
          </cell>
          <cell r="U2403">
            <v>49</v>
          </cell>
          <cell r="V2403">
            <v>6</v>
          </cell>
          <cell r="Y2403">
            <v>55</v>
          </cell>
          <cell r="AA2403" t="str">
            <v>36UF</v>
          </cell>
          <cell r="AB2403" t="str">
            <v>Ryedale</v>
          </cell>
          <cell r="AE2403">
            <v>44</v>
          </cell>
          <cell r="AF2403">
            <v>0</v>
          </cell>
          <cell r="AG2403">
            <v>44</v>
          </cell>
          <cell r="AI2403" t="str">
            <v>36UF</v>
          </cell>
          <cell r="AJ2403" t="str">
            <v>Ryedale</v>
          </cell>
          <cell r="AK2403">
            <v>0</v>
          </cell>
          <cell r="AL2403">
            <v>0</v>
          </cell>
          <cell r="AM2403">
            <v>0</v>
          </cell>
        </row>
        <row r="2404">
          <cell r="B2404" t="str">
            <v>36UG</v>
          </cell>
          <cell r="C2404" t="str">
            <v>Scarborough</v>
          </cell>
          <cell r="G2404">
            <v>4</v>
          </cell>
          <cell r="H2404">
            <v>18</v>
          </cell>
          <cell r="I2404">
            <v>5</v>
          </cell>
          <cell r="L2404">
            <v>27</v>
          </cell>
          <cell r="M2404">
            <v>0</v>
          </cell>
          <cell r="O2404" t="str">
            <v>36UG</v>
          </cell>
          <cell r="P2404" t="str">
            <v>Scarborough</v>
          </cell>
          <cell r="T2404">
            <v>4</v>
          </cell>
          <cell r="U2404">
            <v>18</v>
          </cell>
          <cell r="V2404">
            <v>5</v>
          </cell>
          <cell r="Y2404">
            <v>27</v>
          </cell>
          <cell r="AA2404" t="str">
            <v>36UG</v>
          </cell>
          <cell r="AB2404" t="str">
            <v>Scarborough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I2404" t="str">
            <v>36UG</v>
          </cell>
          <cell r="AJ2404" t="str">
            <v>Scarborough</v>
          </cell>
          <cell r="AK2404">
            <v>0</v>
          </cell>
          <cell r="AL2404">
            <v>0</v>
          </cell>
          <cell r="AM2404">
            <v>0</v>
          </cell>
        </row>
        <row r="2405">
          <cell r="B2405" t="str">
            <v>36UH</v>
          </cell>
          <cell r="C2405" t="str">
            <v>Selby</v>
          </cell>
          <cell r="F2405">
            <v>1</v>
          </cell>
          <cell r="G2405">
            <v>6</v>
          </cell>
          <cell r="H2405">
            <v>10</v>
          </cell>
          <cell r="I2405">
            <v>3</v>
          </cell>
          <cell r="L2405">
            <v>20</v>
          </cell>
          <cell r="M2405">
            <v>0</v>
          </cell>
          <cell r="O2405" t="str">
            <v>36UH</v>
          </cell>
          <cell r="P2405" t="str">
            <v>Selby</v>
          </cell>
          <cell r="S2405">
            <v>1</v>
          </cell>
          <cell r="T2405">
            <v>5</v>
          </cell>
          <cell r="U2405">
            <v>10</v>
          </cell>
          <cell r="V2405">
            <v>3</v>
          </cell>
          <cell r="Y2405">
            <v>19</v>
          </cell>
          <cell r="AA2405" t="str">
            <v>36UH</v>
          </cell>
          <cell r="AB2405" t="str">
            <v>Selby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I2405" t="str">
            <v>36UH</v>
          </cell>
          <cell r="AJ2405" t="str">
            <v>Selby</v>
          </cell>
          <cell r="AK2405">
            <v>0</v>
          </cell>
          <cell r="AL2405">
            <v>0</v>
          </cell>
          <cell r="AM2405">
            <v>0</v>
          </cell>
        </row>
        <row r="2406">
          <cell r="B2406" t="str">
            <v>37UB</v>
          </cell>
          <cell r="C2406" t="str">
            <v>Ashfield</v>
          </cell>
          <cell r="F2406">
            <v>24</v>
          </cell>
          <cell r="G2406">
            <v>1</v>
          </cell>
          <cell r="H2406">
            <v>81</v>
          </cell>
          <cell r="L2406">
            <v>106</v>
          </cell>
          <cell r="M2406">
            <v>0</v>
          </cell>
          <cell r="O2406" t="str">
            <v>37UB</v>
          </cell>
          <cell r="P2406" t="str">
            <v>Ashfield</v>
          </cell>
          <cell r="S2406">
            <v>24</v>
          </cell>
          <cell r="T2406">
            <v>1</v>
          </cell>
          <cell r="U2406">
            <v>81</v>
          </cell>
          <cell r="Y2406">
            <v>106</v>
          </cell>
          <cell r="AA2406" t="str">
            <v>37UB</v>
          </cell>
          <cell r="AB2406" t="str">
            <v>Ashfield</v>
          </cell>
          <cell r="AD2406">
            <v>10</v>
          </cell>
          <cell r="AE2406">
            <v>21</v>
          </cell>
          <cell r="AF2406">
            <v>10</v>
          </cell>
          <cell r="AG2406">
            <v>31</v>
          </cell>
          <cell r="AI2406" t="str">
            <v>37UB</v>
          </cell>
          <cell r="AJ2406" t="str">
            <v>Ashfield</v>
          </cell>
          <cell r="AK2406">
            <v>0</v>
          </cell>
          <cell r="AL2406">
            <v>0</v>
          </cell>
          <cell r="AM2406">
            <v>0</v>
          </cell>
        </row>
        <row r="2407">
          <cell r="B2407" t="str">
            <v>37UC</v>
          </cell>
          <cell r="C2407" t="str">
            <v>Bassetlaw</v>
          </cell>
          <cell r="F2407">
            <v>13</v>
          </cell>
          <cell r="G2407">
            <v>1</v>
          </cell>
          <cell r="H2407">
            <v>8</v>
          </cell>
          <cell r="I2407">
            <v>3</v>
          </cell>
          <cell r="L2407">
            <v>25</v>
          </cell>
          <cell r="M2407">
            <v>0</v>
          </cell>
          <cell r="O2407" t="str">
            <v>37UC</v>
          </cell>
          <cell r="P2407" t="str">
            <v>Bassetlaw</v>
          </cell>
          <cell r="S2407">
            <v>13</v>
          </cell>
          <cell r="T2407">
            <v>1</v>
          </cell>
          <cell r="U2407">
            <v>8</v>
          </cell>
          <cell r="V2407">
            <v>3</v>
          </cell>
          <cell r="Y2407">
            <v>25</v>
          </cell>
          <cell r="AA2407" t="str">
            <v>37UC</v>
          </cell>
          <cell r="AB2407" t="str">
            <v>Bassetlaw</v>
          </cell>
          <cell r="AD2407">
            <v>0</v>
          </cell>
          <cell r="AE2407">
            <v>0</v>
          </cell>
          <cell r="AF2407">
            <v>0</v>
          </cell>
          <cell r="AG2407">
            <v>0</v>
          </cell>
          <cell r="AI2407" t="str">
            <v>37UC</v>
          </cell>
          <cell r="AJ2407" t="str">
            <v>Bassetlaw</v>
          </cell>
          <cell r="AK2407">
            <v>0</v>
          </cell>
          <cell r="AL2407">
            <v>0</v>
          </cell>
          <cell r="AM2407">
            <v>0</v>
          </cell>
        </row>
        <row r="2408">
          <cell r="B2408" t="str">
            <v>37UD</v>
          </cell>
          <cell r="C2408" t="str">
            <v>Broxtowe</v>
          </cell>
          <cell r="G2408">
            <v>0</v>
          </cell>
          <cell r="H2408">
            <v>13</v>
          </cell>
          <cell r="L2408">
            <v>13</v>
          </cell>
          <cell r="M2408">
            <v>0</v>
          </cell>
          <cell r="O2408" t="str">
            <v>37UD</v>
          </cell>
          <cell r="P2408" t="str">
            <v>Broxtowe</v>
          </cell>
          <cell r="T2408">
            <v>1</v>
          </cell>
          <cell r="U2408">
            <v>13</v>
          </cell>
          <cell r="Y2408">
            <v>14</v>
          </cell>
          <cell r="AA2408" t="str">
            <v>37UD</v>
          </cell>
          <cell r="AB2408" t="str">
            <v>Broxtowe</v>
          </cell>
          <cell r="AE2408">
            <v>0</v>
          </cell>
          <cell r="AF2408">
            <v>0</v>
          </cell>
          <cell r="AG2408">
            <v>0</v>
          </cell>
          <cell r="AI2408" t="str">
            <v>37UD</v>
          </cell>
          <cell r="AJ2408" t="str">
            <v>Broxtowe</v>
          </cell>
          <cell r="AK2408">
            <v>0</v>
          </cell>
          <cell r="AL2408">
            <v>0</v>
          </cell>
          <cell r="AM2408">
            <v>0</v>
          </cell>
        </row>
        <row r="2409">
          <cell r="B2409" t="str">
            <v>37UE</v>
          </cell>
          <cell r="C2409" t="str">
            <v>Gedling</v>
          </cell>
          <cell r="F2409">
            <v>10</v>
          </cell>
          <cell r="G2409">
            <v>4</v>
          </cell>
          <cell r="H2409">
            <v>13</v>
          </cell>
          <cell r="L2409">
            <v>27</v>
          </cell>
          <cell r="M2409">
            <v>0</v>
          </cell>
          <cell r="O2409" t="str">
            <v>37UE</v>
          </cell>
          <cell r="P2409" t="str">
            <v>Gedling</v>
          </cell>
          <cell r="S2409">
            <v>10</v>
          </cell>
          <cell r="T2409">
            <v>7</v>
          </cell>
          <cell r="U2409">
            <v>13</v>
          </cell>
          <cell r="Y2409">
            <v>30</v>
          </cell>
          <cell r="AA2409" t="str">
            <v>37UE</v>
          </cell>
          <cell r="AB2409" t="str">
            <v>Gedling</v>
          </cell>
          <cell r="AD2409">
            <v>0</v>
          </cell>
          <cell r="AE2409">
            <v>0</v>
          </cell>
          <cell r="AF2409">
            <v>0</v>
          </cell>
          <cell r="AG2409">
            <v>0</v>
          </cell>
          <cell r="AI2409" t="str">
            <v>37UE</v>
          </cell>
          <cell r="AJ2409" t="str">
            <v>Gedling</v>
          </cell>
          <cell r="AK2409">
            <v>0</v>
          </cell>
          <cell r="AL2409">
            <v>0</v>
          </cell>
          <cell r="AM2409">
            <v>0</v>
          </cell>
        </row>
        <row r="2410">
          <cell r="B2410" t="str">
            <v>37UF</v>
          </cell>
          <cell r="C2410" t="str">
            <v>Mansfield</v>
          </cell>
          <cell r="F2410">
            <v>25</v>
          </cell>
          <cell r="G2410">
            <v>4</v>
          </cell>
          <cell r="H2410">
            <v>26</v>
          </cell>
          <cell r="I2410">
            <v>3</v>
          </cell>
          <cell r="L2410">
            <v>58</v>
          </cell>
          <cell r="M2410">
            <v>0</v>
          </cell>
          <cell r="O2410" t="str">
            <v>37UF</v>
          </cell>
          <cell r="P2410" t="str">
            <v>Mansfield</v>
          </cell>
          <cell r="S2410">
            <v>25</v>
          </cell>
          <cell r="T2410">
            <v>5</v>
          </cell>
          <cell r="U2410">
            <v>26</v>
          </cell>
          <cell r="V2410">
            <v>3</v>
          </cell>
          <cell r="Y2410">
            <v>59</v>
          </cell>
          <cell r="AA2410" t="str">
            <v>37UF</v>
          </cell>
          <cell r="AB2410" t="str">
            <v>Mansfield</v>
          </cell>
          <cell r="AD2410">
            <v>0</v>
          </cell>
          <cell r="AE2410">
            <v>0</v>
          </cell>
          <cell r="AF2410">
            <v>0</v>
          </cell>
          <cell r="AG2410">
            <v>0</v>
          </cell>
          <cell r="AI2410" t="str">
            <v>37UF</v>
          </cell>
          <cell r="AJ2410" t="str">
            <v>Mansfield</v>
          </cell>
          <cell r="AK2410">
            <v>0</v>
          </cell>
          <cell r="AL2410">
            <v>0</v>
          </cell>
          <cell r="AM2410">
            <v>0</v>
          </cell>
        </row>
        <row r="2411">
          <cell r="B2411" t="str">
            <v>37UG</v>
          </cell>
          <cell r="C2411" t="str">
            <v>Newark and Sherwood</v>
          </cell>
          <cell r="F2411">
            <v>6</v>
          </cell>
          <cell r="G2411">
            <v>2</v>
          </cell>
          <cell r="H2411">
            <v>28</v>
          </cell>
          <cell r="J2411">
            <v>2</v>
          </cell>
          <cell r="L2411">
            <v>38</v>
          </cell>
          <cell r="M2411">
            <v>2</v>
          </cell>
          <cell r="O2411" t="str">
            <v>37UG</v>
          </cell>
          <cell r="P2411" t="str">
            <v>Newark and Sherwood</v>
          </cell>
          <cell r="S2411">
            <v>6</v>
          </cell>
          <cell r="T2411">
            <v>0</v>
          </cell>
          <cell r="U2411">
            <v>28</v>
          </cell>
          <cell r="W2411">
            <v>2</v>
          </cell>
          <cell r="Y2411">
            <v>36</v>
          </cell>
          <cell r="AA2411" t="str">
            <v>37UG</v>
          </cell>
          <cell r="AB2411" t="str">
            <v>Newark and Sherwood</v>
          </cell>
          <cell r="AD2411">
            <v>2</v>
          </cell>
          <cell r="AE2411">
            <v>0</v>
          </cell>
          <cell r="AF2411">
            <v>2</v>
          </cell>
          <cell r="AG2411">
            <v>2</v>
          </cell>
          <cell r="AI2411" t="str">
            <v>37UG</v>
          </cell>
          <cell r="AJ2411" t="str">
            <v>Newark and Sherwood</v>
          </cell>
          <cell r="AK2411">
            <v>0</v>
          </cell>
          <cell r="AL2411">
            <v>0</v>
          </cell>
          <cell r="AM2411">
            <v>0</v>
          </cell>
        </row>
        <row r="2412">
          <cell r="B2412" t="str">
            <v>37UJ</v>
          </cell>
          <cell r="C2412" t="str">
            <v>Rushcliffe</v>
          </cell>
          <cell r="F2412">
            <v>10</v>
          </cell>
          <cell r="G2412">
            <v>1</v>
          </cell>
          <cell r="H2412">
            <v>44</v>
          </cell>
          <cell r="I2412">
            <v>9</v>
          </cell>
          <cell r="L2412">
            <v>64</v>
          </cell>
          <cell r="M2412">
            <v>0</v>
          </cell>
          <cell r="O2412" t="str">
            <v>37UJ</v>
          </cell>
          <cell r="P2412" t="str">
            <v>Rushcliffe</v>
          </cell>
          <cell r="S2412">
            <v>10</v>
          </cell>
          <cell r="T2412">
            <v>0</v>
          </cell>
          <cell r="U2412">
            <v>44</v>
          </cell>
          <cell r="V2412">
            <v>9</v>
          </cell>
          <cell r="Y2412">
            <v>63</v>
          </cell>
          <cell r="AA2412" t="str">
            <v>37UJ</v>
          </cell>
          <cell r="AB2412" t="str">
            <v>Rushcliffe</v>
          </cell>
          <cell r="AD2412">
            <v>0</v>
          </cell>
          <cell r="AE2412">
            <v>0</v>
          </cell>
          <cell r="AF2412">
            <v>0</v>
          </cell>
          <cell r="AG2412">
            <v>0</v>
          </cell>
          <cell r="AI2412" t="str">
            <v>37UJ</v>
          </cell>
          <cell r="AJ2412" t="str">
            <v>Rushcliffe</v>
          </cell>
          <cell r="AK2412">
            <v>0</v>
          </cell>
          <cell r="AL2412">
            <v>0</v>
          </cell>
          <cell r="AM2412">
            <v>0</v>
          </cell>
        </row>
        <row r="2413">
          <cell r="B2413" t="str">
            <v>38UB</v>
          </cell>
          <cell r="C2413" t="str">
            <v>Cherwell</v>
          </cell>
          <cell r="G2413">
            <v>41</v>
          </cell>
          <cell r="H2413">
            <v>43</v>
          </cell>
          <cell r="L2413">
            <v>84</v>
          </cell>
          <cell r="M2413">
            <v>0</v>
          </cell>
          <cell r="O2413" t="str">
            <v>38UB</v>
          </cell>
          <cell r="P2413" t="str">
            <v>Cherwell</v>
          </cell>
          <cell r="T2413">
            <v>40</v>
          </cell>
          <cell r="U2413">
            <v>43</v>
          </cell>
          <cell r="Y2413">
            <v>83</v>
          </cell>
          <cell r="AA2413" t="str">
            <v>38UB</v>
          </cell>
          <cell r="AB2413" t="str">
            <v>Cherwell</v>
          </cell>
          <cell r="AD2413">
            <v>0</v>
          </cell>
          <cell r="AE2413">
            <v>0</v>
          </cell>
          <cell r="AF2413">
            <v>0</v>
          </cell>
          <cell r="AG2413">
            <v>0</v>
          </cell>
          <cell r="AI2413" t="str">
            <v>38UB</v>
          </cell>
          <cell r="AJ2413" t="str">
            <v>Cherwell</v>
          </cell>
          <cell r="AK2413">
            <v>0</v>
          </cell>
          <cell r="AL2413">
            <v>0</v>
          </cell>
          <cell r="AM2413">
            <v>0</v>
          </cell>
        </row>
        <row r="2414">
          <cell r="B2414" t="str">
            <v>38UC</v>
          </cell>
          <cell r="C2414" t="str">
            <v>Oxford</v>
          </cell>
          <cell r="F2414">
            <v>41</v>
          </cell>
          <cell r="G2414">
            <v>66</v>
          </cell>
          <cell r="H2414">
            <v>116</v>
          </cell>
          <cell r="L2414">
            <v>226</v>
          </cell>
          <cell r="M2414">
            <v>0</v>
          </cell>
          <cell r="O2414" t="str">
            <v>38UC</v>
          </cell>
          <cell r="P2414" t="str">
            <v>Oxford</v>
          </cell>
          <cell r="S2414">
            <v>41</v>
          </cell>
          <cell r="T2414">
            <v>55</v>
          </cell>
          <cell r="U2414">
            <v>116</v>
          </cell>
          <cell r="Y2414">
            <v>215</v>
          </cell>
          <cell r="AA2414" t="str">
            <v>38UC</v>
          </cell>
          <cell r="AB2414" t="str">
            <v>Oxford</v>
          </cell>
          <cell r="AD2414">
            <v>0</v>
          </cell>
          <cell r="AE2414">
            <v>0</v>
          </cell>
          <cell r="AF2414">
            <v>0</v>
          </cell>
          <cell r="AG2414">
            <v>0</v>
          </cell>
          <cell r="AI2414" t="str">
            <v>38UC</v>
          </cell>
          <cell r="AJ2414" t="str">
            <v>Oxford</v>
          </cell>
          <cell r="AK2414">
            <v>0</v>
          </cell>
          <cell r="AL2414">
            <v>0</v>
          </cell>
          <cell r="AM2414">
            <v>0</v>
          </cell>
        </row>
        <row r="2415">
          <cell r="B2415" t="str">
            <v>38UD</v>
          </cell>
          <cell r="C2415" t="str">
            <v>South Oxfordshire</v>
          </cell>
          <cell r="F2415">
            <v>31</v>
          </cell>
          <cell r="G2415">
            <v>24</v>
          </cell>
          <cell r="H2415">
            <v>117</v>
          </cell>
          <cell r="L2415">
            <v>172</v>
          </cell>
          <cell r="M2415">
            <v>0</v>
          </cell>
          <cell r="O2415" t="str">
            <v>38UD</v>
          </cell>
          <cell r="P2415" t="str">
            <v>South Oxfordshire</v>
          </cell>
          <cell r="S2415">
            <v>31</v>
          </cell>
          <cell r="T2415">
            <v>19</v>
          </cell>
          <cell r="U2415">
            <v>117</v>
          </cell>
          <cell r="Y2415">
            <v>167</v>
          </cell>
          <cell r="AA2415" t="str">
            <v>38UD</v>
          </cell>
          <cell r="AB2415" t="str">
            <v>South Oxfordshire</v>
          </cell>
          <cell r="AD2415">
            <v>0</v>
          </cell>
          <cell r="AE2415">
            <v>0</v>
          </cell>
          <cell r="AF2415">
            <v>0</v>
          </cell>
          <cell r="AG2415">
            <v>0</v>
          </cell>
          <cell r="AI2415" t="str">
            <v>38UD</v>
          </cell>
          <cell r="AJ2415" t="str">
            <v>South Oxfordshire</v>
          </cell>
          <cell r="AK2415">
            <v>0</v>
          </cell>
          <cell r="AL2415">
            <v>0</v>
          </cell>
          <cell r="AM2415">
            <v>0</v>
          </cell>
        </row>
        <row r="2416">
          <cell r="B2416" t="str">
            <v>38UE</v>
          </cell>
          <cell r="C2416" t="str">
            <v>Vale of the White Horse</v>
          </cell>
          <cell r="D2416">
            <v>55</v>
          </cell>
          <cell r="F2416">
            <v>6</v>
          </cell>
          <cell r="G2416">
            <v>23</v>
          </cell>
          <cell r="H2416">
            <v>42</v>
          </cell>
          <cell r="J2416">
            <v>1</v>
          </cell>
          <cell r="L2416">
            <v>131</v>
          </cell>
          <cell r="M2416">
            <v>1</v>
          </cell>
          <cell r="O2416" t="str">
            <v>38UE</v>
          </cell>
          <cell r="P2416" t="str">
            <v>Vale of the White Horse</v>
          </cell>
          <cell r="Q2416">
            <v>66</v>
          </cell>
          <cell r="S2416">
            <v>6</v>
          </cell>
          <cell r="T2416">
            <v>35</v>
          </cell>
          <cell r="U2416">
            <v>42</v>
          </cell>
          <cell r="W2416">
            <v>1</v>
          </cell>
          <cell r="Y2416">
            <v>154</v>
          </cell>
          <cell r="AA2416" t="str">
            <v>38UE</v>
          </cell>
          <cell r="AB2416" t="str">
            <v>Vale of the White Horse</v>
          </cell>
          <cell r="AC2416">
            <v>55</v>
          </cell>
          <cell r="AD2416">
            <v>0</v>
          </cell>
          <cell r="AE2416">
            <v>0</v>
          </cell>
          <cell r="AF2416">
            <v>55</v>
          </cell>
          <cell r="AG2416">
            <v>55</v>
          </cell>
          <cell r="AI2416" t="str">
            <v>38UE</v>
          </cell>
          <cell r="AJ2416" t="str">
            <v>Vale of the White Horse</v>
          </cell>
          <cell r="AK2416">
            <v>0</v>
          </cell>
          <cell r="AL2416">
            <v>0</v>
          </cell>
          <cell r="AM2416">
            <v>0</v>
          </cell>
        </row>
        <row r="2417">
          <cell r="B2417" t="str">
            <v>38UF</v>
          </cell>
          <cell r="C2417" t="str">
            <v>West Oxfordshire</v>
          </cell>
          <cell r="F2417">
            <v>4</v>
          </cell>
          <cell r="G2417">
            <v>32</v>
          </cell>
          <cell r="H2417">
            <v>58</v>
          </cell>
          <cell r="L2417">
            <v>97</v>
          </cell>
          <cell r="M2417">
            <v>0</v>
          </cell>
          <cell r="O2417" t="str">
            <v>38UF</v>
          </cell>
          <cell r="P2417" t="str">
            <v>West Oxfordshire</v>
          </cell>
          <cell r="S2417">
            <v>4</v>
          </cell>
          <cell r="T2417">
            <v>32</v>
          </cell>
          <cell r="U2417">
            <v>58</v>
          </cell>
          <cell r="Y2417">
            <v>97</v>
          </cell>
          <cell r="AA2417" t="str">
            <v>38UF</v>
          </cell>
          <cell r="AB2417" t="str">
            <v>West Oxfordshire</v>
          </cell>
          <cell r="AD2417">
            <v>2</v>
          </cell>
          <cell r="AE2417">
            <v>0</v>
          </cell>
          <cell r="AF2417">
            <v>2</v>
          </cell>
          <cell r="AG2417">
            <v>2</v>
          </cell>
          <cell r="AI2417" t="str">
            <v>38UF</v>
          </cell>
          <cell r="AJ2417" t="str">
            <v>West Oxfordshire</v>
          </cell>
          <cell r="AK2417">
            <v>0</v>
          </cell>
          <cell r="AL2417">
            <v>0</v>
          </cell>
          <cell r="AM2417">
            <v>0</v>
          </cell>
        </row>
        <row r="2418">
          <cell r="B2418" t="str">
            <v>39UB</v>
          </cell>
          <cell r="C2418" t="str">
            <v>Bridgnorth</v>
          </cell>
          <cell r="G2418">
            <v>4</v>
          </cell>
          <cell r="H2418">
            <v>60</v>
          </cell>
          <cell r="L2418">
            <v>64</v>
          </cell>
          <cell r="M2418">
            <v>0</v>
          </cell>
          <cell r="O2418" t="str">
            <v>39UB</v>
          </cell>
          <cell r="P2418" t="str">
            <v>Bridgnorth</v>
          </cell>
          <cell r="T2418">
            <v>2</v>
          </cell>
          <cell r="U2418">
            <v>60</v>
          </cell>
          <cell r="Y2418">
            <v>62</v>
          </cell>
          <cell r="AA2418" t="str">
            <v>39UB</v>
          </cell>
          <cell r="AB2418" t="str">
            <v>Bridgnorth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I2418" t="str">
            <v>39UB</v>
          </cell>
          <cell r="AJ2418" t="str">
            <v>Bridgnorth</v>
          </cell>
          <cell r="AK2418">
            <v>0</v>
          </cell>
          <cell r="AL2418">
            <v>0</v>
          </cell>
          <cell r="AM2418">
            <v>0</v>
          </cell>
        </row>
        <row r="2419">
          <cell r="B2419" t="str">
            <v>39UC</v>
          </cell>
          <cell r="C2419" t="str">
            <v>North Shropshire</v>
          </cell>
          <cell r="F2419">
            <v>8</v>
          </cell>
          <cell r="G2419">
            <v>0</v>
          </cell>
          <cell r="H2419">
            <v>30</v>
          </cell>
          <cell r="I2419">
            <v>1</v>
          </cell>
          <cell r="L2419">
            <v>39</v>
          </cell>
          <cell r="M2419">
            <v>0</v>
          </cell>
          <cell r="O2419" t="str">
            <v>39UC</v>
          </cell>
          <cell r="P2419" t="str">
            <v>North Shropshire</v>
          </cell>
          <cell r="S2419">
            <v>8</v>
          </cell>
          <cell r="T2419">
            <v>0</v>
          </cell>
          <cell r="U2419">
            <v>30</v>
          </cell>
          <cell r="V2419">
            <v>1</v>
          </cell>
          <cell r="Y2419">
            <v>39</v>
          </cell>
          <cell r="AA2419" t="str">
            <v>39UC</v>
          </cell>
          <cell r="AB2419" t="str">
            <v>North Shropshire</v>
          </cell>
          <cell r="AD2419">
            <v>0</v>
          </cell>
          <cell r="AE2419">
            <v>0</v>
          </cell>
          <cell r="AF2419">
            <v>0</v>
          </cell>
          <cell r="AG2419">
            <v>0</v>
          </cell>
          <cell r="AI2419" t="str">
            <v>39UC</v>
          </cell>
          <cell r="AJ2419" t="str">
            <v>North Shropshire</v>
          </cell>
          <cell r="AK2419">
            <v>0</v>
          </cell>
          <cell r="AL2419">
            <v>0</v>
          </cell>
          <cell r="AM2419">
            <v>0</v>
          </cell>
        </row>
        <row r="2420">
          <cell r="B2420" t="str">
            <v>39UD</v>
          </cell>
          <cell r="C2420" t="str">
            <v>Oswestry</v>
          </cell>
          <cell r="G2420">
            <v>4</v>
          </cell>
          <cell r="H2420">
            <v>26</v>
          </cell>
          <cell r="L2420">
            <v>30</v>
          </cell>
          <cell r="M2420">
            <v>0</v>
          </cell>
          <cell r="O2420" t="str">
            <v>39UD</v>
          </cell>
          <cell r="P2420" t="str">
            <v>Oswestry</v>
          </cell>
          <cell r="T2420">
            <v>4</v>
          </cell>
          <cell r="U2420">
            <v>26</v>
          </cell>
          <cell r="Y2420">
            <v>30</v>
          </cell>
          <cell r="AA2420" t="str">
            <v>39UD</v>
          </cell>
          <cell r="AB2420" t="str">
            <v>Oswestry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I2420" t="str">
            <v>39UD</v>
          </cell>
          <cell r="AJ2420" t="str">
            <v>Oswestry</v>
          </cell>
          <cell r="AK2420">
            <v>0</v>
          </cell>
          <cell r="AL2420">
            <v>0</v>
          </cell>
          <cell r="AM2420">
            <v>0</v>
          </cell>
        </row>
        <row r="2421">
          <cell r="B2421" t="str">
            <v>39UE</v>
          </cell>
          <cell r="C2421" t="str">
            <v>Shrewsbury and Atcham</v>
          </cell>
          <cell r="D2421">
            <v>9</v>
          </cell>
          <cell r="F2421">
            <v>12</v>
          </cell>
          <cell r="G2421">
            <v>4</v>
          </cell>
          <cell r="H2421">
            <v>7</v>
          </cell>
          <cell r="I2421">
            <v>4</v>
          </cell>
          <cell r="L2421">
            <v>36</v>
          </cell>
          <cell r="M2421">
            <v>0</v>
          </cell>
          <cell r="O2421" t="str">
            <v>39UE</v>
          </cell>
          <cell r="P2421" t="str">
            <v>Shrewsbury and Atcham</v>
          </cell>
          <cell r="Q2421">
            <v>9</v>
          </cell>
          <cell r="S2421">
            <v>12</v>
          </cell>
          <cell r="T2421">
            <v>5</v>
          </cell>
          <cell r="U2421">
            <v>7</v>
          </cell>
          <cell r="V2421">
            <v>4</v>
          </cell>
          <cell r="Y2421">
            <v>37</v>
          </cell>
          <cell r="AA2421" t="str">
            <v>39UE</v>
          </cell>
          <cell r="AB2421" t="str">
            <v>Shrewsbury and Atcham</v>
          </cell>
          <cell r="AC2421">
            <v>0</v>
          </cell>
          <cell r="AD2421">
            <v>0</v>
          </cell>
          <cell r="AE2421">
            <v>0</v>
          </cell>
          <cell r="AF2421">
            <v>0</v>
          </cell>
          <cell r="AG2421">
            <v>0</v>
          </cell>
          <cell r="AI2421" t="str">
            <v>39UE</v>
          </cell>
          <cell r="AJ2421" t="str">
            <v>Shrewsbury and Atcham</v>
          </cell>
          <cell r="AK2421">
            <v>0</v>
          </cell>
          <cell r="AL2421">
            <v>0</v>
          </cell>
          <cell r="AM2421">
            <v>0</v>
          </cell>
        </row>
        <row r="2422">
          <cell r="B2422" t="str">
            <v>39UF</v>
          </cell>
          <cell r="C2422" t="str">
            <v>South Shropshire</v>
          </cell>
          <cell r="F2422">
            <v>57</v>
          </cell>
          <cell r="G2422">
            <v>0</v>
          </cell>
          <cell r="H2422">
            <v>84</v>
          </cell>
          <cell r="L2422">
            <v>141</v>
          </cell>
          <cell r="M2422">
            <v>0</v>
          </cell>
          <cell r="O2422" t="str">
            <v>39UF</v>
          </cell>
          <cell r="P2422" t="str">
            <v>South Shropshire</v>
          </cell>
          <cell r="S2422">
            <v>57</v>
          </cell>
          <cell r="T2422">
            <v>0</v>
          </cell>
          <cell r="U2422">
            <v>84</v>
          </cell>
          <cell r="Y2422">
            <v>141</v>
          </cell>
          <cell r="AA2422" t="str">
            <v>39UF</v>
          </cell>
          <cell r="AB2422" t="str">
            <v>South Shropshire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I2422" t="str">
            <v>39UF</v>
          </cell>
          <cell r="AJ2422" t="str">
            <v>South Shropshire</v>
          </cell>
          <cell r="AK2422">
            <v>0</v>
          </cell>
          <cell r="AL2422">
            <v>0</v>
          </cell>
          <cell r="AM2422">
            <v>0</v>
          </cell>
        </row>
        <row r="2423">
          <cell r="B2423" t="str">
            <v>40UB</v>
          </cell>
          <cell r="C2423" t="str">
            <v>Mendip</v>
          </cell>
          <cell r="F2423">
            <v>17</v>
          </cell>
          <cell r="G2423">
            <v>22</v>
          </cell>
          <cell r="H2423">
            <v>111</v>
          </cell>
          <cell r="L2423">
            <v>150</v>
          </cell>
          <cell r="M2423">
            <v>0</v>
          </cell>
          <cell r="O2423" t="str">
            <v>40UB</v>
          </cell>
          <cell r="P2423" t="str">
            <v>Mendip</v>
          </cell>
          <cell r="S2423">
            <v>17</v>
          </cell>
          <cell r="T2423">
            <v>23</v>
          </cell>
          <cell r="U2423">
            <v>111</v>
          </cell>
          <cell r="Y2423">
            <v>151</v>
          </cell>
          <cell r="AA2423" t="str">
            <v>40UB</v>
          </cell>
          <cell r="AB2423" t="str">
            <v>Mendip</v>
          </cell>
          <cell r="AD2423">
            <v>13</v>
          </cell>
          <cell r="AE2423">
            <v>9</v>
          </cell>
          <cell r="AF2423">
            <v>13</v>
          </cell>
          <cell r="AG2423">
            <v>22</v>
          </cell>
          <cell r="AI2423" t="str">
            <v>40UB</v>
          </cell>
          <cell r="AJ2423" t="str">
            <v>Mendip</v>
          </cell>
          <cell r="AK2423">
            <v>0</v>
          </cell>
          <cell r="AL2423">
            <v>0</v>
          </cell>
          <cell r="AM2423">
            <v>0</v>
          </cell>
        </row>
        <row r="2424">
          <cell r="B2424" t="str">
            <v>40UC</v>
          </cell>
          <cell r="C2424" t="str">
            <v>Sedgemoor</v>
          </cell>
          <cell r="G2424">
            <v>11</v>
          </cell>
          <cell r="H2424">
            <v>27</v>
          </cell>
          <cell r="I2424">
            <v>14</v>
          </cell>
          <cell r="L2424">
            <v>52</v>
          </cell>
          <cell r="M2424">
            <v>0</v>
          </cell>
          <cell r="O2424" t="str">
            <v>40UC</v>
          </cell>
          <cell r="P2424" t="str">
            <v>Sedgemoor</v>
          </cell>
          <cell r="T2424">
            <v>10</v>
          </cell>
          <cell r="U2424">
            <v>27</v>
          </cell>
          <cell r="V2424">
            <v>14</v>
          </cell>
          <cell r="Y2424">
            <v>51</v>
          </cell>
          <cell r="AA2424" t="str">
            <v>40UC</v>
          </cell>
          <cell r="AB2424" t="str">
            <v>Sedgemoor</v>
          </cell>
          <cell r="AD2424">
            <v>0</v>
          </cell>
          <cell r="AE2424">
            <v>9</v>
          </cell>
          <cell r="AF2424">
            <v>0</v>
          </cell>
          <cell r="AG2424">
            <v>9</v>
          </cell>
          <cell r="AI2424" t="str">
            <v>40UC</v>
          </cell>
          <cell r="AJ2424" t="str">
            <v>Sedgemoor</v>
          </cell>
          <cell r="AK2424">
            <v>0</v>
          </cell>
          <cell r="AL2424">
            <v>0</v>
          </cell>
          <cell r="AM2424">
            <v>0</v>
          </cell>
        </row>
        <row r="2425">
          <cell r="B2425" t="str">
            <v>40UD</v>
          </cell>
          <cell r="C2425" t="str">
            <v>South Somerset</v>
          </cell>
          <cell r="F2425">
            <v>46</v>
          </cell>
          <cell r="G2425">
            <v>21</v>
          </cell>
          <cell r="H2425">
            <v>92</v>
          </cell>
          <cell r="I2425">
            <v>5</v>
          </cell>
          <cell r="L2425">
            <v>164</v>
          </cell>
          <cell r="M2425">
            <v>0</v>
          </cell>
          <cell r="O2425" t="str">
            <v>40UD</v>
          </cell>
          <cell r="P2425" t="str">
            <v>South Somerset</v>
          </cell>
          <cell r="S2425">
            <v>46</v>
          </cell>
          <cell r="T2425">
            <v>27</v>
          </cell>
          <cell r="U2425">
            <v>92</v>
          </cell>
          <cell r="V2425">
            <v>5</v>
          </cell>
          <cell r="Y2425">
            <v>170</v>
          </cell>
          <cell r="AA2425" t="str">
            <v>40UD</v>
          </cell>
          <cell r="AB2425" t="str">
            <v>South Somerset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I2425" t="str">
            <v>40UD</v>
          </cell>
          <cell r="AJ2425" t="str">
            <v>South Somerset</v>
          </cell>
          <cell r="AK2425">
            <v>0</v>
          </cell>
          <cell r="AL2425">
            <v>0</v>
          </cell>
          <cell r="AM2425">
            <v>0</v>
          </cell>
        </row>
        <row r="2426">
          <cell r="B2426" t="str">
            <v>40UE</v>
          </cell>
          <cell r="C2426" t="str">
            <v>Taunton Deane</v>
          </cell>
          <cell r="E2426">
            <v>1</v>
          </cell>
          <cell r="G2426">
            <v>15</v>
          </cell>
          <cell r="H2426">
            <v>57</v>
          </cell>
          <cell r="I2426">
            <v>4</v>
          </cell>
          <cell r="J2426">
            <v>1</v>
          </cell>
          <cell r="L2426">
            <v>78</v>
          </cell>
          <cell r="M2426">
            <v>1</v>
          </cell>
          <cell r="O2426" t="str">
            <v>40UE</v>
          </cell>
          <cell r="P2426" t="str">
            <v>Taunton Deane</v>
          </cell>
          <cell r="R2426">
            <v>1</v>
          </cell>
          <cell r="T2426">
            <v>18</v>
          </cell>
          <cell r="U2426">
            <v>57</v>
          </cell>
          <cell r="V2426">
            <v>4</v>
          </cell>
          <cell r="W2426">
            <v>1</v>
          </cell>
          <cell r="Y2426">
            <v>81</v>
          </cell>
          <cell r="AA2426" t="str">
            <v>40UE</v>
          </cell>
          <cell r="AB2426" t="str">
            <v>Taunton Deane</v>
          </cell>
          <cell r="AC2426">
            <v>0</v>
          </cell>
          <cell r="AD2426">
            <v>0</v>
          </cell>
          <cell r="AE2426">
            <v>0</v>
          </cell>
          <cell r="AF2426">
            <v>0</v>
          </cell>
          <cell r="AG2426">
            <v>0</v>
          </cell>
          <cell r="AI2426" t="str">
            <v>40UE</v>
          </cell>
          <cell r="AJ2426" t="str">
            <v>Taunton Deane</v>
          </cell>
          <cell r="AK2426">
            <v>0</v>
          </cell>
          <cell r="AL2426">
            <v>0</v>
          </cell>
          <cell r="AM2426">
            <v>0</v>
          </cell>
        </row>
        <row r="2427">
          <cell r="B2427" t="str">
            <v>40UF</v>
          </cell>
          <cell r="C2427" t="str">
            <v>West Somerset</v>
          </cell>
          <cell r="F2427">
            <v>5</v>
          </cell>
          <cell r="G2427">
            <v>0</v>
          </cell>
          <cell r="H2427">
            <v>11</v>
          </cell>
          <cell r="L2427">
            <v>26</v>
          </cell>
          <cell r="M2427">
            <v>0</v>
          </cell>
          <cell r="O2427" t="str">
            <v>40UF</v>
          </cell>
          <cell r="P2427" t="str">
            <v>West Somerset</v>
          </cell>
          <cell r="S2427">
            <v>5</v>
          </cell>
          <cell r="T2427">
            <v>0</v>
          </cell>
          <cell r="U2427">
            <v>11</v>
          </cell>
          <cell r="Y2427">
            <v>26</v>
          </cell>
          <cell r="AA2427" t="str">
            <v>40UF</v>
          </cell>
          <cell r="AB2427" t="str">
            <v>West Somerset</v>
          </cell>
          <cell r="AD2427">
            <v>0</v>
          </cell>
          <cell r="AE2427">
            <v>0</v>
          </cell>
          <cell r="AF2427">
            <v>0</v>
          </cell>
          <cell r="AG2427">
            <v>0</v>
          </cell>
          <cell r="AI2427" t="str">
            <v>40UF</v>
          </cell>
          <cell r="AJ2427" t="str">
            <v>West Somerset</v>
          </cell>
          <cell r="AK2427">
            <v>10</v>
          </cell>
          <cell r="AL2427">
            <v>0</v>
          </cell>
          <cell r="AM2427">
            <v>0</v>
          </cell>
        </row>
        <row r="2428">
          <cell r="B2428" t="str">
            <v>41UB</v>
          </cell>
          <cell r="C2428" t="str">
            <v>Cannock Chase</v>
          </cell>
          <cell r="F2428">
            <v>4</v>
          </cell>
          <cell r="G2428">
            <v>4</v>
          </cell>
          <cell r="H2428">
            <v>54</v>
          </cell>
          <cell r="I2428">
            <v>6</v>
          </cell>
          <cell r="L2428">
            <v>68</v>
          </cell>
          <cell r="M2428">
            <v>0</v>
          </cell>
          <cell r="O2428" t="str">
            <v>41UB</v>
          </cell>
          <cell r="P2428" t="str">
            <v>Cannock Chase</v>
          </cell>
          <cell r="S2428">
            <v>4</v>
          </cell>
          <cell r="T2428">
            <v>8</v>
          </cell>
          <cell r="U2428">
            <v>54</v>
          </cell>
          <cell r="V2428">
            <v>6</v>
          </cell>
          <cell r="Y2428">
            <v>72</v>
          </cell>
          <cell r="AA2428" t="str">
            <v>41UB</v>
          </cell>
          <cell r="AB2428" t="str">
            <v>Cannock Chase</v>
          </cell>
          <cell r="AD2428">
            <v>0</v>
          </cell>
          <cell r="AE2428">
            <v>0</v>
          </cell>
          <cell r="AF2428">
            <v>0</v>
          </cell>
          <cell r="AG2428">
            <v>0</v>
          </cell>
          <cell r="AI2428" t="str">
            <v>41UB</v>
          </cell>
          <cell r="AJ2428" t="str">
            <v>Cannock Chase</v>
          </cell>
          <cell r="AK2428">
            <v>0</v>
          </cell>
          <cell r="AL2428">
            <v>0</v>
          </cell>
          <cell r="AM2428">
            <v>0</v>
          </cell>
        </row>
        <row r="2429">
          <cell r="B2429" t="str">
            <v>41UC</v>
          </cell>
          <cell r="C2429" t="str">
            <v>East Staffordshire</v>
          </cell>
          <cell r="G2429">
            <v>4</v>
          </cell>
          <cell r="H2429">
            <v>3</v>
          </cell>
          <cell r="L2429">
            <v>7</v>
          </cell>
          <cell r="M2429">
            <v>0</v>
          </cell>
          <cell r="O2429" t="str">
            <v>41UC</v>
          </cell>
          <cell r="P2429" t="str">
            <v>East Staffordshire</v>
          </cell>
          <cell r="T2429">
            <v>2</v>
          </cell>
          <cell r="U2429">
            <v>3</v>
          </cell>
          <cell r="Y2429">
            <v>5</v>
          </cell>
          <cell r="AA2429" t="str">
            <v>41UC</v>
          </cell>
          <cell r="AB2429" t="str">
            <v>East Staffordshire</v>
          </cell>
          <cell r="AD2429">
            <v>0</v>
          </cell>
          <cell r="AE2429">
            <v>0</v>
          </cell>
          <cell r="AF2429">
            <v>0</v>
          </cell>
          <cell r="AG2429">
            <v>0</v>
          </cell>
          <cell r="AI2429" t="str">
            <v>41UC</v>
          </cell>
          <cell r="AJ2429" t="str">
            <v>East Staffordshire</v>
          </cell>
          <cell r="AK2429">
            <v>0</v>
          </cell>
          <cell r="AL2429">
            <v>0</v>
          </cell>
          <cell r="AM2429">
            <v>0</v>
          </cell>
        </row>
        <row r="2430">
          <cell r="B2430" t="str">
            <v>41UD</v>
          </cell>
          <cell r="C2430" t="str">
            <v>Lichfield</v>
          </cell>
          <cell r="G2430">
            <v>10</v>
          </cell>
          <cell r="H2430">
            <v>10</v>
          </cell>
          <cell r="L2430">
            <v>20</v>
          </cell>
          <cell r="M2430">
            <v>0</v>
          </cell>
          <cell r="O2430" t="str">
            <v>41UD</v>
          </cell>
          <cell r="P2430" t="str">
            <v>Lichfield</v>
          </cell>
          <cell r="T2430">
            <v>9</v>
          </cell>
          <cell r="U2430">
            <v>10</v>
          </cell>
          <cell r="X2430">
            <v>1</v>
          </cell>
          <cell r="Y2430">
            <v>20</v>
          </cell>
          <cell r="AA2430" t="str">
            <v>41UD</v>
          </cell>
          <cell r="AB2430" t="str">
            <v>Lichfield</v>
          </cell>
          <cell r="AD2430">
            <v>0</v>
          </cell>
          <cell r="AE2430">
            <v>0</v>
          </cell>
          <cell r="AF2430">
            <v>0</v>
          </cell>
          <cell r="AG2430">
            <v>0</v>
          </cell>
          <cell r="AI2430" t="str">
            <v>41UD</v>
          </cell>
          <cell r="AJ2430" t="str">
            <v>Lichfield</v>
          </cell>
          <cell r="AK2430">
            <v>0</v>
          </cell>
          <cell r="AL2430">
            <v>0</v>
          </cell>
          <cell r="AM2430">
            <v>0</v>
          </cell>
        </row>
        <row r="2431">
          <cell r="B2431" t="str">
            <v>41UE</v>
          </cell>
          <cell r="C2431" t="str">
            <v>Newcastle-under-Lyme</v>
          </cell>
          <cell r="F2431">
            <v>15</v>
          </cell>
          <cell r="G2431">
            <v>0</v>
          </cell>
          <cell r="H2431">
            <v>52</v>
          </cell>
          <cell r="I2431">
            <v>4</v>
          </cell>
          <cell r="J2431">
            <v>4</v>
          </cell>
          <cell r="L2431">
            <v>75</v>
          </cell>
          <cell r="M2431">
            <v>4</v>
          </cell>
          <cell r="O2431" t="str">
            <v>41UE</v>
          </cell>
          <cell r="P2431" t="str">
            <v>Newcastle-under-Lyme</v>
          </cell>
          <cell r="S2431">
            <v>15</v>
          </cell>
          <cell r="T2431">
            <v>1</v>
          </cell>
          <cell r="U2431">
            <v>52</v>
          </cell>
          <cell r="V2431">
            <v>4</v>
          </cell>
          <cell r="W2431">
            <v>4</v>
          </cell>
          <cell r="Y2431">
            <v>76</v>
          </cell>
          <cell r="AA2431" t="str">
            <v>41UE</v>
          </cell>
          <cell r="AB2431" t="str">
            <v>Newcastle-under-Lyme</v>
          </cell>
          <cell r="AD2431">
            <v>0</v>
          </cell>
          <cell r="AE2431">
            <v>0</v>
          </cell>
          <cell r="AF2431">
            <v>0</v>
          </cell>
          <cell r="AG2431">
            <v>0</v>
          </cell>
          <cell r="AI2431" t="str">
            <v>41UE</v>
          </cell>
          <cell r="AJ2431" t="str">
            <v>Newcastle-under-Lyme</v>
          </cell>
          <cell r="AK2431">
            <v>0</v>
          </cell>
          <cell r="AL2431">
            <v>0</v>
          </cell>
          <cell r="AM2431">
            <v>0</v>
          </cell>
        </row>
        <row r="2432">
          <cell r="B2432" t="str">
            <v>41UF</v>
          </cell>
          <cell r="C2432" t="str">
            <v>South Staffordshire</v>
          </cell>
          <cell r="F2432">
            <v>65</v>
          </cell>
          <cell r="G2432">
            <v>7</v>
          </cell>
          <cell r="H2432">
            <v>20</v>
          </cell>
          <cell r="I2432">
            <v>7</v>
          </cell>
          <cell r="J2432">
            <v>1</v>
          </cell>
          <cell r="L2432">
            <v>100</v>
          </cell>
          <cell r="M2432">
            <v>1</v>
          </cell>
          <cell r="O2432" t="str">
            <v>41UF</v>
          </cell>
          <cell r="P2432" t="str">
            <v>South Staffordshire</v>
          </cell>
          <cell r="S2432">
            <v>65</v>
          </cell>
          <cell r="T2432">
            <v>6</v>
          </cell>
          <cell r="U2432">
            <v>20</v>
          </cell>
          <cell r="V2432">
            <v>7</v>
          </cell>
          <cell r="W2432">
            <v>1</v>
          </cell>
          <cell r="Y2432">
            <v>99</v>
          </cell>
          <cell r="AA2432" t="str">
            <v>41UF</v>
          </cell>
          <cell r="AB2432" t="str">
            <v>South Staffordshire</v>
          </cell>
          <cell r="AD2432">
            <v>0</v>
          </cell>
          <cell r="AE2432">
            <v>0</v>
          </cell>
          <cell r="AF2432">
            <v>0</v>
          </cell>
          <cell r="AG2432">
            <v>0</v>
          </cell>
          <cell r="AI2432" t="str">
            <v>41UF</v>
          </cell>
          <cell r="AJ2432" t="str">
            <v>South Staffordshire</v>
          </cell>
          <cell r="AK2432">
            <v>0</v>
          </cell>
          <cell r="AL2432">
            <v>0</v>
          </cell>
          <cell r="AM2432">
            <v>0</v>
          </cell>
        </row>
        <row r="2433">
          <cell r="B2433" t="str">
            <v>41UG</v>
          </cell>
          <cell r="C2433" t="str">
            <v>Stafford</v>
          </cell>
          <cell r="F2433">
            <v>1</v>
          </cell>
          <cell r="G2433">
            <v>14</v>
          </cell>
          <cell r="H2433">
            <v>5</v>
          </cell>
          <cell r="I2433">
            <v>9</v>
          </cell>
          <cell r="L2433">
            <v>29</v>
          </cell>
          <cell r="M2433">
            <v>0</v>
          </cell>
          <cell r="O2433" t="str">
            <v>41UG</v>
          </cell>
          <cell r="P2433" t="str">
            <v>Stafford</v>
          </cell>
          <cell r="S2433">
            <v>1</v>
          </cell>
          <cell r="T2433">
            <v>12</v>
          </cell>
          <cell r="U2433">
            <v>5</v>
          </cell>
          <cell r="V2433">
            <v>9</v>
          </cell>
          <cell r="Y2433">
            <v>27</v>
          </cell>
          <cell r="AA2433" t="str">
            <v>41UG</v>
          </cell>
          <cell r="AB2433" t="str">
            <v>Stafford</v>
          </cell>
          <cell r="AD2433">
            <v>0</v>
          </cell>
          <cell r="AE2433">
            <v>0</v>
          </cell>
          <cell r="AF2433">
            <v>0</v>
          </cell>
          <cell r="AG2433">
            <v>0</v>
          </cell>
          <cell r="AI2433" t="str">
            <v>41UG</v>
          </cell>
          <cell r="AJ2433" t="str">
            <v>Stafford</v>
          </cell>
          <cell r="AK2433">
            <v>0</v>
          </cell>
          <cell r="AL2433">
            <v>0</v>
          </cell>
          <cell r="AM2433">
            <v>0</v>
          </cell>
        </row>
        <row r="2434">
          <cell r="B2434" t="str">
            <v>41UH</v>
          </cell>
          <cell r="C2434" t="str">
            <v>Staffordshire Moorlands</v>
          </cell>
          <cell r="G2434">
            <v>8</v>
          </cell>
          <cell r="H2434">
            <v>4</v>
          </cell>
          <cell r="J2434">
            <v>1</v>
          </cell>
          <cell r="L2434">
            <v>13</v>
          </cell>
          <cell r="M2434">
            <v>1</v>
          </cell>
          <cell r="O2434" t="str">
            <v>41UH</v>
          </cell>
          <cell r="P2434" t="str">
            <v>Staffordshire Moorlands</v>
          </cell>
          <cell r="T2434">
            <v>10</v>
          </cell>
          <cell r="U2434">
            <v>4</v>
          </cell>
          <cell r="W2434">
            <v>1</v>
          </cell>
          <cell r="Y2434">
            <v>15</v>
          </cell>
          <cell r="AA2434" t="str">
            <v>41UH</v>
          </cell>
          <cell r="AB2434" t="str">
            <v>Staffordshire Moorlands</v>
          </cell>
          <cell r="AD2434">
            <v>0</v>
          </cell>
          <cell r="AE2434">
            <v>0</v>
          </cell>
          <cell r="AF2434">
            <v>0</v>
          </cell>
          <cell r="AG2434">
            <v>0</v>
          </cell>
          <cell r="AI2434" t="str">
            <v>41UH</v>
          </cell>
          <cell r="AJ2434" t="str">
            <v>Staffordshire Moorlands</v>
          </cell>
          <cell r="AK2434">
            <v>0</v>
          </cell>
          <cell r="AL2434">
            <v>0</v>
          </cell>
          <cell r="AM2434">
            <v>0</v>
          </cell>
        </row>
        <row r="2435">
          <cell r="B2435" t="str">
            <v>41UK</v>
          </cell>
          <cell r="C2435" t="str">
            <v>Tamworth</v>
          </cell>
          <cell r="G2435">
            <v>3</v>
          </cell>
          <cell r="I2435">
            <v>5</v>
          </cell>
          <cell r="L2435">
            <v>8</v>
          </cell>
          <cell r="M2435">
            <v>0</v>
          </cell>
          <cell r="O2435" t="str">
            <v>41UK</v>
          </cell>
          <cell r="P2435" t="str">
            <v>Tamworth</v>
          </cell>
          <cell r="T2435">
            <v>5</v>
          </cell>
          <cell r="V2435">
            <v>5</v>
          </cell>
          <cell r="Y2435">
            <v>10</v>
          </cell>
          <cell r="AA2435" t="str">
            <v>41UK</v>
          </cell>
          <cell r="AB2435" t="str">
            <v>Tamworth</v>
          </cell>
          <cell r="AD2435">
            <v>0</v>
          </cell>
          <cell r="AE2435">
            <v>0</v>
          </cell>
          <cell r="AF2435">
            <v>0</v>
          </cell>
          <cell r="AG2435">
            <v>0</v>
          </cell>
          <cell r="AI2435" t="str">
            <v>41UK</v>
          </cell>
          <cell r="AJ2435" t="str">
            <v>Tamworth</v>
          </cell>
          <cell r="AK2435">
            <v>0</v>
          </cell>
          <cell r="AL2435">
            <v>0</v>
          </cell>
          <cell r="AM2435">
            <v>0</v>
          </cell>
        </row>
        <row r="2436">
          <cell r="B2436" t="str">
            <v>42UB</v>
          </cell>
          <cell r="C2436" t="str">
            <v>Babergh</v>
          </cell>
          <cell r="D2436">
            <v>6</v>
          </cell>
          <cell r="F2436">
            <v>4</v>
          </cell>
          <cell r="G2436">
            <v>1</v>
          </cell>
          <cell r="H2436">
            <v>57</v>
          </cell>
          <cell r="J2436">
            <v>1</v>
          </cell>
          <cell r="L2436">
            <v>69</v>
          </cell>
          <cell r="M2436">
            <v>1</v>
          </cell>
          <cell r="O2436" t="str">
            <v>42UB</v>
          </cell>
          <cell r="P2436" t="str">
            <v>Babergh</v>
          </cell>
          <cell r="Q2436">
            <v>6</v>
          </cell>
          <cell r="S2436">
            <v>4</v>
          </cell>
          <cell r="T2436">
            <v>4</v>
          </cell>
          <cell r="U2436">
            <v>57</v>
          </cell>
          <cell r="W2436">
            <v>1</v>
          </cell>
          <cell r="Y2436">
            <v>72</v>
          </cell>
          <cell r="AA2436" t="str">
            <v>42UB</v>
          </cell>
          <cell r="AB2436" t="str">
            <v>Babergh</v>
          </cell>
          <cell r="AC2436">
            <v>0</v>
          </cell>
          <cell r="AD2436">
            <v>0</v>
          </cell>
          <cell r="AE2436">
            <v>4</v>
          </cell>
          <cell r="AF2436">
            <v>0</v>
          </cell>
          <cell r="AG2436">
            <v>4</v>
          </cell>
          <cell r="AI2436" t="str">
            <v>42UB</v>
          </cell>
          <cell r="AJ2436" t="str">
            <v>Babergh</v>
          </cell>
          <cell r="AK2436">
            <v>0</v>
          </cell>
          <cell r="AL2436">
            <v>0</v>
          </cell>
          <cell r="AM2436">
            <v>0</v>
          </cell>
        </row>
        <row r="2437">
          <cell r="B2437" t="str">
            <v>42UC</v>
          </cell>
          <cell r="C2437" t="str">
            <v>Forest Heath</v>
          </cell>
          <cell r="F2437">
            <v>46</v>
          </cell>
          <cell r="G2437">
            <v>2</v>
          </cell>
          <cell r="H2437">
            <v>129</v>
          </cell>
          <cell r="L2437">
            <v>177</v>
          </cell>
          <cell r="M2437">
            <v>0</v>
          </cell>
          <cell r="O2437" t="str">
            <v>42UC</v>
          </cell>
          <cell r="P2437" t="str">
            <v>Forest Heath</v>
          </cell>
          <cell r="S2437">
            <v>46</v>
          </cell>
          <cell r="T2437">
            <v>2</v>
          </cell>
          <cell r="U2437">
            <v>129</v>
          </cell>
          <cell r="Y2437">
            <v>177</v>
          </cell>
          <cell r="AA2437" t="str">
            <v>42UC</v>
          </cell>
          <cell r="AB2437" t="str">
            <v>Forest Heath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I2437" t="str">
            <v>42UC</v>
          </cell>
          <cell r="AJ2437" t="str">
            <v>Forest Heath</v>
          </cell>
          <cell r="AK2437">
            <v>0</v>
          </cell>
          <cell r="AL2437">
            <v>0</v>
          </cell>
          <cell r="AM2437">
            <v>0</v>
          </cell>
        </row>
        <row r="2438">
          <cell r="B2438" t="str">
            <v>42UD</v>
          </cell>
          <cell r="C2438" t="str">
            <v>Ipswich</v>
          </cell>
          <cell r="F2438">
            <v>14</v>
          </cell>
          <cell r="G2438">
            <v>7</v>
          </cell>
          <cell r="H2438">
            <v>179</v>
          </cell>
          <cell r="I2438">
            <v>15</v>
          </cell>
          <cell r="L2438">
            <v>239</v>
          </cell>
          <cell r="M2438">
            <v>0</v>
          </cell>
          <cell r="O2438" t="str">
            <v>42UD</v>
          </cell>
          <cell r="P2438" t="str">
            <v>Ipswich</v>
          </cell>
          <cell r="S2438">
            <v>14</v>
          </cell>
          <cell r="T2438">
            <v>9</v>
          </cell>
          <cell r="U2438">
            <v>179</v>
          </cell>
          <cell r="V2438">
            <v>15</v>
          </cell>
          <cell r="Y2438">
            <v>241</v>
          </cell>
          <cell r="AA2438" t="str">
            <v>42UD</v>
          </cell>
          <cell r="AB2438" t="str">
            <v>Ipswich</v>
          </cell>
          <cell r="AD2438">
            <v>8</v>
          </cell>
          <cell r="AE2438">
            <v>29</v>
          </cell>
          <cell r="AF2438">
            <v>8</v>
          </cell>
          <cell r="AG2438">
            <v>37</v>
          </cell>
          <cell r="AI2438" t="str">
            <v>42UD</v>
          </cell>
          <cell r="AJ2438" t="str">
            <v>Ipswich</v>
          </cell>
          <cell r="AK2438">
            <v>0</v>
          </cell>
          <cell r="AL2438">
            <v>0</v>
          </cell>
          <cell r="AM2438">
            <v>0</v>
          </cell>
        </row>
        <row r="2439">
          <cell r="B2439" t="str">
            <v>42UE</v>
          </cell>
          <cell r="C2439" t="str">
            <v>Mid Suffolk</v>
          </cell>
          <cell r="D2439">
            <v>15</v>
          </cell>
          <cell r="F2439">
            <v>32</v>
          </cell>
          <cell r="G2439">
            <v>5</v>
          </cell>
          <cell r="H2439">
            <v>71</v>
          </cell>
          <cell r="I2439">
            <v>6</v>
          </cell>
          <cell r="L2439">
            <v>129</v>
          </cell>
          <cell r="M2439">
            <v>0</v>
          </cell>
          <cell r="O2439" t="str">
            <v>42UE</v>
          </cell>
          <cell r="P2439" t="str">
            <v>Mid Suffolk</v>
          </cell>
          <cell r="Q2439">
            <v>15</v>
          </cell>
          <cell r="S2439">
            <v>32</v>
          </cell>
          <cell r="T2439">
            <v>3</v>
          </cell>
          <cell r="U2439">
            <v>71</v>
          </cell>
          <cell r="V2439">
            <v>6</v>
          </cell>
          <cell r="Y2439">
            <v>127</v>
          </cell>
          <cell r="AA2439" t="str">
            <v>42UE</v>
          </cell>
          <cell r="AB2439" t="str">
            <v>Mid Suffolk</v>
          </cell>
          <cell r="AC2439">
            <v>0</v>
          </cell>
          <cell r="AD2439">
            <v>12</v>
          </cell>
          <cell r="AE2439">
            <v>3</v>
          </cell>
          <cell r="AF2439">
            <v>12</v>
          </cell>
          <cell r="AG2439">
            <v>15</v>
          </cell>
          <cell r="AI2439" t="str">
            <v>42UE</v>
          </cell>
          <cell r="AJ2439" t="str">
            <v>Mid Suffolk</v>
          </cell>
          <cell r="AK2439">
            <v>0</v>
          </cell>
          <cell r="AL2439">
            <v>0</v>
          </cell>
          <cell r="AM2439">
            <v>0</v>
          </cell>
        </row>
        <row r="2440">
          <cell r="B2440" t="str">
            <v>42UF</v>
          </cell>
          <cell r="C2440" t="str">
            <v>St Edmundsbury</v>
          </cell>
          <cell r="D2440">
            <v>1</v>
          </cell>
          <cell r="F2440">
            <v>30</v>
          </cell>
          <cell r="G2440">
            <v>14</v>
          </cell>
          <cell r="H2440">
            <v>130</v>
          </cell>
          <cell r="J2440">
            <v>1</v>
          </cell>
          <cell r="L2440">
            <v>176</v>
          </cell>
          <cell r="M2440">
            <v>1</v>
          </cell>
          <cell r="O2440" t="str">
            <v>42UF</v>
          </cell>
          <cell r="P2440" t="str">
            <v>St Edmundsbury</v>
          </cell>
          <cell r="Q2440">
            <v>1</v>
          </cell>
          <cell r="S2440">
            <v>30</v>
          </cell>
          <cell r="T2440">
            <v>18</v>
          </cell>
          <cell r="U2440">
            <v>130</v>
          </cell>
          <cell r="W2440">
            <v>1</v>
          </cell>
          <cell r="Y2440">
            <v>180</v>
          </cell>
          <cell r="AA2440" t="str">
            <v>42UF</v>
          </cell>
          <cell r="AB2440" t="str">
            <v>St Edmundsbury</v>
          </cell>
          <cell r="AC2440">
            <v>0</v>
          </cell>
          <cell r="AD2440">
            <v>8</v>
          </cell>
          <cell r="AE2440">
            <v>0</v>
          </cell>
          <cell r="AF2440">
            <v>8</v>
          </cell>
          <cell r="AG2440">
            <v>8</v>
          </cell>
          <cell r="AI2440" t="str">
            <v>42UF</v>
          </cell>
          <cell r="AJ2440" t="str">
            <v>St Edmundsbury</v>
          </cell>
          <cell r="AK2440">
            <v>0</v>
          </cell>
          <cell r="AL2440">
            <v>0</v>
          </cell>
          <cell r="AM2440">
            <v>0</v>
          </cell>
        </row>
        <row r="2441">
          <cell r="B2441" t="str">
            <v>42UG</v>
          </cell>
          <cell r="C2441" t="str">
            <v>Suffolk Coastal</v>
          </cell>
          <cell r="F2441">
            <v>7</v>
          </cell>
          <cell r="G2441">
            <v>9</v>
          </cell>
          <cell r="H2441">
            <v>66</v>
          </cell>
          <cell r="I2441">
            <v>9</v>
          </cell>
          <cell r="J2441">
            <v>2</v>
          </cell>
          <cell r="L2441">
            <v>93</v>
          </cell>
          <cell r="M2441">
            <v>2</v>
          </cell>
          <cell r="O2441" t="str">
            <v>42UG</v>
          </cell>
          <cell r="P2441" t="str">
            <v>Suffolk Coastal</v>
          </cell>
          <cell r="S2441">
            <v>7</v>
          </cell>
          <cell r="T2441">
            <v>9</v>
          </cell>
          <cell r="U2441">
            <v>66</v>
          </cell>
          <cell r="V2441">
            <v>9</v>
          </cell>
          <cell r="W2441">
            <v>2</v>
          </cell>
          <cell r="Y2441">
            <v>93</v>
          </cell>
          <cell r="AA2441" t="str">
            <v>42UG</v>
          </cell>
          <cell r="AB2441" t="str">
            <v>Suffolk Coastal</v>
          </cell>
          <cell r="AD2441">
            <v>5</v>
          </cell>
          <cell r="AE2441">
            <v>9</v>
          </cell>
          <cell r="AF2441">
            <v>5</v>
          </cell>
          <cell r="AG2441">
            <v>14</v>
          </cell>
          <cell r="AI2441" t="str">
            <v>42UG</v>
          </cell>
          <cell r="AJ2441" t="str">
            <v>Suffolk Coastal</v>
          </cell>
          <cell r="AK2441">
            <v>0</v>
          </cell>
          <cell r="AL2441">
            <v>0</v>
          </cell>
          <cell r="AM2441">
            <v>0</v>
          </cell>
        </row>
        <row r="2442">
          <cell r="B2442" t="str">
            <v>42UH</v>
          </cell>
          <cell r="C2442" t="str">
            <v>Waveney</v>
          </cell>
          <cell r="F2442">
            <v>16</v>
          </cell>
          <cell r="G2442">
            <v>14</v>
          </cell>
          <cell r="H2442">
            <v>60</v>
          </cell>
          <cell r="I2442">
            <v>4</v>
          </cell>
          <cell r="L2442">
            <v>94</v>
          </cell>
          <cell r="M2442">
            <v>0</v>
          </cell>
          <cell r="O2442" t="str">
            <v>42UH</v>
          </cell>
          <cell r="P2442" t="str">
            <v>Waveney</v>
          </cell>
          <cell r="S2442">
            <v>16</v>
          </cell>
          <cell r="T2442">
            <v>12</v>
          </cell>
          <cell r="U2442">
            <v>60</v>
          </cell>
          <cell r="V2442">
            <v>4</v>
          </cell>
          <cell r="Y2442">
            <v>92</v>
          </cell>
          <cell r="AA2442" t="str">
            <v>42UH</v>
          </cell>
          <cell r="AB2442" t="str">
            <v>Waveney</v>
          </cell>
          <cell r="AD2442">
            <v>5</v>
          </cell>
          <cell r="AE2442">
            <v>9</v>
          </cell>
          <cell r="AF2442">
            <v>5</v>
          </cell>
          <cell r="AG2442">
            <v>14</v>
          </cell>
          <cell r="AI2442" t="str">
            <v>42UH</v>
          </cell>
          <cell r="AJ2442" t="str">
            <v>Waveney</v>
          </cell>
          <cell r="AK2442">
            <v>0</v>
          </cell>
          <cell r="AL2442">
            <v>0</v>
          </cell>
          <cell r="AM2442">
            <v>0</v>
          </cell>
        </row>
        <row r="2443">
          <cell r="B2443" t="str">
            <v>43UB</v>
          </cell>
          <cell r="C2443" t="str">
            <v>Elmbridge</v>
          </cell>
          <cell r="F2443">
            <v>32</v>
          </cell>
          <cell r="G2443">
            <v>21</v>
          </cell>
          <cell r="H2443">
            <v>12</v>
          </cell>
          <cell r="J2443">
            <v>1</v>
          </cell>
          <cell r="L2443">
            <v>66</v>
          </cell>
          <cell r="M2443">
            <v>1</v>
          </cell>
          <cell r="O2443" t="str">
            <v>43UB</v>
          </cell>
          <cell r="P2443" t="str">
            <v>Elmbridge</v>
          </cell>
          <cell r="S2443">
            <v>32</v>
          </cell>
          <cell r="T2443">
            <v>20</v>
          </cell>
          <cell r="U2443">
            <v>12</v>
          </cell>
          <cell r="W2443">
            <v>1</v>
          </cell>
          <cell r="Y2443">
            <v>65</v>
          </cell>
          <cell r="AA2443" t="str">
            <v>43UB</v>
          </cell>
          <cell r="AB2443" t="str">
            <v>Elmbridge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I2443" t="str">
            <v>43UB</v>
          </cell>
          <cell r="AJ2443" t="str">
            <v>Elmbridge</v>
          </cell>
          <cell r="AK2443">
            <v>0</v>
          </cell>
          <cell r="AL2443">
            <v>0</v>
          </cell>
          <cell r="AM2443">
            <v>0</v>
          </cell>
        </row>
        <row r="2444">
          <cell r="B2444" t="str">
            <v>43UC</v>
          </cell>
          <cell r="C2444" t="str">
            <v>Epsom and Ewell</v>
          </cell>
          <cell r="G2444">
            <v>13</v>
          </cell>
          <cell r="H2444">
            <v>23</v>
          </cell>
          <cell r="L2444">
            <v>36</v>
          </cell>
          <cell r="M2444">
            <v>0</v>
          </cell>
          <cell r="O2444" t="str">
            <v>43UC</v>
          </cell>
          <cell r="P2444" t="str">
            <v>Epsom and Ewell</v>
          </cell>
          <cell r="T2444">
            <v>14</v>
          </cell>
          <cell r="U2444">
            <v>23</v>
          </cell>
          <cell r="Y2444">
            <v>37</v>
          </cell>
          <cell r="AA2444" t="str">
            <v>43UC</v>
          </cell>
          <cell r="AB2444" t="str">
            <v>Epsom and Ewell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I2444" t="str">
            <v>43UC</v>
          </cell>
          <cell r="AJ2444" t="str">
            <v>Epsom and Ewell</v>
          </cell>
          <cell r="AK2444">
            <v>0</v>
          </cell>
          <cell r="AL2444">
            <v>0</v>
          </cell>
          <cell r="AM2444">
            <v>0</v>
          </cell>
        </row>
        <row r="2445">
          <cell r="B2445" t="str">
            <v>43UD</v>
          </cell>
          <cell r="C2445" t="str">
            <v>Guildford</v>
          </cell>
          <cell r="F2445">
            <v>45</v>
          </cell>
          <cell r="G2445">
            <v>47</v>
          </cell>
          <cell r="H2445">
            <v>29</v>
          </cell>
          <cell r="L2445">
            <v>121</v>
          </cell>
          <cell r="M2445">
            <v>0</v>
          </cell>
          <cell r="O2445" t="str">
            <v>43UD</v>
          </cell>
          <cell r="P2445" t="str">
            <v>Guildford</v>
          </cell>
          <cell r="S2445">
            <v>45</v>
          </cell>
          <cell r="T2445">
            <v>33</v>
          </cell>
          <cell r="U2445">
            <v>29</v>
          </cell>
          <cell r="Y2445">
            <v>107</v>
          </cell>
          <cell r="AA2445" t="str">
            <v>43UD</v>
          </cell>
          <cell r="AB2445" t="str">
            <v>Guildford</v>
          </cell>
          <cell r="AD2445">
            <v>0</v>
          </cell>
          <cell r="AE2445">
            <v>0</v>
          </cell>
          <cell r="AF2445">
            <v>0</v>
          </cell>
          <cell r="AG2445">
            <v>0</v>
          </cell>
          <cell r="AI2445" t="str">
            <v>43UD</v>
          </cell>
          <cell r="AJ2445" t="str">
            <v>Guildford</v>
          </cell>
          <cell r="AK2445">
            <v>0</v>
          </cell>
          <cell r="AL2445">
            <v>0</v>
          </cell>
          <cell r="AM2445">
            <v>0</v>
          </cell>
        </row>
        <row r="2446">
          <cell r="B2446" t="str">
            <v>43UE</v>
          </cell>
          <cell r="C2446" t="str">
            <v>Mole Valley</v>
          </cell>
          <cell r="F2446">
            <v>6</v>
          </cell>
          <cell r="G2446">
            <v>11</v>
          </cell>
          <cell r="H2446">
            <v>14</v>
          </cell>
          <cell r="L2446">
            <v>32</v>
          </cell>
          <cell r="M2446">
            <v>0</v>
          </cell>
          <cell r="O2446" t="str">
            <v>43UE</v>
          </cell>
          <cell r="P2446" t="str">
            <v>Mole Valley</v>
          </cell>
          <cell r="S2446">
            <v>6</v>
          </cell>
          <cell r="T2446">
            <v>12</v>
          </cell>
          <cell r="U2446">
            <v>14</v>
          </cell>
          <cell r="Y2446">
            <v>33</v>
          </cell>
          <cell r="AA2446" t="str">
            <v>43UE</v>
          </cell>
          <cell r="AB2446" t="str">
            <v>Mole Valley</v>
          </cell>
          <cell r="AD2446">
            <v>0</v>
          </cell>
          <cell r="AE2446">
            <v>0</v>
          </cell>
          <cell r="AF2446">
            <v>0</v>
          </cell>
          <cell r="AG2446">
            <v>0</v>
          </cell>
          <cell r="AI2446" t="str">
            <v>43UE</v>
          </cell>
          <cell r="AJ2446" t="str">
            <v>Mole Valley</v>
          </cell>
          <cell r="AK2446">
            <v>0</v>
          </cell>
          <cell r="AL2446">
            <v>0</v>
          </cell>
          <cell r="AM2446">
            <v>0</v>
          </cell>
        </row>
        <row r="2447">
          <cell r="B2447" t="str">
            <v>43UF</v>
          </cell>
          <cell r="C2447" t="str">
            <v>Reigate and Banstead</v>
          </cell>
          <cell r="F2447">
            <v>35</v>
          </cell>
          <cell r="G2447">
            <v>37</v>
          </cell>
          <cell r="H2447">
            <v>23</v>
          </cell>
          <cell r="J2447">
            <v>2</v>
          </cell>
          <cell r="L2447">
            <v>98</v>
          </cell>
          <cell r="M2447">
            <v>2</v>
          </cell>
          <cell r="O2447" t="str">
            <v>43UF</v>
          </cell>
          <cell r="P2447" t="str">
            <v>Reigate and Banstead</v>
          </cell>
          <cell r="S2447">
            <v>35</v>
          </cell>
          <cell r="T2447">
            <v>36</v>
          </cell>
          <cell r="U2447">
            <v>23</v>
          </cell>
          <cell r="W2447">
            <v>2</v>
          </cell>
          <cell r="Y2447">
            <v>97</v>
          </cell>
          <cell r="AA2447" t="str">
            <v>43UF</v>
          </cell>
          <cell r="AB2447" t="str">
            <v>Reigate and Banstead</v>
          </cell>
          <cell r="AD2447">
            <v>0</v>
          </cell>
          <cell r="AE2447">
            <v>0</v>
          </cell>
          <cell r="AF2447">
            <v>0</v>
          </cell>
          <cell r="AG2447">
            <v>0</v>
          </cell>
          <cell r="AI2447" t="str">
            <v>43UF</v>
          </cell>
          <cell r="AJ2447" t="str">
            <v>Reigate and Banstead</v>
          </cell>
          <cell r="AK2447">
            <v>0</v>
          </cell>
          <cell r="AL2447">
            <v>0</v>
          </cell>
          <cell r="AM2447">
            <v>0</v>
          </cell>
        </row>
        <row r="2448">
          <cell r="B2448" t="str">
            <v>43UG</v>
          </cell>
          <cell r="C2448" t="str">
            <v>Runnymede</v>
          </cell>
          <cell r="F2448">
            <v>28</v>
          </cell>
          <cell r="G2448">
            <v>29</v>
          </cell>
          <cell r="H2448">
            <v>62</v>
          </cell>
          <cell r="L2448">
            <v>119</v>
          </cell>
          <cell r="M2448">
            <v>0</v>
          </cell>
          <cell r="O2448" t="str">
            <v>43UG</v>
          </cell>
          <cell r="P2448" t="str">
            <v>Runnymede</v>
          </cell>
          <cell r="S2448">
            <v>28</v>
          </cell>
          <cell r="T2448">
            <v>23</v>
          </cell>
          <cell r="U2448">
            <v>62</v>
          </cell>
          <cell r="Y2448">
            <v>113</v>
          </cell>
          <cell r="AA2448" t="str">
            <v>43UG</v>
          </cell>
          <cell r="AB2448" t="str">
            <v>Runnymede</v>
          </cell>
          <cell r="AD2448">
            <v>0</v>
          </cell>
          <cell r="AE2448">
            <v>0</v>
          </cell>
          <cell r="AF2448">
            <v>0</v>
          </cell>
          <cell r="AG2448">
            <v>0</v>
          </cell>
          <cell r="AI2448" t="str">
            <v>43UG</v>
          </cell>
          <cell r="AJ2448" t="str">
            <v>Runnymede</v>
          </cell>
          <cell r="AK2448">
            <v>0</v>
          </cell>
          <cell r="AL2448">
            <v>0</v>
          </cell>
          <cell r="AM2448">
            <v>0</v>
          </cell>
        </row>
        <row r="2449">
          <cell r="B2449" t="str">
            <v>43UH</v>
          </cell>
          <cell r="C2449" t="str">
            <v>Spelthorne</v>
          </cell>
          <cell r="F2449">
            <v>4</v>
          </cell>
          <cell r="G2449">
            <v>10</v>
          </cell>
          <cell r="L2449">
            <v>14</v>
          </cell>
          <cell r="M2449">
            <v>0</v>
          </cell>
          <cell r="O2449" t="str">
            <v>43UH</v>
          </cell>
          <cell r="P2449" t="str">
            <v>Spelthorne</v>
          </cell>
          <cell r="S2449">
            <v>4</v>
          </cell>
          <cell r="T2449">
            <v>15</v>
          </cell>
          <cell r="Y2449">
            <v>19</v>
          </cell>
          <cell r="AA2449" t="str">
            <v>43UH</v>
          </cell>
          <cell r="AB2449" t="str">
            <v>Spelthorne</v>
          </cell>
          <cell r="AD2449">
            <v>0</v>
          </cell>
          <cell r="AF2449">
            <v>0</v>
          </cell>
          <cell r="AG2449">
            <v>0</v>
          </cell>
          <cell r="AI2449" t="str">
            <v>43UH</v>
          </cell>
          <cell r="AJ2449" t="str">
            <v>Spelthorne</v>
          </cell>
          <cell r="AK2449">
            <v>0</v>
          </cell>
          <cell r="AL2449">
            <v>0</v>
          </cell>
          <cell r="AM2449">
            <v>0</v>
          </cell>
        </row>
        <row r="2450">
          <cell r="B2450" t="str">
            <v>43UJ</v>
          </cell>
          <cell r="C2450" t="str">
            <v>Surrey Heath</v>
          </cell>
          <cell r="F2450">
            <v>55</v>
          </cell>
          <cell r="G2450">
            <v>26</v>
          </cell>
          <cell r="L2450">
            <v>81</v>
          </cell>
          <cell r="M2450">
            <v>0</v>
          </cell>
          <cell r="O2450" t="str">
            <v>43UJ</v>
          </cell>
          <cell r="P2450" t="str">
            <v>Surrey Heath</v>
          </cell>
          <cell r="S2450">
            <v>55</v>
          </cell>
          <cell r="T2450">
            <v>26</v>
          </cell>
          <cell r="Y2450">
            <v>81</v>
          </cell>
          <cell r="AA2450" t="str">
            <v>43UJ</v>
          </cell>
          <cell r="AB2450" t="str">
            <v>Surrey Heath</v>
          </cell>
          <cell r="AD2450">
            <v>0</v>
          </cell>
          <cell r="AF2450">
            <v>0</v>
          </cell>
          <cell r="AG2450">
            <v>0</v>
          </cell>
          <cell r="AI2450" t="str">
            <v>43UJ</v>
          </cell>
          <cell r="AJ2450" t="str">
            <v>Surrey Heath</v>
          </cell>
          <cell r="AK2450">
            <v>0</v>
          </cell>
          <cell r="AL2450">
            <v>0</v>
          </cell>
          <cell r="AM2450">
            <v>0</v>
          </cell>
        </row>
        <row r="2451">
          <cell r="B2451" t="str">
            <v>43UK</v>
          </cell>
          <cell r="C2451" t="str">
            <v>Tandridge</v>
          </cell>
          <cell r="F2451">
            <v>12</v>
          </cell>
          <cell r="G2451">
            <v>12</v>
          </cell>
          <cell r="H2451">
            <v>7</v>
          </cell>
          <cell r="L2451">
            <v>31</v>
          </cell>
          <cell r="M2451">
            <v>0</v>
          </cell>
          <cell r="O2451" t="str">
            <v>43UK</v>
          </cell>
          <cell r="P2451" t="str">
            <v>Tandridge</v>
          </cell>
          <cell r="S2451">
            <v>12</v>
          </cell>
          <cell r="T2451">
            <v>16</v>
          </cell>
          <cell r="U2451">
            <v>7</v>
          </cell>
          <cell r="Y2451">
            <v>35</v>
          </cell>
          <cell r="AA2451" t="str">
            <v>43UK</v>
          </cell>
          <cell r="AB2451" t="str">
            <v>Tandridge</v>
          </cell>
          <cell r="AD2451">
            <v>0</v>
          </cell>
          <cell r="AE2451">
            <v>0</v>
          </cell>
          <cell r="AF2451">
            <v>0</v>
          </cell>
          <cell r="AG2451">
            <v>0</v>
          </cell>
          <cell r="AI2451" t="str">
            <v>43UK</v>
          </cell>
          <cell r="AJ2451" t="str">
            <v>Tandridge</v>
          </cell>
          <cell r="AK2451">
            <v>0</v>
          </cell>
          <cell r="AL2451">
            <v>0</v>
          </cell>
          <cell r="AM2451">
            <v>0</v>
          </cell>
        </row>
        <row r="2452">
          <cell r="B2452" t="str">
            <v>43UL</v>
          </cell>
          <cell r="C2452" t="str">
            <v>Waverley</v>
          </cell>
          <cell r="F2452">
            <v>5</v>
          </cell>
          <cell r="G2452">
            <v>22</v>
          </cell>
          <cell r="H2452">
            <v>10</v>
          </cell>
          <cell r="L2452">
            <v>37</v>
          </cell>
          <cell r="M2452">
            <v>0</v>
          </cell>
          <cell r="O2452" t="str">
            <v>43UL</v>
          </cell>
          <cell r="P2452" t="str">
            <v>Waverley</v>
          </cell>
          <cell r="S2452">
            <v>5</v>
          </cell>
          <cell r="T2452">
            <v>18</v>
          </cell>
          <cell r="U2452">
            <v>10</v>
          </cell>
          <cell r="Y2452">
            <v>33</v>
          </cell>
          <cell r="AA2452" t="str">
            <v>43UL</v>
          </cell>
          <cell r="AB2452" t="str">
            <v>Waverley</v>
          </cell>
          <cell r="AD2452">
            <v>5</v>
          </cell>
          <cell r="AE2452">
            <v>0</v>
          </cell>
          <cell r="AF2452">
            <v>5</v>
          </cell>
          <cell r="AG2452">
            <v>5</v>
          </cell>
          <cell r="AI2452" t="str">
            <v>43UL</v>
          </cell>
          <cell r="AJ2452" t="str">
            <v>Waverley</v>
          </cell>
          <cell r="AK2452">
            <v>0</v>
          </cell>
          <cell r="AL2452">
            <v>0</v>
          </cell>
          <cell r="AM2452">
            <v>0</v>
          </cell>
        </row>
        <row r="2453">
          <cell r="B2453" t="str">
            <v>43UM</v>
          </cell>
          <cell r="C2453" t="str">
            <v>Woking</v>
          </cell>
          <cell r="G2453">
            <v>23</v>
          </cell>
          <cell r="H2453">
            <v>15</v>
          </cell>
          <cell r="L2453">
            <v>38</v>
          </cell>
          <cell r="M2453">
            <v>0</v>
          </cell>
          <cell r="O2453" t="str">
            <v>43UM</v>
          </cell>
          <cell r="P2453" t="str">
            <v>Woking</v>
          </cell>
          <cell r="T2453">
            <v>30</v>
          </cell>
          <cell r="U2453">
            <v>15</v>
          </cell>
          <cell r="Y2453">
            <v>45</v>
          </cell>
          <cell r="AA2453" t="str">
            <v>43UM</v>
          </cell>
          <cell r="AB2453" t="str">
            <v>Woking</v>
          </cell>
          <cell r="AD2453">
            <v>0</v>
          </cell>
          <cell r="AE2453">
            <v>0</v>
          </cell>
          <cell r="AF2453">
            <v>0</v>
          </cell>
          <cell r="AG2453">
            <v>0</v>
          </cell>
          <cell r="AI2453" t="str">
            <v>43UM</v>
          </cell>
          <cell r="AJ2453" t="str">
            <v>Woking</v>
          </cell>
          <cell r="AK2453">
            <v>0</v>
          </cell>
          <cell r="AL2453">
            <v>0</v>
          </cell>
          <cell r="AM2453">
            <v>0</v>
          </cell>
        </row>
        <row r="2454">
          <cell r="B2454" t="str">
            <v>44UB</v>
          </cell>
          <cell r="C2454" t="str">
            <v>North Warwickshire</v>
          </cell>
          <cell r="F2454">
            <v>17</v>
          </cell>
          <cell r="G2454">
            <v>0</v>
          </cell>
          <cell r="H2454">
            <v>42</v>
          </cell>
          <cell r="I2454">
            <v>2</v>
          </cell>
          <cell r="L2454">
            <v>61</v>
          </cell>
          <cell r="M2454">
            <v>0</v>
          </cell>
          <cell r="O2454" t="str">
            <v>44UB</v>
          </cell>
          <cell r="P2454" t="str">
            <v>North Warwickshire</v>
          </cell>
          <cell r="S2454">
            <v>17</v>
          </cell>
          <cell r="T2454">
            <v>3</v>
          </cell>
          <cell r="U2454">
            <v>42</v>
          </cell>
          <cell r="V2454">
            <v>2</v>
          </cell>
          <cell r="Y2454">
            <v>64</v>
          </cell>
          <cell r="AA2454" t="str">
            <v>44UB</v>
          </cell>
          <cell r="AB2454" t="str">
            <v>North Warwickshire</v>
          </cell>
          <cell r="AD2454">
            <v>0</v>
          </cell>
          <cell r="AE2454">
            <v>0</v>
          </cell>
          <cell r="AF2454">
            <v>0</v>
          </cell>
          <cell r="AG2454">
            <v>0</v>
          </cell>
          <cell r="AI2454" t="str">
            <v>44UB</v>
          </cell>
          <cell r="AJ2454" t="str">
            <v>North Warwickshire</v>
          </cell>
          <cell r="AK2454">
            <v>0</v>
          </cell>
          <cell r="AL2454">
            <v>0</v>
          </cell>
          <cell r="AM2454">
            <v>0</v>
          </cell>
        </row>
        <row r="2455">
          <cell r="B2455" t="str">
            <v>44UC</v>
          </cell>
          <cell r="C2455" t="str">
            <v>Nuneaton and Bedworth</v>
          </cell>
          <cell r="F2455">
            <v>40</v>
          </cell>
          <cell r="G2455">
            <v>5</v>
          </cell>
          <cell r="H2455">
            <v>73</v>
          </cell>
          <cell r="L2455">
            <v>118</v>
          </cell>
          <cell r="M2455">
            <v>0</v>
          </cell>
          <cell r="O2455" t="str">
            <v>44UC</v>
          </cell>
          <cell r="P2455" t="str">
            <v>Nuneaton and Bedworth</v>
          </cell>
          <cell r="S2455">
            <v>40</v>
          </cell>
          <cell r="T2455">
            <v>3</v>
          </cell>
          <cell r="U2455">
            <v>73</v>
          </cell>
          <cell r="Y2455">
            <v>116</v>
          </cell>
          <cell r="AA2455" t="str">
            <v>44UC</v>
          </cell>
          <cell r="AB2455" t="str">
            <v>Nuneaton and Bedworth</v>
          </cell>
          <cell r="AD2455">
            <v>0</v>
          </cell>
          <cell r="AE2455">
            <v>0</v>
          </cell>
          <cell r="AF2455">
            <v>0</v>
          </cell>
          <cell r="AG2455">
            <v>0</v>
          </cell>
          <cell r="AI2455" t="str">
            <v>44UC</v>
          </cell>
          <cell r="AJ2455" t="str">
            <v>Nuneaton and Bedworth</v>
          </cell>
          <cell r="AK2455">
            <v>0</v>
          </cell>
          <cell r="AL2455">
            <v>0</v>
          </cell>
          <cell r="AM2455">
            <v>0</v>
          </cell>
        </row>
        <row r="2456">
          <cell r="B2456" t="str">
            <v>44UD</v>
          </cell>
          <cell r="C2456" t="str">
            <v>Rugby</v>
          </cell>
          <cell r="F2456">
            <v>19</v>
          </cell>
          <cell r="G2456">
            <v>8</v>
          </cell>
          <cell r="H2456">
            <v>42</v>
          </cell>
          <cell r="L2456">
            <v>69</v>
          </cell>
          <cell r="M2456">
            <v>0</v>
          </cell>
          <cell r="O2456" t="str">
            <v>44UD</v>
          </cell>
          <cell r="P2456" t="str">
            <v>Rugby</v>
          </cell>
          <cell r="S2456">
            <v>19</v>
          </cell>
          <cell r="T2456">
            <v>10</v>
          </cell>
          <cell r="U2456">
            <v>42</v>
          </cell>
          <cell r="Y2456">
            <v>71</v>
          </cell>
          <cell r="AA2456" t="str">
            <v>44UD</v>
          </cell>
          <cell r="AB2456" t="str">
            <v>Rugby</v>
          </cell>
          <cell r="AD2456">
            <v>6</v>
          </cell>
          <cell r="AE2456">
            <v>9</v>
          </cell>
          <cell r="AF2456">
            <v>6</v>
          </cell>
          <cell r="AG2456">
            <v>15</v>
          </cell>
          <cell r="AI2456" t="str">
            <v>44UD</v>
          </cell>
          <cell r="AJ2456" t="str">
            <v>Rugby</v>
          </cell>
          <cell r="AK2456">
            <v>0</v>
          </cell>
          <cell r="AL2456">
            <v>0</v>
          </cell>
          <cell r="AM2456">
            <v>0</v>
          </cell>
        </row>
        <row r="2457">
          <cell r="B2457" t="str">
            <v>44UE</v>
          </cell>
          <cell r="C2457" t="str">
            <v>Stratford on Avon</v>
          </cell>
          <cell r="F2457">
            <v>10</v>
          </cell>
          <cell r="G2457">
            <v>7</v>
          </cell>
          <cell r="H2457">
            <v>33</v>
          </cell>
          <cell r="L2457">
            <v>50</v>
          </cell>
          <cell r="M2457">
            <v>0</v>
          </cell>
          <cell r="O2457" t="str">
            <v>44UE</v>
          </cell>
          <cell r="P2457" t="str">
            <v>Stratford on Avon</v>
          </cell>
          <cell r="S2457">
            <v>10</v>
          </cell>
          <cell r="T2457">
            <v>8</v>
          </cell>
          <cell r="U2457">
            <v>33</v>
          </cell>
          <cell r="Y2457">
            <v>51</v>
          </cell>
          <cell r="AA2457" t="str">
            <v>44UE</v>
          </cell>
          <cell r="AB2457" t="str">
            <v>Stratford on Avon</v>
          </cell>
          <cell r="AD2457">
            <v>0</v>
          </cell>
          <cell r="AE2457">
            <v>0</v>
          </cell>
          <cell r="AF2457">
            <v>0</v>
          </cell>
          <cell r="AG2457">
            <v>0</v>
          </cell>
          <cell r="AI2457" t="str">
            <v>44UE</v>
          </cell>
          <cell r="AJ2457" t="str">
            <v>Stratford on Avon</v>
          </cell>
          <cell r="AK2457">
            <v>0</v>
          </cell>
          <cell r="AL2457">
            <v>0</v>
          </cell>
          <cell r="AM2457">
            <v>0</v>
          </cell>
        </row>
        <row r="2458">
          <cell r="B2458" t="str">
            <v>44UF</v>
          </cell>
          <cell r="C2458" t="str">
            <v>Warwick</v>
          </cell>
          <cell r="F2458">
            <v>19</v>
          </cell>
          <cell r="G2458">
            <v>39</v>
          </cell>
          <cell r="H2458">
            <v>84</v>
          </cell>
          <cell r="L2458">
            <v>142</v>
          </cell>
          <cell r="M2458">
            <v>0</v>
          </cell>
          <cell r="O2458" t="str">
            <v>44UF</v>
          </cell>
          <cell r="P2458" t="str">
            <v>Warwick</v>
          </cell>
          <cell r="S2458">
            <v>19</v>
          </cell>
          <cell r="T2458">
            <v>34</v>
          </cell>
          <cell r="U2458">
            <v>84</v>
          </cell>
          <cell r="Y2458">
            <v>137</v>
          </cell>
          <cell r="AA2458" t="str">
            <v>44UF</v>
          </cell>
          <cell r="AB2458" t="str">
            <v>Warwick</v>
          </cell>
          <cell r="AD2458">
            <v>4</v>
          </cell>
          <cell r="AE2458">
            <v>7</v>
          </cell>
          <cell r="AF2458">
            <v>4</v>
          </cell>
          <cell r="AG2458">
            <v>11</v>
          </cell>
          <cell r="AI2458" t="str">
            <v>44UF</v>
          </cell>
          <cell r="AJ2458" t="str">
            <v>Warwick</v>
          </cell>
          <cell r="AK2458">
            <v>0</v>
          </cell>
          <cell r="AL2458">
            <v>0</v>
          </cell>
          <cell r="AM2458">
            <v>0</v>
          </cell>
        </row>
        <row r="2459">
          <cell r="B2459" t="str">
            <v>45UB</v>
          </cell>
          <cell r="C2459" t="str">
            <v>Adur</v>
          </cell>
          <cell r="G2459">
            <v>8</v>
          </cell>
          <cell r="H2459">
            <v>8</v>
          </cell>
          <cell r="L2459">
            <v>16</v>
          </cell>
          <cell r="M2459">
            <v>0</v>
          </cell>
          <cell r="O2459" t="str">
            <v>45UB</v>
          </cell>
          <cell r="P2459" t="str">
            <v>Adur</v>
          </cell>
          <cell r="T2459">
            <v>10</v>
          </cell>
          <cell r="U2459">
            <v>8</v>
          </cell>
          <cell r="Y2459">
            <v>18</v>
          </cell>
          <cell r="AA2459" t="str">
            <v>45UB</v>
          </cell>
          <cell r="AB2459" t="str">
            <v>Adur</v>
          </cell>
          <cell r="AD2459">
            <v>0</v>
          </cell>
          <cell r="AE2459">
            <v>0</v>
          </cell>
          <cell r="AF2459">
            <v>0</v>
          </cell>
          <cell r="AG2459">
            <v>0</v>
          </cell>
          <cell r="AI2459" t="str">
            <v>45UB</v>
          </cell>
          <cell r="AJ2459" t="str">
            <v>Adur</v>
          </cell>
          <cell r="AK2459">
            <v>0</v>
          </cell>
          <cell r="AL2459">
            <v>0</v>
          </cell>
          <cell r="AM2459">
            <v>0</v>
          </cell>
        </row>
        <row r="2460">
          <cell r="B2460" t="str">
            <v>45UC</v>
          </cell>
          <cell r="C2460" t="str">
            <v>Arun</v>
          </cell>
          <cell r="F2460">
            <v>40</v>
          </cell>
          <cell r="G2460">
            <v>11</v>
          </cell>
          <cell r="H2460">
            <v>83</v>
          </cell>
          <cell r="L2460">
            <v>134</v>
          </cell>
          <cell r="M2460">
            <v>0</v>
          </cell>
          <cell r="O2460" t="str">
            <v>45UC</v>
          </cell>
          <cell r="P2460" t="str">
            <v>Arun</v>
          </cell>
          <cell r="S2460">
            <v>40</v>
          </cell>
          <cell r="T2460">
            <v>22</v>
          </cell>
          <cell r="U2460">
            <v>83</v>
          </cell>
          <cell r="Y2460">
            <v>145</v>
          </cell>
          <cell r="AA2460" t="str">
            <v>45UC</v>
          </cell>
          <cell r="AB2460" t="str">
            <v>Arun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I2460" t="str">
            <v>45UC</v>
          </cell>
          <cell r="AJ2460" t="str">
            <v>Arun</v>
          </cell>
          <cell r="AK2460">
            <v>0</v>
          </cell>
          <cell r="AL2460">
            <v>0</v>
          </cell>
          <cell r="AM2460">
            <v>0</v>
          </cell>
        </row>
        <row r="2461">
          <cell r="B2461" t="str">
            <v>45UD</v>
          </cell>
          <cell r="C2461" t="str">
            <v>Chichester</v>
          </cell>
          <cell r="D2461">
            <v>7</v>
          </cell>
          <cell r="F2461">
            <v>57</v>
          </cell>
          <cell r="G2461">
            <v>15</v>
          </cell>
          <cell r="H2461">
            <v>87</v>
          </cell>
          <cell r="L2461">
            <v>166</v>
          </cell>
          <cell r="M2461">
            <v>0</v>
          </cell>
          <cell r="O2461" t="str">
            <v>45UD</v>
          </cell>
          <cell r="P2461" t="str">
            <v>Chichester</v>
          </cell>
          <cell r="Q2461">
            <v>7</v>
          </cell>
          <cell r="S2461">
            <v>57</v>
          </cell>
          <cell r="T2461">
            <v>9</v>
          </cell>
          <cell r="U2461">
            <v>87</v>
          </cell>
          <cell r="Y2461">
            <v>160</v>
          </cell>
          <cell r="AA2461" t="str">
            <v>45UD</v>
          </cell>
          <cell r="AB2461" t="str">
            <v>Chichester</v>
          </cell>
          <cell r="AC2461">
            <v>0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I2461" t="str">
            <v>45UD</v>
          </cell>
          <cell r="AJ2461" t="str">
            <v>Chichester</v>
          </cell>
          <cell r="AK2461">
            <v>0</v>
          </cell>
          <cell r="AL2461">
            <v>0</v>
          </cell>
          <cell r="AM2461">
            <v>0</v>
          </cell>
        </row>
        <row r="2462">
          <cell r="B2462" t="str">
            <v>45UE</v>
          </cell>
          <cell r="C2462" t="str">
            <v>Crawley</v>
          </cell>
          <cell r="D2462">
            <v>1</v>
          </cell>
          <cell r="F2462">
            <v>41</v>
          </cell>
          <cell r="G2462">
            <v>21</v>
          </cell>
          <cell r="H2462">
            <v>38</v>
          </cell>
          <cell r="L2462">
            <v>101</v>
          </cell>
          <cell r="M2462">
            <v>0</v>
          </cell>
          <cell r="O2462" t="str">
            <v>45UE</v>
          </cell>
          <cell r="P2462" t="str">
            <v>Crawley</v>
          </cell>
          <cell r="Q2462">
            <v>1</v>
          </cell>
          <cell r="S2462">
            <v>41</v>
          </cell>
          <cell r="T2462">
            <v>22</v>
          </cell>
          <cell r="U2462">
            <v>38</v>
          </cell>
          <cell r="Y2462">
            <v>102</v>
          </cell>
          <cell r="AA2462" t="str">
            <v>45UE</v>
          </cell>
          <cell r="AB2462" t="str">
            <v>Crawley</v>
          </cell>
          <cell r="AC2462">
            <v>0</v>
          </cell>
          <cell r="AD2462">
            <v>18</v>
          </cell>
          <cell r="AE2462">
            <v>0</v>
          </cell>
          <cell r="AF2462">
            <v>18</v>
          </cell>
          <cell r="AG2462">
            <v>18</v>
          </cell>
          <cell r="AI2462" t="str">
            <v>45UE</v>
          </cell>
          <cell r="AJ2462" t="str">
            <v>Crawley</v>
          </cell>
          <cell r="AK2462">
            <v>0</v>
          </cell>
          <cell r="AL2462">
            <v>0</v>
          </cell>
          <cell r="AM2462">
            <v>0</v>
          </cell>
        </row>
        <row r="2463">
          <cell r="B2463" t="str">
            <v>45UF</v>
          </cell>
          <cell r="C2463" t="str">
            <v>Horsham</v>
          </cell>
          <cell r="F2463">
            <v>20</v>
          </cell>
          <cell r="G2463">
            <v>23</v>
          </cell>
          <cell r="H2463">
            <v>14</v>
          </cell>
          <cell r="J2463">
            <v>1</v>
          </cell>
          <cell r="L2463">
            <v>58</v>
          </cell>
          <cell r="M2463">
            <v>1</v>
          </cell>
          <cell r="O2463" t="str">
            <v>45UF</v>
          </cell>
          <cell r="P2463" t="str">
            <v>Horsham</v>
          </cell>
          <cell r="S2463">
            <v>20</v>
          </cell>
          <cell r="T2463">
            <v>25</v>
          </cell>
          <cell r="U2463">
            <v>14</v>
          </cell>
          <cell r="W2463">
            <v>1</v>
          </cell>
          <cell r="Y2463">
            <v>60</v>
          </cell>
          <cell r="AA2463" t="str">
            <v>45UF</v>
          </cell>
          <cell r="AB2463" t="str">
            <v>Horsham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I2463" t="str">
            <v>45UF</v>
          </cell>
          <cell r="AJ2463" t="str">
            <v>Horsham</v>
          </cell>
          <cell r="AK2463">
            <v>0</v>
          </cell>
          <cell r="AL2463">
            <v>0</v>
          </cell>
          <cell r="AM2463">
            <v>0</v>
          </cell>
        </row>
        <row r="2464">
          <cell r="B2464" t="str">
            <v>45UG</v>
          </cell>
          <cell r="C2464" t="str">
            <v>Mid Sussex</v>
          </cell>
          <cell r="F2464">
            <v>9</v>
          </cell>
          <cell r="G2464">
            <v>18</v>
          </cell>
          <cell r="H2464">
            <v>64</v>
          </cell>
          <cell r="L2464">
            <v>91</v>
          </cell>
          <cell r="M2464">
            <v>0</v>
          </cell>
          <cell r="O2464" t="str">
            <v>45UG</v>
          </cell>
          <cell r="P2464" t="str">
            <v>Mid Sussex</v>
          </cell>
          <cell r="S2464">
            <v>9</v>
          </cell>
          <cell r="T2464">
            <v>23</v>
          </cell>
          <cell r="U2464">
            <v>64</v>
          </cell>
          <cell r="Y2464">
            <v>96</v>
          </cell>
          <cell r="AA2464" t="str">
            <v>45UG</v>
          </cell>
          <cell r="AB2464" t="str">
            <v>Mid Sussex</v>
          </cell>
          <cell r="AD2464">
            <v>5</v>
          </cell>
          <cell r="AE2464">
            <v>0</v>
          </cell>
          <cell r="AF2464">
            <v>5</v>
          </cell>
          <cell r="AG2464">
            <v>5</v>
          </cell>
          <cell r="AI2464" t="str">
            <v>45UG</v>
          </cell>
          <cell r="AJ2464" t="str">
            <v>Mid Sussex</v>
          </cell>
          <cell r="AK2464">
            <v>0</v>
          </cell>
          <cell r="AL2464">
            <v>0</v>
          </cell>
          <cell r="AM2464">
            <v>0</v>
          </cell>
        </row>
        <row r="2465">
          <cell r="B2465" t="str">
            <v>45UH</v>
          </cell>
          <cell r="C2465" t="str">
            <v>Worthing</v>
          </cell>
          <cell r="F2465">
            <v>33</v>
          </cell>
          <cell r="G2465">
            <v>15</v>
          </cell>
          <cell r="H2465">
            <v>4</v>
          </cell>
          <cell r="I2465">
            <v>11</v>
          </cell>
          <cell r="L2465">
            <v>63</v>
          </cell>
          <cell r="M2465">
            <v>0</v>
          </cell>
          <cell r="O2465" t="str">
            <v>45UH</v>
          </cell>
          <cell r="P2465" t="str">
            <v>Worthing</v>
          </cell>
          <cell r="S2465">
            <v>33</v>
          </cell>
          <cell r="T2465">
            <v>16</v>
          </cell>
          <cell r="U2465">
            <v>4</v>
          </cell>
          <cell r="V2465">
            <v>11</v>
          </cell>
          <cell r="Y2465">
            <v>64</v>
          </cell>
          <cell r="AA2465" t="str">
            <v>45UH</v>
          </cell>
          <cell r="AB2465" t="str">
            <v>Worthing</v>
          </cell>
          <cell r="AD2465">
            <v>0</v>
          </cell>
          <cell r="AE2465">
            <v>0</v>
          </cell>
          <cell r="AF2465">
            <v>0</v>
          </cell>
          <cell r="AG2465">
            <v>0</v>
          </cell>
          <cell r="AI2465" t="str">
            <v>45UH</v>
          </cell>
          <cell r="AJ2465" t="str">
            <v>Worthing</v>
          </cell>
          <cell r="AK2465">
            <v>0</v>
          </cell>
          <cell r="AL2465">
            <v>0</v>
          </cell>
          <cell r="AM2465">
            <v>0</v>
          </cell>
        </row>
        <row r="2466">
          <cell r="B2466" t="str">
            <v>46UB</v>
          </cell>
          <cell r="C2466" t="str">
            <v>Kennet</v>
          </cell>
          <cell r="F2466">
            <v>43</v>
          </cell>
          <cell r="G2466">
            <v>6</v>
          </cell>
          <cell r="H2466">
            <v>108</v>
          </cell>
          <cell r="I2466">
            <v>6</v>
          </cell>
          <cell r="L2466">
            <v>163</v>
          </cell>
          <cell r="M2466">
            <v>0</v>
          </cell>
          <cell r="O2466" t="str">
            <v>46UB</v>
          </cell>
          <cell r="P2466" t="str">
            <v>Kennet</v>
          </cell>
          <cell r="S2466">
            <v>43</v>
          </cell>
          <cell r="T2466">
            <v>7</v>
          </cell>
          <cell r="U2466">
            <v>108</v>
          </cell>
          <cell r="V2466">
            <v>6</v>
          </cell>
          <cell r="Y2466">
            <v>164</v>
          </cell>
          <cell r="AA2466" t="str">
            <v>46UB</v>
          </cell>
          <cell r="AB2466" t="str">
            <v>Kennet</v>
          </cell>
          <cell r="AD2466">
            <v>15</v>
          </cell>
          <cell r="AE2466">
            <v>23</v>
          </cell>
          <cell r="AF2466">
            <v>15</v>
          </cell>
          <cell r="AG2466">
            <v>38</v>
          </cell>
          <cell r="AI2466" t="str">
            <v>46UB</v>
          </cell>
          <cell r="AJ2466" t="str">
            <v>Kennet</v>
          </cell>
          <cell r="AK2466">
            <v>0</v>
          </cell>
          <cell r="AL2466">
            <v>0</v>
          </cell>
          <cell r="AM2466">
            <v>0</v>
          </cell>
        </row>
        <row r="2467">
          <cell r="B2467" t="str">
            <v>46UC</v>
          </cell>
          <cell r="C2467" t="str">
            <v>North Wiltshire</v>
          </cell>
          <cell r="F2467">
            <v>50</v>
          </cell>
          <cell r="G2467">
            <v>15</v>
          </cell>
          <cell r="H2467">
            <v>177</v>
          </cell>
          <cell r="L2467">
            <v>242</v>
          </cell>
          <cell r="M2467">
            <v>0</v>
          </cell>
          <cell r="O2467" t="str">
            <v>46UC</v>
          </cell>
          <cell r="P2467" t="str">
            <v>North Wiltshire</v>
          </cell>
          <cell r="S2467">
            <v>50</v>
          </cell>
          <cell r="T2467">
            <v>18</v>
          </cell>
          <cell r="U2467">
            <v>177</v>
          </cell>
          <cell r="Y2467">
            <v>245</v>
          </cell>
          <cell r="AA2467" t="str">
            <v>46UC</v>
          </cell>
          <cell r="AB2467" t="str">
            <v>North Wiltshire</v>
          </cell>
          <cell r="AD2467">
            <v>21</v>
          </cell>
          <cell r="AE2467">
            <v>90</v>
          </cell>
          <cell r="AF2467">
            <v>21</v>
          </cell>
          <cell r="AG2467">
            <v>111</v>
          </cell>
          <cell r="AI2467" t="str">
            <v>46UC</v>
          </cell>
          <cell r="AJ2467" t="str">
            <v>North Wiltshire</v>
          </cell>
          <cell r="AK2467">
            <v>0</v>
          </cell>
          <cell r="AL2467">
            <v>0</v>
          </cell>
          <cell r="AM2467">
            <v>0</v>
          </cell>
        </row>
        <row r="2468">
          <cell r="B2468" t="str">
            <v>46UD</v>
          </cell>
          <cell r="C2468" t="str">
            <v>Salisbury</v>
          </cell>
          <cell r="F2468">
            <v>39</v>
          </cell>
          <cell r="G2468">
            <v>41</v>
          </cell>
          <cell r="H2468">
            <v>63</v>
          </cell>
          <cell r="I2468">
            <v>36</v>
          </cell>
          <cell r="J2468">
            <v>1</v>
          </cell>
          <cell r="L2468">
            <v>180</v>
          </cell>
          <cell r="M2468">
            <v>1</v>
          </cell>
          <cell r="O2468" t="str">
            <v>46UD</v>
          </cell>
          <cell r="P2468" t="str">
            <v>Salisbury</v>
          </cell>
          <cell r="S2468">
            <v>39</v>
          </cell>
          <cell r="T2468">
            <v>38</v>
          </cell>
          <cell r="U2468">
            <v>63</v>
          </cell>
          <cell r="V2468">
            <v>36</v>
          </cell>
          <cell r="W2468">
            <v>1</v>
          </cell>
          <cell r="Y2468">
            <v>177</v>
          </cell>
          <cell r="AA2468" t="str">
            <v>46UD</v>
          </cell>
          <cell r="AB2468" t="str">
            <v>Salisbury</v>
          </cell>
          <cell r="AD2468">
            <v>10</v>
          </cell>
          <cell r="AE2468">
            <v>0</v>
          </cell>
          <cell r="AF2468">
            <v>10</v>
          </cell>
          <cell r="AG2468">
            <v>10</v>
          </cell>
          <cell r="AI2468" t="str">
            <v>46UD</v>
          </cell>
          <cell r="AJ2468" t="str">
            <v>Salisbury</v>
          </cell>
          <cell r="AK2468">
            <v>0</v>
          </cell>
          <cell r="AL2468">
            <v>0</v>
          </cell>
          <cell r="AM2468">
            <v>0</v>
          </cell>
        </row>
        <row r="2469">
          <cell r="B2469" t="str">
            <v>46UF</v>
          </cell>
          <cell r="C2469" t="str">
            <v>West Wiltshire</v>
          </cell>
          <cell r="F2469">
            <v>6</v>
          </cell>
          <cell r="G2469">
            <v>9</v>
          </cell>
          <cell r="H2469">
            <v>89</v>
          </cell>
          <cell r="L2469">
            <v>104</v>
          </cell>
          <cell r="M2469">
            <v>0</v>
          </cell>
          <cell r="O2469" t="str">
            <v>46UF</v>
          </cell>
          <cell r="P2469" t="str">
            <v>West Wiltshire</v>
          </cell>
          <cell r="S2469">
            <v>6</v>
          </cell>
          <cell r="T2469">
            <v>13</v>
          </cell>
          <cell r="U2469">
            <v>89</v>
          </cell>
          <cell r="Y2469">
            <v>108</v>
          </cell>
          <cell r="AA2469" t="str">
            <v>46UF</v>
          </cell>
          <cell r="AB2469" t="str">
            <v>West Wiltshire</v>
          </cell>
          <cell r="AD2469">
            <v>6</v>
          </cell>
          <cell r="AE2469">
            <v>32</v>
          </cell>
          <cell r="AF2469">
            <v>6</v>
          </cell>
          <cell r="AG2469">
            <v>38</v>
          </cell>
          <cell r="AI2469" t="str">
            <v>46UF</v>
          </cell>
          <cell r="AJ2469" t="str">
            <v>West Wiltshire</v>
          </cell>
          <cell r="AK2469">
            <v>0</v>
          </cell>
          <cell r="AL2469">
            <v>0</v>
          </cell>
          <cell r="AM2469">
            <v>0</v>
          </cell>
        </row>
        <row r="2470">
          <cell r="B2470" t="str">
            <v>47UB</v>
          </cell>
          <cell r="C2470" t="str">
            <v>Bromsgrove</v>
          </cell>
          <cell r="D2470">
            <v>28</v>
          </cell>
          <cell r="F2470">
            <v>43</v>
          </cell>
          <cell r="G2470">
            <v>2</v>
          </cell>
          <cell r="H2470">
            <v>54</v>
          </cell>
          <cell r="L2470">
            <v>127</v>
          </cell>
          <cell r="M2470">
            <v>0</v>
          </cell>
          <cell r="O2470" t="str">
            <v>47UB</v>
          </cell>
          <cell r="P2470" t="str">
            <v>Bromsgrove</v>
          </cell>
          <cell r="Q2470">
            <v>28</v>
          </cell>
          <cell r="S2470">
            <v>43</v>
          </cell>
          <cell r="T2470">
            <v>6</v>
          </cell>
          <cell r="U2470">
            <v>54</v>
          </cell>
          <cell r="Y2470">
            <v>131</v>
          </cell>
          <cell r="AA2470" t="str">
            <v>47UB</v>
          </cell>
          <cell r="AB2470" t="str">
            <v>Bromsgrove</v>
          </cell>
          <cell r="AC2470">
            <v>0</v>
          </cell>
          <cell r="AD2470">
            <v>0</v>
          </cell>
          <cell r="AE2470">
            <v>0</v>
          </cell>
          <cell r="AF2470">
            <v>0</v>
          </cell>
          <cell r="AG2470">
            <v>0</v>
          </cell>
          <cell r="AI2470" t="str">
            <v>47UB</v>
          </cell>
          <cell r="AJ2470" t="str">
            <v>Bromsgrove</v>
          </cell>
          <cell r="AK2470">
            <v>0</v>
          </cell>
          <cell r="AL2470">
            <v>0</v>
          </cell>
          <cell r="AM2470">
            <v>0</v>
          </cell>
        </row>
        <row r="2471">
          <cell r="B2471" t="str">
            <v>47UC</v>
          </cell>
          <cell r="C2471" t="str">
            <v>Malvern Hills</v>
          </cell>
          <cell r="F2471">
            <v>15</v>
          </cell>
          <cell r="G2471">
            <v>2</v>
          </cell>
          <cell r="H2471">
            <v>10</v>
          </cell>
          <cell r="L2471">
            <v>27</v>
          </cell>
          <cell r="M2471">
            <v>0</v>
          </cell>
          <cell r="O2471" t="str">
            <v>47UC</v>
          </cell>
          <cell r="P2471" t="str">
            <v>Malvern Hills</v>
          </cell>
          <cell r="S2471">
            <v>15</v>
          </cell>
          <cell r="T2471">
            <v>4</v>
          </cell>
          <cell r="U2471">
            <v>10</v>
          </cell>
          <cell r="Y2471">
            <v>29</v>
          </cell>
          <cell r="AA2471" t="str">
            <v>47UC</v>
          </cell>
          <cell r="AB2471" t="str">
            <v>Malvern Hills</v>
          </cell>
          <cell r="AD2471">
            <v>0</v>
          </cell>
          <cell r="AE2471">
            <v>0</v>
          </cell>
          <cell r="AF2471">
            <v>0</v>
          </cell>
          <cell r="AG2471">
            <v>0</v>
          </cell>
          <cell r="AI2471" t="str">
            <v>47UC</v>
          </cell>
          <cell r="AJ2471" t="str">
            <v>Malvern Hills</v>
          </cell>
          <cell r="AK2471">
            <v>0</v>
          </cell>
          <cell r="AL2471">
            <v>0</v>
          </cell>
          <cell r="AM2471">
            <v>0</v>
          </cell>
        </row>
        <row r="2472">
          <cell r="B2472" t="str">
            <v>47UD</v>
          </cell>
          <cell r="C2472" t="str">
            <v>Redditch</v>
          </cell>
          <cell r="F2472">
            <v>4</v>
          </cell>
          <cell r="G2472">
            <v>5</v>
          </cell>
          <cell r="H2472">
            <v>8</v>
          </cell>
          <cell r="L2472">
            <v>17</v>
          </cell>
          <cell r="M2472">
            <v>0</v>
          </cell>
          <cell r="O2472" t="str">
            <v>47UD</v>
          </cell>
          <cell r="P2472" t="str">
            <v>Redditch</v>
          </cell>
          <cell r="S2472">
            <v>4</v>
          </cell>
          <cell r="T2472">
            <v>9</v>
          </cell>
          <cell r="U2472">
            <v>8</v>
          </cell>
          <cell r="Y2472">
            <v>21</v>
          </cell>
          <cell r="AA2472" t="str">
            <v>47UD</v>
          </cell>
          <cell r="AB2472" t="str">
            <v>Redditch</v>
          </cell>
          <cell r="AD2472">
            <v>0</v>
          </cell>
          <cell r="AE2472">
            <v>2</v>
          </cell>
          <cell r="AF2472">
            <v>0</v>
          </cell>
          <cell r="AG2472">
            <v>2</v>
          </cell>
          <cell r="AI2472" t="str">
            <v>47UD</v>
          </cell>
          <cell r="AJ2472" t="str">
            <v>Redditch</v>
          </cell>
          <cell r="AK2472">
            <v>0</v>
          </cell>
          <cell r="AL2472">
            <v>0</v>
          </cell>
          <cell r="AM2472">
            <v>0</v>
          </cell>
        </row>
        <row r="2473">
          <cell r="B2473" t="str">
            <v>47UE</v>
          </cell>
          <cell r="C2473" t="str">
            <v>Worcester</v>
          </cell>
          <cell r="F2473">
            <v>43</v>
          </cell>
          <cell r="G2473">
            <v>61</v>
          </cell>
          <cell r="H2473">
            <v>61</v>
          </cell>
          <cell r="I2473">
            <v>2</v>
          </cell>
          <cell r="J2473">
            <v>2</v>
          </cell>
          <cell r="L2473">
            <v>169</v>
          </cell>
          <cell r="M2473">
            <v>2</v>
          </cell>
          <cell r="O2473" t="str">
            <v>47UE</v>
          </cell>
          <cell r="P2473" t="str">
            <v>Worcester</v>
          </cell>
          <cell r="S2473">
            <v>43</v>
          </cell>
          <cell r="T2473">
            <v>32</v>
          </cell>
          <cell r="U2473">
            <v>61</v>
          </cell>
          <cell r="V2473">
            <v>2</v>
          </cell>
          <cell r="W2473">
            <v>2</v>
          </cell>
          <cell r="Y2473">
            <v>140</v>
          </cell>
          <cell r="AA2473" t="str">
            <v>47UE</v>
          </cell>
          <cell r="AB2473" t="str">
            <v>Worcester</v>
          </cell>
          <cell r="AD2473">
            <v>0</v>
          </cell>
          <cell r="AE2473">
            <v>0</v>
          </cell>
          <cell r="AF2473">
            <v>0</v>
          </cell>
          <cell r="AG2473">
            <v>0</v>
          </cell>
          <cell r="AI2473" t="str">
            <v>47UE</v>
          </cell>
          <cell r="AJ2473" t="str">
            <v>Worcester</v>
          </cell>
          <cell r="AK2473">
            <v>0</v>
          </cell>
          <cell r="AL2473">
            <v>0</v>
          </cell>
          <cell r="AM2473">
            <v>0</v>
          </cell>
        </row>
        <row r="2474">
          <cell r="B2474" t="str">
            <v>47UF</v>
          </cell>
          <cell r="C2474" t="str">
            <v>Wychavon</v>
          </cell>
          <cell r="F2474">
            <v>6</v>
          </cell>
          <cell r="G2474">
            <v>4</v>
          </cell>
          <cell r="H2474">
            <v>33</v>
          </cell>
          <cell r="K2474">
            <v>1</v>
          </cell>
          <cell r="L2474">
            <v>44</v>
          </cell>
          <cell r="M2474">
            <v>1</v>
          </cell>
          <cell r="O2474" t="str">
            <v>47UF</v>
          </cell>
          <cell r="P2474" t="str">
            <v>Wychavon</v>
          </cell>
          <cell r="S2474">
            <v>6</v>
          </cell>
          <cell r="T2474">
            <v>8</v>
          </cell>
          <cell r="U2474">
            <v>33</v>
          </cell>
          <cell r="X2474">
            <v>1</v>
          </cell>
          <cell r="Y2474">
            <v>48</v>
          </cell>
          <cell r="AA2474" t="str">
            <v>47UF</v>
          </cell>
          <cell r="AB2474" t="str">
            <v>Wychavon</v>
          </cell>
          <cell r="AD2474">
            <v>0</v>
          </cell>
          <cell r="AE2474">
            <v>7</v>
          </cell>
          <cell r="AF2474">
            <v>0</v>
          </cell>
          <cell r="AG2474">
            <v>7</v>
          </cell>
          <cell r="AI2474" t="str">
            <v>47UF</v>
          </cell>
          <cell r="AJ2474" t="str">
            <v>Wychavon</v>
          </cell>
          <cell r="AK2474">
            <v>0</v>
          </cell>
          <cell r="AL2474">
            <v>0</v>
          </cell>
          <cell r="AM2474">
            <v>0</v>
          </cell>
        </row>
        <row r="2475">
          <cell r="B2475" t="str">
            <v>47UG</v>
          </cell>
          <cell r="C2475" t="str">
            <v>Wyre Forest</v>
          </cell>
          <cell r="G2475">
            <v>2</v>
          </cell>
          <cell r="H2475">
            <v>37</v>
          </cell>
          <cell r="L2475">
            <v>39</v>
          </cell>
          <cell r="M2475">
            <v>0</v>
          </cell>
          <cell r="O2475" t="str">
            <v>47UG</v>
          </cell>
          <cell r="P2475" t="str">
            <v>Wyre Forest</v>
          </cell>
          <cell r="T2475">
            <v>6</v>
          </cell>
          <cell r="U2475">
            <v>37</v>
          </cell>
          <cell r="Y2475">
            <v>43</v>
          </cell>
          <cell r="AA2475" t="str">
            <v>47UG</v>
          </cell>
          <cell r="AB2475" t="str">
            <v>Wyre Forest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I2475" t="str">
            <v>47UG</v>
          </cell>
          <cell r="AJ2475" t="str">
            <v>Wyre Forest</v>
          </cell>
          <cell r="AK2475">
            <v>0</v>
          </cell>
          <cell r="AL2475">
            <v>0</v>
          </cell>
          <cell r="AM2475">
            <v>0</v>
          </cell>
        </row>
        <row r="2482">
          <cell r="B2482" t="str">
            <v>00AA</v>
          </cell>
          <cell r="C2482" t="str">
            <v>City of London</v>
          </cell>
          <cell r="D2482">
            <v>0</v>
          </cell>
          <cell r="E2482">
            <v>0</v>
          </cell>
          <cell r="F2482">
            <v>0</v>
          </cell>
          <cell r="G2482">
            <v>12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12</v>
          </cell>
          <cell r="M2482">
            <v>0</v>
          </cell>
          <cell r="O2482" t="str">
            <v>00AA</v>
          </cell>
          <cell r="P2482" t="str">
            <v>City of London</v>
          </cell>
          <cell r="Q2482">
            <v>0</v>
          </cell>
          <cell r="R2482">
            <v>0</v>
          </cell>
          <cell r="S2482">
            <v>0</v>
          </cell>
          <cell r="T2482">
            <v>1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1</v>
          </cell>
          <cell r="AA2482" t="str">
            <v>00AA</v>
          </cell>
          <cell r="AB2482" t="str">
            <v>City of London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I2482" t="str">
            <v>00AA</v>
          </cell>
          <cell r="AJ2482" t="str">
            <v>City of London</v>
          </cell>
          <cell r="AK2482">
            <v>0</v>
          </cell>
          <cell r="AL2482">
            <v>0</v>
          </cell>
          <cell r="AM2482" t="str">
            <v xml:space="preserve">may </v>
          </cell>
        </row>
        <row r="2483">
          <cell r="B2483" t="str">
            <v>00AB</v>
          </cell>
          <cell r="C2483" t="str">
            <v>Barking and Dagenham</v>
          </cell>
          <cell r="D2483">
            <v>24</v>
          </cell>
          <cell r="E2483">
            <v>0</v>
          </cell>
          <cell r="F2483">
            <v>38</v>
          </cell>
          <cell r="G2483">
            <v>25</v>
          </cell>
          <cell r="H2483">
            <v>47</v>
          </cell>
          <cell r="I2483">
            <v>13</v>
          </cell>
          <cell r="J2483">
            <v>0</v>
          </cell>
          <cell r="K2483">
            <v>1</v>
          </cell>
          <cell r="L2483">
            <v>148</v>
          </cell>
          <cell r="M2483">
            <v>1</v>
          </cell>
          <cell r="O2483" t="str">
            <v>00AB</v>
          </cell>
          <cell r="P2483" t="str">
            <v>Barking and Dagenham</v>
          </cell>
          <cell r="Q2483">
            <v>24</v>
          </cell>
          <cell r="R2483">
            <v>0</v>
          </cell>
          <cell r="S2483">
            <v>38</v>
          </cell>
          <cell r="T2483">
            <v>59</v>
          </cell>
          <cell r="U2483">
            <v>47</v>
          </cell>
          <cell r="V2483">
            <v>13</v>
          </cell>
          <cell r="W2483">
            <v>0</v>
          </cell>
          <cell r="X2483">
            <v>1</v>
          </cell>
          <cell r="Y2483">
            <v>182</v>
          </cell>
          <cell r="AA2483" t="str">
            <v>00AB</v>
          </cell>
          <cell r="AB2483" t="str">
            <v>Barking and Dagenham</v>
          </cell>
          <cell r="AC2483">
            <v>0</v>
          </cell>
          <cell r="AD2483">
            <v>0</v>
          </cell>
          <cell r="AE2483">
            <v>0</v>
          </cell>
          <cell r="AF2483">
            <v>0</v>
          </cell>
          <cell r="AG2483">
            <v>0</v>
          </cell>
          <cell r="AI2483" t="str">
            <v>00AB</v>
          </cell>
          <cell r="AJ2483" t="str">
            <v>Barking and Dagenham</v>
          </cell>
          <cell r="AK2483">
            <v>0</v>
          </cell>
          <cell r="AL2483">
            <v>0</v>
          </cell>
          <cell r="AM2483" t="str">
            <v xml:space="preserve">have been </v>
          </cell>
        </row>
        <row r="2484">
          <cell r="B2484" t="str">
            <v>00AC</v>
          </cell>
          <cell r="C2484" t="str">
            <v>Barnet</v>
          </cell>
          <cell r="D2484">
            <v>0</v>
          </cell>
          <cell r="E2484">
            <v>0</v>
          </cell>
          <cell r="F2484">
            <v>19</v>
          </cell>
          <cell r="G2484">
            <v>63</v>
          </cell>
          <cell r="H2484">
            <v>58</v>
          </cell>
          <cell r="I2484">
            <v>25</v>
          </cell>
          <cell r="J2484">
            <v>1</v>
          </cell>
          <cell r="K2484">
            <v>1</v>
          </cell>
          <cell r="L2484">
            <v>167</v>
          </cell>
          <cell r="M2484">
            <v>2</v>
          </cell>
          <cell r="O2484" t="str">
            <v>00AC</v>
          </cell>
          <cell r="P2484" t="str">
            <v>Barnet</v>
          </cell>
          <cell r="Q2484">
            <v>0</v>
          </cell>
          <cell r="R2484">
            <v>0</v>
          </cell>
          <cell r="S2484">
            <v>19</v>
          </cell>
          <cell r="T2484">
            <v>54</v>
          </cell>
          <cell r="U2484">
            <v>58</v>
          </cell>
          <cell r="V2484">
            <v>25</v>
          </cell>
          <cell r="W2484">
            <v>1</v>
          </cell>
          <cell r="X2484">
            <v>1</v>
          </cell>
          <cell r="Y2484">
            <v>158</v>
          </cell>
          <cell r="AA2484" t="str">
            <v>00AC</v>
          </cell>
          <cell r="AB2484" t="str">
            <v>Barnet</v>
          </cell>
          <cell r="AC2484">
            <v>0</v>
          </cell>
          <cell r="AD2484">
            <v>0</v>
          </cell>
          <cell r="AE2484">
            <v>0</v>
          </cell>
          <cell r="AF2484">
            <v>0</v>
          </cell>
          <cell r="AG2484">
            <v>0</v>
          </cell>
          <cell r="AI2484" t="str">
            <v>00AC</v>
          </cell>
          <cell r="AJ2484" t="str">
            <v>Barnet</v>
          </cell>
          <cell r="AK2484">
            <v>0</v>
          </cell>
          <cell r="AL2484">
            <v>0</v>
          </cell>
          <cell r="AM2484" t="str">
            <v>hardcoded</v>
          </cell>
        </row>
        <row r="2485">
          <cell r="B2485" t="str">
            <v>00AD</v>
          </cell>
          <cell r="C2485" t="str">
            <v>Bexley</v>
          </cell>
          <cell r="D2485">
            <v>24</v>
          </cell>
          <cell r="E2485">
            <v>3</v>
          </cell>
          <cell r="F2485">
            <v>3</v>
          </cell>
          <cell r="G2485">
            <v>71</v>
          </cell>
          <cell r="H2485">
            <v>117</v>
          </cell>
          <cell r="I2485">
            <v>31</v>
          </cell>
          <cell r="J2485">
            <v>0</v>
          </cell>
          <cell r="K2485">
            <v>0</v>
          </cell>
          <cell r="L2485">
            <v>249</v>
          </cell>
          <cell r="M2485">
            <v>0</v>
          </cell>
          <cell r="O2485" t="str">
            <v>00AD</v>
          </cell>
          <cell r="P2485" t="str">
            <v>Bexley</v>
          </cell>
          <cell r="Q2485">
            <v>24</v>
          </cell>
          <cell r="R2485">
            <v>3</v>
          </cell>
          <cell r="S2485">
            <v>3</v>
          </cell>
          <cell r="T2485">
            <v>94</v>
          </cell>
          <cell r="U2485">
            <v>117</v>
          </cell>
          <cell r="V2485">
            <v>31</v>
          </cell>
          <cell r="W2485">
            <v>0</v>
          </cell>
          <cell r="X2485">
            <v>0</v>
          </cell>
          <cell r="Y2485">
            <v>272</v>
          </cell>
          <cell r="AA2485" t="str">
            <v>00AD</v>
          </cell>
          <cell r="AB2485" t="str">
            <v>Bexley</v>
          </cell>
          <cell r="AC2485">
            <v>0</v>
          </cell>
          <cell r="AD2485">
            <v>0</v>
          </cell>
          <cell r="AE2485">
            <v>0</v>
          </cell>
          <cell r="AF2485">
            <v>0</v>
          </cell>
          <cell r="AG2485">
            <v>0</v>
          </cell>
          <cell r="AI2485" t="str">
            <v>00AD</v>
          </cell>
          <cell r="AJ2485" t="str">
            <v>Bexley</v>
          </cell>
          <cell r="AK2485">
            <v>4</v>
          </cell>
          <cell r="AL2485">
            <v>0</v>
          </cell>
          <cell r="AM2485" t="str">
            <v>last year</v>
          </cell>
        </row>
        <row r="2486">
          <cell r="B2486" t="str">
            <v>00AE</v>
          </cell>
          <cell r="C2486" t="str">
            <v>Brent</v>
          </cell>
          <cell r="D2486">
            <v>25</v>
          </cell>
          <cell r="E2486">
            <v>1</v>
          </cell>
          <cell r="F2486">
            <v>136</v>
          </cell>
          <cell r="G2486">
            <v>40</v>
          </cell>
          <cell r="H2486">
            <v>262</v>
          </cell>
          <cell r="I2486">
            <v>152</v>
          </cell>
          <cell r="J2486">
            <v>2</v>
          </cell>
          <cell r="K2486">
            <v>0</v>
          </cell>
          <cell r="L2486">
            <v>618</v>
          </cell>
          <cell r="M2486">
            <v>2</v>
          </cell>
          <cell r="O2486" t="str">
            <v>00AE</v>
          </cell>
          <cell r="P2486" t="str">
            <v>Brent</v>
          </cell>
          <cell r="Q2486">
            <v>25</v>
          </cell>
          <cell r="R2486">
            <v>1</v>
          </cell>
          <cell r="S2486">
            <v>136</v>
          </cell>
          <cell r="T2486">
            <v>18</v>
          </cell>
          <cell r="U2486">
            <v>262</v>
          </cell>
          <cell r="V2486">
            <v>112</v>
          </cell>
          <cell r="W2486">
            <v>2</v>
          </cell>
          <cell r="X2486">
            <v>0</v>
          </cell>
          <cell r="Y2486">
            <v>556</v>
          </cell>
          <cell r="AA2486" t="str">
            <v>00AE</v>
          </cell>
          <cell r="AB2486" t="str">
            <v>Brent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  <cell r="AG2486">
            <v>0</v>
          </cell>
          <cell r="AI2486" t="str">
            <v>00AE</v>
          </cell>
          <cell r="AJ2486" t="str">
            <v>Brent</v>
          </cell>
          <cell r="AK2486">
            <v>0</v>
          </cell>
          <cell r="AL2486">
            <v>0</v>
          </cell>
        </row>
        <row r="2487">
          <cell r="B2487" t="str">
            <v>00AF</v>
          </cell>
          <cell r="C2487" t="str">
            <v>Bromley</v>
          </cell>
          <cell r="D2487">
            <v>34</v>
          </cell>
          <cell r="E2487">
            <v>10</v>
          </cell>
          <cell r="F2487">
            <v>38</v>
          </cell>
          <cell r="G2487">
            <v>54</v>
          </cell>
          <cell r="H2487">
            <v>121</v>
          </cell>
          <cell r="I2487">
            <v>13</v>
          </cell>
          <cell r="J2487">
            <v>1</v>
          </cell>
          <cell r="K2487">
            <v>2</v>
          </cell>
          <cell r="L2487">
            <v>273</v>
          </cell>
          <cell r="M2487">
            <v>3</v>
          </cell>
          <cell r="O2487" t="str">
            <v>00AF</v>
          </cell>
          <cell r="P2487" t="str">
            <v>Bromley</v>
          </cell>
          <cell r="Q2487">
            <v>34</v>
          </cell>
          <cell r="R2487">
            <v>10</v>
          </cell>
          <cell r="S2487">
            <v>38</v>
          </cell>
          <cell r="T2487">
            <v>60</v>
          </cell>
          <cell r="U2487">
            <v>121</v>
          </cell>
          <cell r="V2487">
            <v>12</v>
          </cell>
          <cell r="W2487">
            <v>1</v>
          </cell>
          <cell r="X2487">
            <v>2</v>
          </cell>
          <cell r="Y2487">
            <v>278</v>
          </cell>
          <cell r="AA2487" t="str">
            <v>00AF</v>
          </cell>
          <cell r="AB2487" t="str">
            <v>Bromley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  <cell r="AG2487">
            <v>0</v>
          </cell>
          <cell r="AI2487" t="str">
            <v>00AF</v>
          </cell>
          <cell r="AJ2487" t="str">
            <v>Bromley</v>
          </cell>
          <cell r="AK2487">
            <v>1</v>
          </cell>
          <cell r="AL2487">
            <v>0</v>
          </cell>
        </row>
        <row r="2488">
          <cell r="B2488" t="str">
            <v>00AG</v>
          </cell>
          <cell r="C2488" t="str">
            <v>Camden</v>
          </cell>
          <cell r="D2488">
            <v>27</v>
          </cell>
          <cell r="E2488">
            <v>0</v>
          </cell>
          <cell r="F2488">
            <v>67</v>
          </cell>
          <cell r="G2488">
            <v>34</v>
          </cell>
          <cell r="H2488">
            <v>119</v>
          </cell>
          <cell r="I2488">
            <v>0</v>
          </cell>
          <cell r="J2488">
            <v>0</v>
          </cell>
          <cell r="K2488">
            <v>0</v>
          </cell>
          <cell r="L2488">
            <v>247</v>
          </cell>
          <cell r="M2488">
            <v>0</v>
          </cell>
          <cell r="O2488" t="str">
            <v>00AG</v>
          </cell>
          <cell r="P2488" t="str">
            <v>Camden</v>
          </cell>
          <cell r="Q2488">
            <v>27</v>
          </cell>
          <cell r="R2488">
            <v>0</v>
          </cell>
          <cell r="S2488">
            <v>67</v>
          </cell>
          <cell r="T2488">
            <v>7</v>
          </cell>
          <cell r="U2488">
            <v>119</v>
          </cell>
          <cell r="V2488">
            <v>0</v>
          </cell>
          <cell r="W2488">
            <v>0</v>
          </cell>
          <cell r="X2488">
            <v>0</v>
          </cell>
          <cell r="Y2488">
            <v>220</v>
          </cell>
          <cell r="AA2488" t="str">
            <v>00AG</v>
          </cell>
          <cell r="AB2488" t="str">
            <v>Camden</v>
          </cell>
          <cell r="AC2488">
            <v>0</v>
          </cell>
          <cell r="AD2488">
            <v>0</v>
          </cell>
          <cell r="AE2488">
            <v>0</v>
          </cell>
          <cell r="AF2488">
            <v>0</v>
          </cell>
          <cell r="AG2488">
            <v>0</v>
          </cell>
          <cell r="AI2488" t="str">
            <v>00AG</v>
          </cell>
          <cell r="AJ2488" t="str">
            <v>Camden</v>
          </cell>
          <cell r="AK2488">
            <v>0</v>
          </cell>
          <cell r="AL2488">
            <v>0</v>
          </cell>
        </row>
        <row r="2489">
          <cell r="B2489" t="str">
            <v>00AH</v>
          </cell>
          <cell r="C2489" t="str">
            <v>Croydon</v>
          </cell>
          <cell r="D2489">
            <v>68</v>
          </cell>
          <cell r="E2489">
            <v>2</v>
          </cell>
          <cell r="F2489">
            <v>315</v>
          </cell>
          <cell r="G2489">
            <v>83</v>
          </cell>
          <cell r="H2489">
            <v>425</v>
          </cell>
          <cell r="I2489">
            <v>48</v>
          </cell>
          <cell r="J2489">
            <v>1</v>
          </cell>
          <cell r="K2489">
            <v>1</v>
          </cell>
          <cell r="L2489">
            <v>943</v>
          </cell>
          <cell r="M2489">
            <v>2</v>
          </cell>
          <cell r="O2489" t="str">
            <v>00AH</v>
          </cell>
          <cell r="P2489" t="str">
            <v>Croydon</v>
          </cell>
          <cell r="Q2489">
            <v>68</v>
          </cell>
          <cell r="R2489">
            <v>2</v>
          </cell>
          <cell r="S2489">
            <v>315</v>
          </cell>
          <cell r="T2489">
            <v>106</v>
          </cell>
          <cell r="U2489">
            <v>425</v>
          </cell>
          <cell r="V2489">
            <v>49</v>
          </cell>
          <cell r="W2489">
            <v>1</v>
          </cell>
          <cell r="X2489">
            <v>1</v>
          </cell>
          <cell r="Y2489">
            <v>967</v>
          </cell>
          <cell r="AA2489" t="str">
            <v>00AH</v>
          </cell>
          <cell r="AB2489" t="str">
            <v>Croydon</v>
          </cell>
          <cell r="AC2489">
            <v>0</v>
          </cell>
          <cell r="AD2489">
            <v>68</v>
          </cell>
          <cell r="AE2489">
            <v>0</v>
          </cell>
          <cell r="AF2489">
            <v>68</v>
          </cell>
          <cell r="AG2489">
            <v>136</v>
          </cell>
          <cell r="AI2489" t="str">
            <v>00AH</v>
          </cell>
          <cell r="AJ2489" t="str">
            <v>Croydon</v>
          </cell>
          <cell r="AK2489">
            <v>1</v>
          </cell>
          <cell r="AL2489">
            <v>0</v>
          </cell>
        </row>
        <row r="2490">
          <cell r="B2490" t="str">
            <v>00AJ</v>
          </cell>
          <cell r="C2490" t="str">
            <v>Ealing</v>
          </cell>
          <cell r="D2490">
            <v>16</v>
          </cell>
          <cell r="E2490">
            <v>2</v>
          </cell>
          <cell r="F2490">
            <v>90</v>
          </cell>
          <cell r="G2490">
            <v>47</v>
          </cell>
          <cell r="H2490">
            <v>119</v>
          </cell>
          <cell r="I2490">
            <v>93</v>
          </cell>
          <cell r="J2490">
            <v>0</v>
          </cell>
          <cell r="K2490">
            <v>1</v>
          </cell>
          <cell r="L2490">
            <v>368</v>
          </cell>
          <cell r="M2490">
            <v>1</v>
          </cell>
          <cell r="O2490" t="str">
            <v>00AJ</v>
          </cell>
          <cell r="P2490" t="str">
            <v>Ealing</v>
          </cell>
          <cell r="Q2490">
            <v>16</v>
          </cell>
          <cell r="R2490">
            <v>2</v>
          </cell>
          <cell r="S2490">
            <v>90</v>
          </cell>
          <cell r="T2490">
            <v>32</v>
          </cell>
          <cell r="U2490">
            <v>119</v>
          </cell>
          <cell r="V2490">
            <v>133</v>
          </cell>
          <cell r="W2490">
            <v>0</v>
          </cell>
          <cell r="X2490">
            <v>1</v>
          </cell>
          <cell r="Y2490">
            <v>393</v>
          </cell>
          <cell r="AA2490" t="str">
            <v>00AJ</v>
          </cell>
          <cell r="AB2490" t="str">
            <v>Ealing</v>
          </cell>
          <cell r="AC2490">
            <v>0</v>
          </cell>
          <cell r="AD2490">
            <v>0</v>
          </cell>
          <cell r="AE2490">
            <v>0</v>
          </cell>
          <cell r="AF2490">
            <v>0</v>
          </cell>
          <cell r="AG2490">
            <v>0</v>
          </cell>
          <cell r="AI2490" t="str">
            <v>00AJ</v>
          </cell>
          <cell r="AJ2490" t="str">
            <v>Ealing</v>
          </cell>
          <cell r="AK2490">
            <v>0</v>
          </cell>
          <cell r="AL2490">
            <v>0</v>
          </cell>
        </row>
        <row r="2491">
          <cell r="B2491" t="str">
            <v>00AK</v>
          </cell>
          <cell r="C2491" t="str">
            <v>Enfield</v>
          </cell>
          <cell r="D2491">
            <v>0</v>
          </cell>
          <cell r="E2491">
            <v>6</v>
          </cell>
          <cell r="F2491">
            <v>11</v>
          </cell>
          <cell r="G2491">
            <v>61</v>
          </cell>
          <cell r="H2491">
            <v>25</v>
          </cell>
          <cell r="I2491">
            <v>90</v>
          </cell>
          <cell r="J2491">
            <v>1</v>
          </cell>
          <cell r="K2491">
            <v>1</v>
          </cell>
          <cell r="L2491">
            <v>195</v>
          </cell>
          <cell r="M2491">
            <v>2</v>
          </cell>
          <cell r="O2491" t="str">
            <v>00AK</v>
          </cell>
          <cell r="P2491" t="str">
            <v>Enfield</v>
          </cell>
          <cell r="Q2491">
            <v>0</v>
          </cell>
          <cell r="R2491">
            <v>6</v>
          </cell>
          <cell r="S2491">
            <v>11</v>
          </cell>
          <cell r="T2491">
            <v>59</v>
          </cell>
          <cell r="U2491">
            <v>25</v>
          </cell>
          <cell r="V2491">
            <v>90</v>
          </cell>
          <cell r="W2491">
            <v>1</v>
          </cell>
          <cell r="X2491">
            <v>1</v>
          </cell>
          <cell r="Y2491">
            <v>193</v>
          </cell>
          <cell r="AA2491" t="str">
            <v>00AK</v>
          </cell>
          <cell r="AB2491" t="str">
            <v>Enfield</v>
          </cell>
          <cell r="AC2491">
            <v>0</v>
          </cell>
          <cell r="AD2491">
            <v>0</v>
          </cell>
          <cell r="AE2491">
            <v>0</v>
          </cell>
          <cell r="AF2491">
            <v>0</v>
          </cell>
          <cell r="AG2491">
            <v>0</v>
          </cell>
          <cell r="AI2491" t="str">
            <v>00AK</v>
          </cell>
          <cell r="AJ2491" t="str">
            <v>Enfield</v>
          </cell>
          <cell r="AK2491">
            <v>0</v>
          </cell>
          <cell r="AL2491">
            <v>0</v>
          </cell>
        </row>
        <row r="2492">
          <cell r="B2492" t="str">
            <v>00AL</v>
          </cell>
          <cell r="C2492" t="str">
            <v>Greenwich</v>
          </cell>
          <cell r="D2492">
            <v>33</v>
          </cell>
          <cell r="E2492">
            <v>2</v>
          </cell>
          <cell r="F2492">
            <v>55</v>
          </cell>
          <cell r="G2492">
            <v>56</v>
          </cell>
          <cell r="H2492">
            <v>170</v>
          </cell>
          <cell r="I2492">
            <v>70</v>
          </cell>
          <cell r="J2492">
            <v>0</v>
          </cell>
          <cell r="K2492">
            <v>2</v>
          </cell>
          <cell r="L2492">
            <v>388</v>
          </cell>
          <cell r="M2492">
            <v>2</v>
          </cell>
          <cell r="O2492" t="str">
            <v>00AL</v>
          </cell>
          <cell r="P2492" t="str">
            <v>Greenwich</v>
          </cell>
          <cell r="Q2492">
            <v>33</v>
          </cell>
          <cell r="R2492">
            <v>2</v>
          </cell>
          <cell r="S2492">
            <v>55</v>
          </cell>
          <cell r="T2492">
            <v>54</v>
          </cell>
          <cell r="U2492">
            <v>170</v>
          </cell>
          <cell r="V2492">
            <v>70</v>
          </cell>
          <cell r="W2492">
            <v>0</v>
          </cell>
          <cell r="X2492">
            <v>1</v>
          </cell>
          <cell r="Y2492">
            <v>385</v>
          </cell>
          <cell r="AA2492" t="str">
            <v>00AL</v>
          </cell>
          <cell r="AB2492" t="str">
            <v>Greenwich</v>
          </cell>
          <cell r="AC2492">
            <v>0</v>
          </cell>
          <cell r="AD2492">
            <v>0</v>
          </cell>
          <cell r="AE2492">
            <v>0</v>
          </cell>
          <cell r="AF2492">
            <v>0</v>
          </cell>
          <cell r="AG2492">
            <v>0</v>
          </cell>
          <cell r="AI2492" t="str">
            <v>00AL</v>
          </cell>
          <cell r="AJ2492" t="str">
            <v>Greenwich</v>
          </cell>
          <cell r="AK2492">
            <v>0</v>
          </cell>
          <cell r="AL2492">
            <v>0</v>
          </cell>
        </row>
        <row r="2493">
          <cell r="B2493" t="str">
            <v>00AM</v>
          </cell>
          <cell r="C2493" t="str">
            <v>Hackney</v>
          </cell>
          <cell r="D2493">
            <v>126</v>
          </cell>
          <cell r="E2493">
            <v>4</v>
          </cell>
          <cell r="F2493">
            <v>225</v>
          </cell>
          <cell r="G2493">
            <v>51</v>
          </cell>
          <cell r="H2493">
            <v>530</v>
          </cell>
          <cell r="I2493">
            <v>81</v>
          </cell>
          <cell r="J2493">
            <v>0</v>
          </cell>
          <cell r="K2493">
            <v>2</v>
          </cell>
          <cell r="L2493">
            <v>1019</v>
          </cell>
          <cell r="M2493">
            <v>2</v>
          </cell>
          <cell r="O2493" t="str">
            <v>00AM</v>
          </cell>
          <cell r="P2493" t="str">
            <v>Hackney</v>
          </cell>
          <cell r="Q2493">
            <v>126</v>
          </cell>
          <cell r="R2493">
            <v>4</v>
          </cell>
          <cell r="S2493">
            <v>225</v>
          </cell>
          <cell r="T2493">
            <v>30</v>
          </cell>
          <cell r="U2493">
            <v>530</v>
          </cell>
          <cell r="V2493">
            <v>81</v>
          </cell>
          <cell r="W2493">
            <v>0</v>
          </cell>
          <cell r="X2493">
            <v>2</v>
          </cell>
          <cell r="Y2493">
            <v>998</v>
          </cell>
          <cell r="AA2493" t="str">
            <v>00AM</v>
          </cell>
          <cell r="AB2493" t="str">
            <v>Hackney</v>
          </cell>
          <cell r="AC2493">
            <v>0</v>
          </cell>
          <cell r="AD2493">
            <v>0</v>
          </cell>
          <cell r="AE2493">
            <v>0</v>
          </cell>
          <cell r="AF2493">
            <v>0</v>
          </cell>
          <cell r="AG2493">
            <v>0</v>
          </cell>
          <cell r="AI2493" t="str">
            <v>00AM</v>
          </cell>
          <cell r="AJ2493" t="str">
            <v>Hackney</v>
          </cell>
          <cell r="AK2493">
            <v>0</v>
          </cell>
          <cell r="AL2493">
            <v>0</v>
          </cell>
        </row>
        <row r="2494">
          <cell r="B2494" t="str">
            <v>00AN</v>
          </cell>
          <cell r="C2494" t="str">
            <v>Hammersmith and Fulham</v>
          </cell>
          <cell r="D2494">
            <v>40</v>
          </cell>
          <cell r="E2494">
            <v>0</v>
          </cell>
          <cell r="F2494">
            <v>261</v>
          </cell>
          <cell r="G2494">
            <v>91</v>
          </cell>
          <cell r="H2494">
            <v>133</v>
          </cell>
          <cell r="I2494">
            <v>31</v>
          </cell>
          <cell r="J2494">
            <v>0</v>
          </cell>
          <cell r="K2494">
            <v>1</v>
          </cell>
          <cell r="L2494">
            <v>557</v>
          </cell>
          <cell r="M2494">
            <v>1</v>
          </cell>
          <cell r="O2494" t="str">
            <v>00AN</v>
          </cell>
          <cell r="P2494" t="str">
            <v>Hammersmith and Fulham</v>
          </cell>
          <cell r="Q2494">
            <v>40</v>
          </cell>
          <cell r="R2494">
            <v>0</v>
          </cell>
          <cell r="S2494">
            <v>261</v>
          </cell>
          <cell r="T2494">
            <v>77</v>
          </cell>
          <cell r="U2494">
            <v>133</v>
          </cell>
          <cell r="V2494">
            <v>31</v>
          </cell>
          <cell r="W2494">
            <v>0</v>
          </cell>
          <cell r="X2494">
            <v>1</v>
          </cell>
          <cell r="Y2494">
            <v>543</v>
          </cell>
          <cell r="AA2494" t="str">
            <v>00AN</v>
          </cell>
          <cell r="AB2494" t="str">
            <v>Hammersmith and Fulham</v>
          </cell>
          <cell r="AC2494">
            <v>0</v>
          </cell>
          <cell r="AD2494">
            <v>53</v>
          </cell>
          <cell r="AE2494">
            <v>0</v>
          </cell>
          <cell r="AF2494">
            <v>53</v>
          </cell>
          <cell r="AG2494">
            <v>106</v>
          </cell>
          <cell r="AI2494" t="str">
            <v>00AN</v>
          </cell>
          <cell r="AJ2494" t="str">
            <v>Hammersmith and Fulham</v>
          </cell>
          <cell r="AK2494">
            <v>0</v>
          </cell>
          <cell r="AL2494">
            <v>0</v>
          </cell>
        </row>
        <row r="2495">
          <cell r="B2495" t="str">
            <v>00AP</v>
          </cell>
          <cell r="C2495" t="str">
            <v>Haringey</v>
          </cell>
          <cell r="D2495">
            <v>21</v>
          </cell>
          <cell r="E2495">
            <v>1</v>
          </cell>
          <cell r="F2495">
            <v>83</v>
          </cell>
          <cell r="G2495">
            <v>43</v>
          </cell>
          <cell r="H2495">
            <v>127</v>
          </cell>
          <cell r="I2495">
            <v>20</v>
          </cell>
          <cell r="J2495">
            <v>0</v>
          </cell>
          <cell r="K2495">
            <v>1</v>
          </cell>
          <cell r="L2495">
            <v>296</v>
          </cell>
          <cell r="M2495">
            <v>1</v>
          </cell>
          <cell r="O2495" t="str">
            <v>00AP</v>
          </cell>
          <cell r="P2495" t="str">
            <v>Haringey</v>
          </cell>
          <cell r="Q2495">
            <v>21</v>
          </cell>
          <cell r="R2495">
            <v>1</v>
          </cell>
          <cell r="S2495">
            <v>83</v>
          </cell>
          <cell r="T2495">
            <v>36</v>
          </cell>
          <cell r="U2495">
            <v>127</v>
          </cell>
          <cell r="V2495">
            <v>20</v>
          </cell>
          <cell r="W2495">
            <v>0</v>
          </cell>
          <cell r="X2495">
            <v>1</v>
          </cell>
          <cell r="Y2495">
            <v>289</v>
          </cell>
          <cell r="AA2495" t="str">
            <v>00AP</v>
          </cell>
          <cell r="AB2495" t="str">
            <v>Haringey</v>
          </cell>
          <cell r="AC2495">
            <v>0</v>
          </cell>
          <cell r="AD2495">
            <v>0</v>
          </cell>
          <cell r="AE2495">
            <v>0</v>
          </cell>
          <cell r="AF2495">
            <v>0</v>
          </cell>
          <cell r="AG2495">
            <v>0</v>
          </cell>
          <cell r="AI2495" t="str">
            <v>00AP</v>
          </cell>
          <cell r="AJ2495" t="str">
            <v>Haringey</v>
          </cell>
          <cell r="AK2495">
            <v>9</v>
          </cell>
          <cell r="AL2495">
            <v>0</v>
          </cell>
        </row>
        <row r="2496">
          <cell r="B2496" t="str">
            <v>00AQ</v>
          </cell>
          <cell r="C2496" t="str">
            <v>Harrow</v>
          </cell>
          <cell r="D2496">
            <v>0</v>
          </cell>
          <cell r="E2496">
            <v>0</v>
          </cell>
          <cell r="F2496">
            <v>67</v>
          </cell>
          <cell r="G2496">
            <v>30</v>
          </cell>
          <cell r="H2496">
            <v>130</v>
          </cell>
          <cell r="I2496">
            <v>21</v>
          </cell>
          <cell r="J2496">
            <v>1</v>
          </cell>
          <cell r="K2496">
            <v>0</v>
          </cell>
          <cell r="L2496">
            <v>249</v>
          </cell>
          <cell r="M2496">
            <v>1</v>
          </cell>
          <cell r="O2496" t="str">
            <v>00AQ</v>
          </cell>
          <cell r="P2496" t="str">
            <v>Harrow</v>
          </cell>
          <cell r="Q2496">
            <v>0</v>
          </cell>
          <cell r="R2496">
            <v>0</v>
          </cell>
          <cell r="S2496">
            <v>67</v>
          </cell>
          <cell r="T2496">
            <v>30</v>
          </cell>
          <cell r="U2496">
            <v>130</v>
          </cell>
          <cell r="V2496">
            <v>21</v>
          </cell>
          <cell r="W2496">
            <v>1</v>
          </cell>
          <cell r="X2496">
            <v>0</v>
          </cell>
          <cell r="Y2496">
            <v>249</v>
          </cell>
          <cell r="AA2496" t="str">
            <v>00AQ</v>
          </cell>
          <cell r="AB2496" t="str">
            <v>Harrow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I2496" t="str">
            <v>00AQ</v>
          </cell>
          <cell r="AJ2496" t="str">
            <v>Harrow</v>
          </cell>
          <cell r="AK2496">
            <v>0</v>
          </cell>
          <cell r="AL2496">
            <v>0</v>
          </cell>
        </row>
        <row r="2497">
          <cell r="B2497" t="str">
            <v>00AR</v>
          </cell>
          <cell r="C2497" t="str">
            <v>Havering</v>
          </cell>
          <cell r="D2497">
            <v>0</v>
          </cell>
          <cell r="E2497">
            <v>18</v>
          </cell>
          <cell r="F2497">
            <v>19</v>
          </cell>
          <cell r="G2497">
            <v>36</v>
          </cell>
          <cell r="H2497">
            <v>0</v>
          </cell>
          <cell r="I2497">
            <v>2</v>
          </cell>
          <cell r="J2497">
            <v>0</v>
          </cell>
          <cell r="K2497">
            <v>0</v>
          </cell>
          <cell r="L2497">
            <v>75</v>
          </cell>
          <cell r="M2497">
            <v>0</v>
          </cell>
          <cell r="O2497" t="str">
            <v>00AR</v>
          </cell>
          <cell r="P2497" t="str">
            <v>Havering</v>
          </cell>
          <cell r="Q2497">
            <v>0</v>
          </cell>
          <cell r="R2497">
            <v>18</v>
          </cell>
          <cell r="S2497">
            <v>19</v>
          </cell>
          <cell r="T2497">
            <v>61</v>
          </cell>
          <cell r="U2497">
            <v>0</v>
          </cell>
          <cell r="V2497">
            <v>2</v>
          </cell>
          <cell r="W2497">
            <v>0</v>
          </cell>
          <cell r="X2497">
            <v>0</v>
          </cell>
          <cell r="Y2497">
            <v>100</v>
          </cell>
          <cell r="AA2497" t="str">
            <v>00AR</v>
          </cell>
          <cell r="AB2497" t="str">
            <v>Havering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  <cell r="AG2497">
            <v>0</v>
          </cell>
          <cell r="AI2497" t="str">
            <v>00AR</v>
          </cell>
          <cell r="AJ2497" t="str">
            <v>Havering</v>
          </cell>
          <cell r="AK2497">
            <v>0</v>
          </cell>
          <cell r="AL2497">
            <v>0</v>
          </cell>
        </row>
        <row r="2498">
          <cell r="B2498" t="str">
            <v>00AS</v>
          </cell>
          <cell r="C2498" t="str">
            <v>Hillingdon</v>
          </cell>
          <cell r="D2498">
            <v>0</v>
          </cell>
          <cell r="E2498">
            <v>10</v>
          </cell>
          <cell r="F2498">
            <v>57</v>
          </cell>
          <cell r="G2498">
            <v>64</v>
          </cell>
          <cell r="H2498">
            <v>150</v>
          </cell>
          <cell r="I2498">
            <v>98</v>
          </cell>
          <cell r="J2498">
            <v>0</v>
          </cell>
          <cell r="K2498">
            <v>0</v>
          </cell>
          <cell r="L2498">
            <v>379</v>
          </cell>
          <cell r="M2498">
            <v>0</v>
          </cell>
          <cell r="O2498" t="str">
            <v>00AS</v>
          </cell>
          <cell r="P2498" t="str">
            <v>Hillingdon</v>
          </cell>
          <cell r="Q2498">
            <v>0</v>
          </cell>
          <cell r="R2498">
            <v>10</v>
          </cell>
          <cell r="S2498">
            <v>57</v>
          </cell>
          <cell r="T2498">
            <v>74</v>
          </cell>
          <cell r="U2498">
            <v>150</v>
          </cell>
          <cell r="V2498">
            <v>98</v>
          </cell>
          <cell r="W2498">
            <v>0</v>
          </cell>
          <cell r="X2498">
            <v>0</v>
          </cell>
          <cell r="Y2498">
            <v>389</v>
          </cell>
          <cell r="AA2498" t="str">
            <v>00AS</v>
          </cell>
          <cell r="AB2498" t="str">
            <v>Hillingdon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I2498" t="str">
            <v>00AS</v>
          </cell>
          <cell r="AJ2498" t="str">
            <v>Hillingdon</v>
          </cell>
          <cell r="AK2498">
            <v>0</v>
          </cell>
          <cell r="AL2498">
            <v>0</v>
          </cell>
        </row>
        <row r="2499">
          <cell r="B2499" t="str">
            <v>00AT</v>
          </cell>
          <cell r="C2499" t="str">
            <v>Hounslow</v>
          </cell>
          <cell r="D2499">
            <v>5</v>
          </cell>
          <cell r="E2499">
            <v>4</v>
          </cell>
          <cell r="F2499">
            <v>184</v>
          </cell>
          <cell r="G2499">
            <v>40</v>
          </cell>
          <cell r="H2499">
            <v>180</v>
          </cell>
          <cell r="I2499">
            <v>11</v>
          </cell>
          <cell r="J2499">
            <v>1</v>
          </cell>
          <cell r="K2499">
            <v>2</v>
          </cell>
          <cell r="L2499">
            <v>427</v>
          </cell>
          <cell r="M2499">
            <v>3</v>
          </cell>
          <cell r="O2499" t="str">
            <v>00AT</v>
          </cell>
          <cell r="P2499" t="str">
            <v>Hounslow</v>
          </cell>
          <cell r="Q2499">
            <v>5</v>
          </cell>
          <cell r="R2499">
            <v>4</v>
          </cell>
          <cell r="S2499">
            <v>184</v>
          </cell>
          <cell r="T2499">
            <v>31</v>
          </cell>
          <cell r="U2499">
            <v>180</v>
          </cell>
          <cell r="V2499">
            <v>11</v>
          </cell>
          <cell r="W2499">
            <v>1</v>
          </cell>
          <cell r="X2499">
            <v>2</v>
          </cell>
          <cell r="Y2499">
            <v>418</v>
          </cell>
          <cell r="AA2499" t="str">
            <v>00AT</v>
          </cell>
          <cell r="AB2499" t="str">
            <v>Hounslow</v>
          </cell>
          <cell r="AC2499">
            <v>0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I2499" t="str">
            <v>00AT</v>
          </cell>
          <cell r="AJ2499" t="str">
            <v>Hounslow</v>
          </cell>
          <cell r="AK2499">
            <v>2</v>
          </cell>
          <cell r="AL2499">
            <v>0</v>
          </cell>
        </row>
        <row r="2500">
          <cell r="B2500" t="str">
            <v>00AU</v>
          </cell>
          <cell r="C2500" t="str">
            <v>Islington</v>
          </cell>
          <cell r="D2500">
            <v>0</v>
          </cell>
          <cell r="E2500">
            <v>1</v>
          </cell>
          <cell r="F2500">
            <v>76</v>
          </cell>
          <cell r="G2500">
            <v>57</v>
          </cell>
          <cell r="H2500">
            <v>139</v>
          </cell>
          <cell r="I2500">
            <v>67</v>
          </cell>
          <cell r="J2500">
            <v>1</v>
          </cell>
          <cell r="K2500">
            <v>0</v>
          </cell>
          <cell r="L2500">
            <v>341</v>
          </cell>
          <cell r="M2500">
            <v>1</v>
          </cell>
          <cell r="O2500" t="str">
            <v>00AU</v>
          </cell>
          <cell r="P2500" t="str">
            <v>Islington</v>
          </cell>
          <cell r="Q2500">
            <v>0</v>
          </cell>
          <cell r="R2500">
            <v>1</v>
          </cell>
          <cell r="S2500">
            <v>76</v>
          </cell>
          <cell r="T2500">
            <v>33</v>
          </cell>
          <cell r="U2500">
            <v>139</v>
          </cell>
          <cell r="V2500">
            <v>67</v>
          </cell>
          <cell r="W2500">
            <v>1</v>
          </cell>
          <cell r="X2500">
            <v>0</v>
          </cell>
          <cell r="Y2500">
            <v>317</v>
          </cell>
          <cell r="AA2500" t="str">
            <v>00AU</v>
          </cell>
          <cell r="AB2500" t="str">
            <v>Islington</v>
          </cell>
          <cell r="AC2500">
            <v>0</v>
          </cell>
          <cell r="AD2500">
            <v>22</v>
          </cell>
          <cell r="AE2500">
            <v>0</v>
          </cell>
          <cell r="AF2500">
            <v>22</v>
          </cell>
          <cell r="AG2500">
            <v>44</v>
          </cell>
          <cell r="AI2500" t="str">
            <v>00AU</v>
          </cell>
          <cell r="AJ2500" t="str">
            <v>Islington</v>
          </cell>
          <cell r="AK2500">
            <v>0</v>
          </cell>
          <cell r="AL2500">
            <v>0</v>
          </cell>
        </row>
        <row r="2501">
          <cell r="B2501" t="str">
            <v>00AW</v>
          </cell>
          <cell r="C2501" t="str">
            <v>Kensington and Chelsea</v>
          </cell>
          <cell r="D2501">
            <v>0</v>
          </cell>
          <cell r="E2501">
            <v>0</v>
          </cell>
          <cell r="F2501">
            <v>19</v>
          </cell>
          <cell r="G2501">
            <v>17</v>
          </cell>
          <cell r="H2501">
            <v>0</v>
          </cell>
          <cell r="I2501">
            <v>10</v>
          </cell>
          <cell r="J2501">
            <v>0</v>
          </cell>
          <cell r="K2501">
            <v>1</v>
          </cell>
          <cell r="L2501">
            <v>47</v>
          </cell>
          <cell r="M2501">
            <v>1</v>
          </cell>
          <cell r="O2501" t="str">
            <v>00AW</v>
          </cell>
          <cell r="P2501" t="str">
            <v>Kensington and Chelsea</v>
          </cell>
          <cell r="Q2501">
            <v>0</v>
          </cell>
          <cell r="R2501">
            <v>0</v>
          </cell>
          <cell r="S2501">
            <v>19</v>
          </cell>
          <cell r="T2501">
            <v>3</v>
          </cell>
          <cell r="U2501">
            <v>0</v>
          </cell>
          <cell r="V2501">
            <v>10</v>
          </cell>
          <cell r="W2501">
            <v>0</v>
          </cell>
          <cell r="X2501">
            <v>1</v>
          </cell>
          <cell r="Y2501">
            <v>33</v>
          </cell>
          <cell r="AA2501" t="str">
            <v>00AW</v>
          </cell>
          <cell r="AB2501" t="str">
            <v>Kensington and Chelsea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I2501" t="str">
            <v>00AW</v>
          </cell>
          <cell r="AJ2501" t="str">
            <v>Kensington and Chelsea</v>
          </cell>
          <cell r="AK2501">
            <v>0</v>
          </cell>
          <cell r="AL2501">
            <v>0</v>
          </cell>
        </row>
        <row r="2502">
          <cell r="B2502" t="str">
            <v>00AX</v>
          </cell>
          <cell r="C2502" t="str">
            <v>Kingston upon Thames</v>
          </cell>
          <cell r="D2502">
            <v>0</v>
          </cell>
          <cell r="E2502">
            <v>0</v>
          </cell>
          <cell r="F2502">
            <v>0</v>
          </cell>
          <cell r="G2502">
            <v>46</v>
          </cell>
          <cell r="H2502">
            <v>27</v>
          </cell>
          <cell r="I2502">
            <v>0</v>
          </cell>
          <cell r="J2502">
            <v>0</v>
          </cell>
          <cell r="K2502">
            <v>0</v>
          </cell>
          <cell r="L2502">
            <v>73</v>
          </cell>
          <cell r="M2502">
            <v>0</v>
          </cell>
          <cell r="O2502" t="str">
            <v>00AX</v>
          </cell>
          <cell r="P2502" t="str">
            <v>Kingston upon Thames</v>
          </cell>
          <cell r="Q2502">
            <v>0</v>
          </cell>
          <cell r="R2502">
            <v>0</v>
          </cell>
          <cell r="S2502">
            <v>0</v>
          </cell>
          <cell r="T2502">
            <v>41</v>
          </cell>
          <cell r="U2502">
            <v>27</v>
          </cell>
          <cell r="V2502">
            <v>0</v>
          </cell>
          <cell r="W2502">
            <v>0</v>
          </cell>
          <cell r="X2502">
            <v>0</v>
          </cell>
          <cell r="Y2502">
            <v>68</v>
          </cell>
          <cell r="AA2502" t="str">
            <v>00AX</v>
          </cell>
          <cell r="AB2502" t="str">
            <v>Kingston upon Thames</v>
          </cell>
          <cell r="AC2502">
            <v>0</v>
          </cell>
          <cell r="AD2502">
            <v>0</v>
          </cell>
          <cell r="AE2502">
            <v>0</v>
          </cell>
          <cell r="AF2502">
            <v>0</v>
          </cell>
          <cell r="AG2502">
            <v>0</v>
          </cell>
          <cell r="AI2502" t="str">
            <v>00AX</v>
          </cell>
          <cell r="AJ2502" t="str">
            <v>Kingston upon Thames</v>
          </cell>
          <cell r="AK2502">
            <v>0</v>
          </cell>
          <cell r="AL2502">
            <v>0</v>
          </cell>
        </row>
        <row r="2503">
          <cell r="B2503" t="str">
            <v>00AY</v>
          </cell>
          <cell r="C2503" t="str">
            <v>Lambeth</v>
          </cell>
          <cell r="D2503">
            <v>0</v>
          </cell>
          <cell r="E2503">
            <v>0</v>
          </cell>
          <cell r="F2503">
            <v>163</v>
          </cell>
          <cell r="G2503">
            <v>102</v>
          </cell>
          <cell r="H2503">
            <v>364</v>
          </cell>
          <cell r="I2503">
            <v>27</v>
          </cell>
          <cell r="J2503">
            <v>1</v>
          </cell>
          <cell r="K2503">
            <v>2</v>
          </cell>
          <cell r="L2503">
            <v>659</v>
          </cell>
          <cell r="M2503">
            <v>3</v>
          </cell>
          <cell r="O2503" t="str">
            <v>00AY</v>
          </cell>
          <cell r="P2503" t="str">
            <v>Lambeth</v>
          </cell>
          <cell r="Q2503">
            <v>0</v>
          </cell>
          <cell r="R2503">
            <v>0</v>
          </cell>
          <cell r="S2503">
            <v>163</v>
          </cell>
          <cell r="T2503">
            <v>88</v>
          </cell>
          <cell r="U2503">
            <v>364</v>
          </cell>
          <cell r="V2503">
            <v>27</v>
          </cell>
          <cell r="W2503">
            <v>1</v>
          </cell>
          <cell r="X2503">
            <v>2</v>
          </cell>
          <cell r="Y2503">
            <v>645</v>
          </cell>
          <cell r="AA2503" t="str">
            <v>00AY</v>
          </cell>
          <cell r="AB2503" t="str">
            <v>Lambeth</v>
          </cell>
          <cell r="AC2503">
            <v>0</v>
          </cell>
          <cell r="AD2503">
            <v>0</v>
          </cell>
          <cell r="AE2503">
            <v>0</v>
          </cell>
          <cell r="AF2503">
            <v>0</v>
          </cell>
          <cell r="AG2503">
            <v>0</v>
          </cell>
          <cell r="AI2503" t="str">
            <v>00AY</v>
          </cell>
          <cell r="AJ2503" t="str">
            <v>Lambeth</v>
          </cell>
          <cell r="AK2503">
            <v>17</v>
          </cell>
          <cell r="AL2503">
            <v>0</v>
          </cell>
        </row>
        <row r="2504">
          <cell r="B2504" t="str">
            <v>00AZ</v>
          </cell>
          <cell r="C2504" t="str">
            <v>Lewisham</v>
          </cell>
          <cell r="D2504">
            <v>12</v>
          </cell>
          <cell r="E2504">
            <v>1</v>
          </cell>
          <cell r="F2504">
            <v>81</v>
          </cell>
          <cell r="G2504">
            <v>69</v>
          </cell>
          <cell r="H2504">
            <v>152</v>
          </cell>
          <cell r="I2504">
            <v>16</v>
          </cell>
          <cell r="J2504">
            <v>0</v>
          </cell>
          <cell r="K2504">
            <v>1</v>
          </cell>
          <cell r="L2504">
            <v>332</v>
          </cell>
          <cell r="M2504">
            <v>1</v>
          </cell>
          <cell r="O2504" t="str">
            <v>00AZ</v>
          </cell>
          <cell r="P2504" t="str">
            <v>Lewisham</v>
          </cell>
          <cell r="Q2504">
            <v>12</v>
          </cell>
          <cell r="R2504">
            <v>1</v>
          </cell>
          <cell r="S2504">
            <v>81</v>
          </cell>
          <cell r="T2504">
            <v>68</v>
          </cell>
          <cell r="U2504">
            <v>152</v>
          </cell>
          <cell r="V2504">
            <v>16</v>
          </cell>
          <cell r="W2504">
            <v>0</v>
          </cell>
          <cell r="X2504">
            <v>1</v>
          </cell>
          <cell r="Y2504">
            <v>331</v>
          </cell>
          <cell r="AA2504" t="str">
            <v>00AZ</v>
          </cell>
          <cell r="AB2504" t="str">
            <v>Lewisham</v>
          </cell>
          <cell r="AC2504">
            <v>0</v>
          </cell>
          <cell r="AD2504">
            <v>81</v>
          </cell>
          <cell r="AE2504">
            <v>0</v>
          </cell>
          <cell r="AF2504">
            <v>81</v>
          </cell>
          <cell r="AG2504">
            <v>162</v>
          </cell>
          <cell r="AI2504" t="str">
            <v>00AZ</v>
          </cell>
          <cell r="AJ2504" t="str">
            <v>Lewisham</v>
          </cell>
          <cell r="AK2504">
            <v>6</v>
          </cell>
          <cell r="AL2504">
            <v>0</v>
          </cell>
        </row>
        <row r="2505">
          <cell r="B2505" t="str">
            <v>00BA</v>
          </cell>
          <cell r="C2505" t="str">
            <v>Merton</v>
          </cell>
          <cell r="D2505">
            <v>0</v>
          </cell>
          <cell r="E2505">
            <v>0</v>
          </cell>
          <cell r="F2505">
            <v>22</v>
          </cell>
          <cell r="G2505">
            <v>29</v>
          </cell>
          <cell r="H2505">
            <v>27</v>
          </cell>
          <cell r="I2505">
            <v>13</v>
          </cell>
          <cell r="J2505">
            <v>0</v>
          </cell>
          <cell r="K2505">
            <v>1</v>
          </cell>
          <cell r="L2505">
            <v>92</v>
          </cell>
          <cell r="M2505">
            <v>1</v>
          </cell>
          <cell r="O2505" t="str">
            <v>00BA</v>
          </cell>
          <cell r="P2505" t="str">
            <v>Merton</v>
          </cell>
          <cell r="Q2505">
            <v>0</v>
          </cell>
          <cell r="R2505">
            <v>0</v>
          </cell>
          <cell r="S2505">
            <v>22</v>
          </cell>
          <cell r="T2505">
            <v>28</v>
          </cell>
          <cell r="U2505">
            <v>27</v>
          </cell>
          <cell r="V2505">
            <v>13</v>
          </cell>
          <cell r="W2505">
            <v>0</v>
          </cell>
          <cell r="X2505">
            <v>1</v>
          </cell>
          <cell r="Y2505">
            <v>91</v>
          </cell>
          <cell r="AA2505" t="str">
            <v>00BA</v>
          </cell>
          <cell r="AB2505" t="str">
            <v>Merton</v>
          </cell>
          <cell r="AC2505">
            <v>0</v>
          </cell>
          <cell r="AD2505">
            <v>12</v>
          </cell>
          <cell r="AE2505">
            <v>14</v>
          </cell>
          <cell r="AF2505">
            <v>12</v>
          </cell>
          <cell r="AG2505">
            <v>38</v>
          </cell>
          <cell r="AI2505" t="str">
            <v>00BA</v>
          </cell>
          <cell r="AJ2505" t="str">
            <v>Merton</v>
          </cell>
          <cell r="AK2505">
            <v>0</v>
          </cell>
          <cell r="AL2505">
            <v>0</v>
          </cell>
        </row>
        <row r="2506">
          <cell r="B2506" t="str">
            <v>00BB</v>
          </cell>
          <cell r="C2506" t="str">
            <v>Newham</v>
          </cell>
          <cell r="D2506">
            <v>57</v>
          </cell>
          <cell r="E2506">
            <v>0</v>
          </cell>
          <cell r="F2506">
            <v>348</v>
          </cell>
          <cell r="G2506">
            <v>53</v>
          </cell>
          <cell r="H2506">
            <v>234</v>
          </cell>
          <cell r="I2506">
            <v>30</v>
          </cell>
          <cell r="J2506">
            <v>0</v>
          </cell>
          <cell r="K2506">
            <v>8</v>
          </cell>
          <cell r="L2506">
            <v>730</v>
          </cell>
          <cell r="M2506">
            <v>8</v>
          </cell>
          <cell r="O2506" t="str">
            <v>00BB</v>
          </cell>
          <cell r="P2506" t="str">
            <v>Newham</v>
          </cell>
          <cell r="Q2506">
            <v>57</v>
          </cell>
          <cell r="R2506">
            <v>0</v>
          </cell>
          <cell r="S2506">
            <v>348</v>
          </cell>
          <cell r="T2506">
            <v>27</v>
          </cell>
          <cell r="U2506">
            <v>234</v>
          </cell>
          <cell r="V2506">
            <v>30</v>
          </cell>
          <cell r="W2506">
            <v>0</v>
          </cell>
          <cell r="X2506">
            <v>8</v>
          </cell>
          <cell r="Y2506">
            <v>704</v>
          </cell>
          <cell r="AA2506" t="str">
            <v>00BB</v>
          </cell>
          <cell r="AB2506" t="str">
            <v>Newham</v>
          </cell>
          <cell r="AC2506">
            <v>0</v>
          </cell>
          <cell r="AD2506">
            <v>0</v>
          </cell>
          <cell r="AE2506">
            <v>0</v>
          </cell>
          <cell r="AF2506">
            <v>0</v>
          </cell>
          <cell r="AG2506">
            <v>0</v>
          </cell>
          <cell r="AI2506" t="str">
            <v>00BB</v>
          </cell>
          <cell r="AJ2506" t="str">
            <v>Newham</v>
          </cell>
          <cell r="AK2506">
            <v>0</v>
          </cell>
          <cell r="AL2506">
            <v>0</v>
          </cell>
        </row>
        <row r="2507">
          <cell r="B2507" t="str">
            <v>00BC</v>
          </cell>
          <cell r="C2507" t="str">
            <v>Redbridge</v>
          </cell>
          <cell r="D2507">
            <v>20</v>
          </cell>
          <cell r="E2507">
            <v>0</v>
          </cell>
          <cell r="F2507">
            <v>47</v>
          </cell>
          <cell r="G2507">
            <v>41</v>
          </cell>
          <cell r="H2507">
            <v>126</v>
          </cell>
          <cell r="I2507">
            <v>37</v>
          </cell>
          <cell r="J2507">
            <v>2</v>
          </cell>
          <cell r="K2507">
            <v>1</v>
          </cell>
          <cell r="L2507">
            <v>274</v>
          </cell>
          <cell r="M2507">
            <v>3</v>
          </cell>
          <cell r="O2507" t="str">
            <v>00BC</v>
          </cell>
          <cell r="P2507" t="str">
            <v>Redbridge</v>
          </cell>
          <cell r="Q2507">
            <v>20</v>
          </cell>
          <cell r="R2507">
            <v>0</v>
          </cell>
          <cell r="S2507">
            <v>47</v>
          </cell>
          <cell r="T2507">
            <v>44</v>
          </cell>
          <cell r="U2507">
            <v>126</v>
          </cell>
          <cell r="V2507">
            <v>37</v>
          </cell>
          <cell r="W2507">
            <v>2</v>
          </cell>
          <cell r="X2507">
            <v>1</v>
          </cell>
          <cell r="Y2507">
            <v>277</v>
          </cell>
          <cell r="AA2507" t="str">
            <v>00BC</v>
          </cell>
          <cell r="AB2507" t="str">
            <v>Redbridge</v>
          </cell>
          <cell r="AC2507">
            <v>0</v>
          </cell>
          <cell r="AD2507">
            <v>0</v>
          </cell>
          <cell r="AE2507">
            <v>0</v>
          </cell>
          <cell r="AF2507">
            <v>0</v>
          </cell>
          <cell r="AG2507">
            <v>0</v>
          </cell>
          <cell r="AI2507" t="str">
            <v>00BC</v>
          </cell>
          <cell r="AJ2507" t="str">
            <v>Redbridge</v>
          </cell>
          <cell r="AK2507">
            <v>0</v>
          </cell>
          <cell r="AL2507">
            <v>0</v>
          </cell>
        </row>
        <row r="2508">
          <cell r="B2508" t="str">
            <v>00BD</v>
          </cell>
          <cell r="C2508" t="str">
            <v>Richmond upon Thames</v>
          </cell>
          <cell r="D2508">
            <v>0</v>
          </cell>
          <cell r="E2508">
            <v>0</v>
          </cell>
          <cell r="F2508">
            <v>6</v>
          </cell>
          <cell r="G2508">
            <v>14</v>
          </cell>
          <cell r="H2508">
            <v>14</v>
          </cell>
          <cell r="I2508">
            <v>20</v>
          </cell>
          <cell r="J2508">
            <v>0</v>
          </cell>
          <cell r="K2508">
            <v>0</v>
          </cell>
          <cell r="L2508">
            <v>54</v>
          </cell>
          <cell r="M2508">
            <v>0</v>
          </cell>
          <cell r="O2508" t="str">
            <v>00BD</v>
          </cell>
          <cell r="P2508" t="str">
            <v>Richmond upon Thames</v>
          </cell>
          <cell r="Q2508">
            <v>0</v>
          </cell>
          <cell r="R2508">
            <v>0</v>
          </cell>
          <cell r="S2508">
            <v>6</v>
          </cell>
          <cell r="T2508">
            <v>20</v>
          </cell>
          <cell r="U2508">
            <v>14</v>
          </cell>
          <cell r="V2508">
            <v>20</v>
          </cell>
          <cell r="W2508">
            <v>0</v>
          </cell>
          <cell r="X2508">
            <v>0</v>
          </cell>
          <cell r="Y2508">
            <v>60</v>
          </cell>
          <cell r="AA2508" t="str">
            <v>00BD</v>
          </cell>
          <cell r="AB2508" t="str">
            <v>Richmond upon Thames</v>
          </cell>
          <cell r="AC2508">
            <v>0</v>
          </cell>
          <cell r="AD2508">
            <v>0</v>
          </cell>
          <cell r="AE2508">
            <v>0</v>
          </cell>
          <cell r="AF2508">
            <v>0</v>
          </cell>
          <cell r="AG2508">
            <v>0</v>
          </cell>
          <cell r="AI2508" t="str">
            <v>00BD</v>
          </cell>
          <cell r="AJ2508" t="str">
            <v>Richmond upon Thames</v>
          </cell>
          <cell r="AK2508">
            <v>0</v>
          </cell>
          <cell r="AL2508">
            <v>0</v>
          </cell>
        </row>
        <row r="2509">
          <cell r="B2509" t="str">
            <v>00BE</v>
          </cell>
          <cell r="C2509" t="str">
            <v>Southwark</v>
          </cell>
          <cell r="D2509">
            <v>76</v>
          </cell>
          <cell r="E2509">
            <v>0</v>
          </cell>
          <cell r="F2509">
            <v>129</v>
          </cell>
          <cell r="G2509">
            <v>54</v>
          </cell>
          <cell r="H2509">
            <v>300</v>
          </cell>
          <cell r="I2509">
            <v>90</v>
          </cell>
          <cell r="J2509">
            <v>0</v>
          </cell>
          <cell r="K2509">
            <v>1</v>
          </cell>
          <cell r="L2509">
            <v>650</v>
          </cell>
          <cell r="M2509">
            <v>1</v>
          </cell>
          <cell r="O2509" t="str">
            <v>00BE</v>
          </cell>
          <cell r="P2509" t="str">
            <v>Southwark</v>
          </cell>
          <cell r="Q2509">
            <v>76</v>
          </cell>
          <cell r="R2509">
            <v>0</v>
          </cell>
          <cell r="S2509">
            <v>129</v>
          </cell>
          <cell r="T2509">
            <v>31</v>
          </cell>
          <cell r="U2509">
            <v>300</v>
          </cell>
          <cell r="V2509">
            <v>90</v>
          </cell>
          <cell r="W2509">
            <v>0</v>
          </cell>
          <cell r="X2509">
            <v>2</v>
          </cell>
          <cell r="Y2509">
            <v>628</v>
          </cell>
          <cell r="AA2509" t="str">
            <v>00BE</v>
          </cell>
          <cell r="AB2509" t="str">
            <v>Southwark</v>
          </cell>
          <cell r="AC2509">
            <v>0</v>
          </cell>
          <cell r="AD2509">
            <v>0</v>
          </cell>
          <cell r="AE2509">
            <v>21</v>
          </cell>
          <cell r="AF2509">
            <v>0</v>
          </cell>
          <cell r="AG2509">
            <v>21</v>
          </cell>
          <cell r="AI2509" t="str">
            <v>00BE</v>
          </cell>
          <cell r="AJ2509" t="str">
            <v>Southwark</v>
          </cell>
          <cell r="AK2509">
            <v>9</v>
          </cell>
          <cell r="AL2509">
            <v>0</v>
          </cell>
        </row>
        <row r="2510">
          <cell r="B2510" t="str">
            <v>00BF</v>
          </cell>
          <cell r="C2510" t="str">
            <v>Sutton</v>
          </cell>
          <cell r="D2510">
            <v>0</v>
          </cell>
          <cell r="E2510">
            <v>0</v>
          </cell>
          <cell r="F2510">
            <v>20</v>
          </cell>
          <cell r="G2510">
            <v>33</v>
          </cell>
          <cell r="H2510">
            <v>38</v>
          </cell>
          <cell r="I2510">
            <v>6</v>
          </cell>
          <cell r="J2510">
            <v>1</v>
          </cell>
          <cell r="K2510">
            <v>0</v>
          </cell>
          <cell r="L2510">
            <v>98</v>
          </cell>
          <cell r="M2510">
            <v>1</v>
          </cell>
          <cell r="O2510" t="str">
            <v>00BF</v>
          </cell>
          <cell r="P2510" t="str">
            <v>Sutton</v>
          </cell>
          <cell r="Q2510">
            <v>0</v>
          </cell>
          <cell r="R2510">
            <v>0</v>
          </cell>
          <cell r="S2510">
            <v>20</v>
          </cell>
          <cell r="T2510">
            <v>60</v>
          </cell>
          <cell r="U2510">
            <v>38</v>
          </cell>
          <cell r="V2510">
            <v>6</v>
          </cell>
          <cell r="W2510">
            <v>1</v>
          </cell>
          <cell r="X2510">
            <v>0</v>
          </cell>
          <cell r="Y2510">
            <v>125</v>
          </cell>
          <cell r="AA2510" t="str">
            <v>00BF</v>
          </cell>
          <cell r="AB2510" t="str">
            <v>Sutton</v>
          </cell>
          <cell r="AC2510">
            <v>0</v>
          </cell>
          <cell r="AD2510">
            <v>0</v>
          </cell>
          <cell r="AE2510">
            <v>0</v>
          </cell>
          <cell r="AF2510">
            <v>0</v>
          </cell>
          <cell r="AG2510">
            <v>0</v>
          </cell>
          <cell r="AI2510" t="str">
            <v>00BF</v>
          </cell>
          <cell r="AJ2510" t="str">
            <v>Sutton</v>
          </cell>
          <cell r="AK2510">
            <v>1</v>
          </cell>
          <cell r="AL2510">
            <v>0</v>
          </cell>
        </row>
        <row r="2511">
          <cell r="B2511" t="str">
            <v>00BG</v>
          </cell>
          <cell r="C2511" t="str">
            <v>Tower Hamlets</v>
          </cell>
          <cell r="D2511">
            <v>67</v>
          </cell>
          <cell r="E2511">
            <v>0</v>
          </cell>
          <cell r="F2511">
            <v>566</v>
          </cell>
          <cell r="G2511">
            <v>51</v>
          </cell>
          <cell r="H2511">
            <v>1130</v>
          </cell>
          <cell r="I2511">
            <v>99</v>
          </cell>
          <cell r="J2511">
            <v>5</v>
          </cell>
          <cell r="K2511">
            <v>0</v>
          </cell>
          <cell r="L2511">
            <v>1918</v>
          </cell>
          <cell r="M2511">
            <v>5</v>
          </cell>
          <cell r="O2511" t="str">
            <v>00BG</v>
          </cell>
          <cell r="P2511" t="str">
            <v>Tower Hamlets</v>
          </cell>
          <cell r="Q2511">
            <v>67</v>
          </cell>
          <cell r="R2511">
            <v>0</v>
          </cell>
          <cell r="S2511">
            <v>566</v>
          </cell>
          <cell r="T2511">
            <v>13</v>
          </cell>
          <cell r="U2511">
            <v>1130</v>
          </cell>
          <cell r="V2511">
            <v>99</v>
          </cell>
          <cell r="W2511">
            <v>5</v>
          </cell>
          <cell r="X2511">
            <v>0</v>
          </cell>
          <cell r="Y2511">
            <v>1880</v>
          </cell>
          <cell r="AA2511" t="str">
            <v>00BG</v>
          </cell>
          <cell r="AB2511" t="str">
            <v>Tower Hamlets</v>
          </cell>
          <cell r="AC2511">
            <v>21</v>
          </cell>
          <cell r="AD2511">
            <v>60</v>
          </cell>
          <cell r="AE2511">
            <v>203</v>
          </cell>
          <cell r="AF2511">
            <v>81</v>
          </cell>
          <cell r="AG2511">
            <v>365</v>
          </cell>
          <cell r="AI2511" t="str">
            <v>00BG</v>
          </cell>
          <cell r="AJ2511" t="str">
            <v>Tower Hamlets</v>
          </cell>
          <cell r="AK2511">
            <v>0</v>
          </cell>
          <cell r="AL2511">
            <v>0</v>
          </cell>
        </row>
        <row r="2512">
          <cell r="B2512" t="str">
            <v>00BH</v>
          </cell>
          <cell r="C2512" t="str">
            <v>Waltham Forest</v>
          </cell>
          <cell r="D2512">
            <v>0</v>
          </cell>
          <cell r="E2512">
            <v>1</v>
          </cell>
          <cell r="F2512">
            <v>10</v>
          </cell>
          <cell r="G2512">
            <v>73</v>
          </cell>
          <cell r="H2512">
            <v>34</v>
          </cell>
          <cell r="I2512">
            <v>116</v>
          </cell>
          <cell r="J2512">
            <v>0</v>
          </cell>
          <cell r="K2512">
            <v>5</v>
          </cell>
          <cell r="L2512">
            <v>239</v>
          </cell>
          <cell r="M2512">
            <v>5</v>
          </cell>
          <cell r="O2512" t="str">
            <v>00BH</v>
          </cell>
          <cell r="P2512" t="str">
            <v>Waltham Forest</v>
          </cell>
          <cell r="Q2512">
            <v>0</v>
          </cell>
          <cell r="R2512">
            <v>1</v>
          </cell>
          <cell r="S2512">
            <v>10</v>
          </cell>
          <cell r="T2512">
            <v>85</v>
          </cell>
          <cell r="U2512">
            <v>34</v>
          </cell>
          <cell r="V2512">
            <v>116</v>
          </cell>
          <cell r="W2512">
            <v>0</v>
          </cell>
          <cell r="X2512">
            <v>5</v>
          </cell>
          <cell r="Y2512">
            <v>251</v>
          </cell>
          <cell r="AA2512" t="str">
            <v>00BH</v>
          </cell>
          <cell r="AB2512" t="str">
            <v>Waltham Forest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  <cell r="AG2512">
            <v>0</v>
          </cell>
          <cell r="AI2512" t="str">
            <v>00BH</v>
          </cell>
          <cell r="AJ2512" t="str">
            <v>Waltham Forest</v>
          </cell>
          <cell r="AK2512">
            <v>0</v>
          </cell>
          <cell r="AL2512">
            <v>0</v>
          </cell>
        </row>
        <row r="2513">
          <cell r="B2513" t="str">
            <v>00BJ</v>
          </cell>
          <cell r="C2513" t="str">
            <v>Wandsworth</v>
          </cell>
          <cell r="D2513">
            <v>49</v>
          </cell>
          <cell r="E2513">
            <v>0</v>
          </cell>
          <cell r="F2513">
            <v>129</v>
          </cell>
          <cell r="G2513">
            <v>50</v>
          </cell>
          <cell r="H2513">
            <v>12</v>
          </cell>
          <cell r="I2513">
            <v>4</v>
          </cell>
          <cell r="J2513">
            <v>0</v>
          </cell>
          <cell r="K2513">
            <v>0</v>
          </cell>
          <cell r="L2513">
            <v>244</v>
          </cell>
          <cell r="M2513">
            <v>0</v>
          </cell>
          <cell r="O2513" t="str">
            <v>00BJ</v>
          </cell>
          <cell r="P2513" t="str">
            <v>Wandsworth</v>
          </cell>
          <cell r="Q2513">
            <v>49</v>
          </cell>
          <cell r="R2513">
            <v>0</v>
          </cell>
          <cell r="S2513">
            <v>136</v>
          </cell>
          <cell r="T2513">
            <v>35</v>
          </cell>
          <cell r="U2513">
            <v>12</v>
          </cell>
          <cell r="V2513">
            <v>4</v>
          </cell>
          <cell r="W2513">
            <v>0</v>
          </cell>
          <cell r="X2513">
            <v>0</v>
          </cell>
          <cell r="Y2513">
            <v>236</v>
          </cell>
          <cell r="AA2513" t="str">
            <v>00BJ</v>
          </cell>
          <cell r="AB2513" t="str">
            <v>Wandsworth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I2513" t="str">
            <v>00BJ</v>
          </cell>
          <cell r="AJ2513" t="str">
            <v>Wandsworth</v>
          </cell>
          <cell r="AK2513">
            <v>5</v>
          </cell>
          <cell r="AL2513">
            <v>0</v>
          </cell>
        </row>
        <row r="2514">
          <cell r="B2514" t="str">
            <v>00BK</v>
          </cell>
          <cell r="C2514" t="str">
            <v>Westminster</v>
          </cell>
          <cell r="D2514">
            <v>19</v>
          </cell>
          <cell r="E2514">
            <v>0</v>
          </cell>
          <cell r="F2514">
            <v>53</v>
          </cell>
          <cell r="G2514">
            <v>44</v>
          </cell>
          <cell r="H2514">
            <v>228</v>
          </cell>
          <cell r="I2514">
            <v>65</v>
          </cell>
          <cell r="J2514">
            <v>0</v>
          </cell>
          <cell r="K2514">
            <v>0</v>
          </cell>
          <cell r="L2514">
            <v>409</v>
          </cell>
          <cell r="M2514">
            <v>0</v>
          </cell>
          <cell r="O2514" t="str">
            <v>00BK</v>
          </cell>
          <cell r="P2514" t="str">
            <v>Westminster</v>
          </cell>
          <cell r="Q2514">
            <v>19</v>
          </cell>
          <cell r="R2514">
            <v>0</v>
          </cell>
          <cell r="S2514">
            <v>46</v>
          </cell>
          <cell r="T2514">
            <v>5</v>
          </cell>
          <cell r="U2514">
            <v>228</v>
          </cell>
          <cell r="V2514">
            <v>65</v>
          </cell>
          <cell r="W2514">
            <v>0</v>
          </cell>
          <cell r="X2514">
            <v>0</v>
          </cell>
          <cell r="Y2514">
            <v>363</v>
          </cell>
          <cell r="AA2514" t="str">
            <v>00BK</v>
          </cell>
          <cell r="AB2514" t="str">
            <v>Westminster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  <cell r="AG2514">
            <v>0</v>
          </cell>
          <cell r="AI2514" t="str">
            <v>00BK</v>
          </cell>
          <cell r="AJ2514" t="str">
            <v>Westminster</v>
          </cell>
          <cell r="AK2514">
            <v>0</v>
          </cell>
          <cell r="AL2514">
            <v>0</v>
          </cell>
        </row>
        <row r="2515">
          <cell r="B2515" t="str">
            <v>00BL</v>
          </cell>
          <cell r="C2515" t="str">
            <v>Bolton</v>
          </cell>
          <cell r="D2515">
            <v>0</v>
          </cell>
          <cell r="E2515">
            <v>6</v>
          </cell>
          <cell r="F2515">
            <v>28</v>
          </cell>
          <cell r="G2515">
            <v>1</v>
          </cell>
          <cell r="H2515">
            <v>46</v>
          </cell>
          <cell r="I2515">
            <v>0</v>
          </cell>
          <cell r="J2515">
            <v>1</v>
          </cell>
          <cell r="K2515">
            <v>0</v>
          </cell>
          <cell r="L2515">
            <v>82</v>
          </cell>
          <cell r="M2515">
            <v>1</v>
          </cell>
          <cell r="O2515" t="str">
            <v>00BL</v>
          </cell>
          <cell r="P2515" t="str">
            <v>Bolton</v>
          </cell>
          <cell r="Q2515">
            <v>0</v>
          </cell>
          <cell r="R2515">
            <v>6</v>
          </cell>
          <cell r="S2515">
            <v>28</v>
          </cell>
          <cell r="T2515">
            <v>1</v>
          </cell>
          <cell r="U2515">
            <v>46</v>
          </cell>
          <cell r="V2515">
            <v>0</v>
          </cell>
          <cell r="W2515">
            <v>1</v>
          </cell>
          <cell r="X2515">
            <v>0</v>
          </cell>
          <cell r="Y2515">
            <v>82</v>
          </cell>
          <cell r="AA2515" t="str">
            <v>00BL</v>
          </cell>
          <cell r="AB2515" t="str">
            <v>Bolton</v>
          </cell>
          <cell r="AC2515">
            <v>0</v>
          </cell>
          <cell r="AD2515">
            <v>0</v>
          </cell>
          <cell r="AE2515">
            <v>6</v>
          </cell>
          <cell r="AF2515">
            <v>0</v>
          </cell>
          <cell r="AG2515">
            <v>6</v>
          </cell>
          <cell r="AI2515" t="str">
            <v>00BL</v>
          </cell>
          <cell r="AJ2515" t="str">
            <v>Bolton</v>
          </cell>
          <cell r="AK2515">
            <v>0</v>
          </cell>
          <cell r="AL2515">
            <v>0</v>
          </cell>
        </row>
        <row r="2516">
          <cell r="B2516" t="str">
            <v>00BM</v>
          </cell>
          <cell r="C2516" t="str">
            <v>Bury</v>
          </cell>
          <cell r="D2516">
            <v>0</v>
          </cell>
          <cell r="E2516">
            <v>6</v>
          </cell>
          <cell r="F2516">
            <v>4</v>
          </cell>
          <cell r="G2516">
            <v>2</v>
          </cell>
          <cell r="H2516">
            <v>21</v>
          </cell>
          <cell r="I2516">
            <v>0</v>
          </cell>
          <cell r="J2516">
            <v>0</v>
          </cell>
          <cell r="K2516">
            <v>0</v>
          </cell>
          <cell r="L2516">
            <v>33</v>
          </cell>
          <cell r="M2516">
            <v>0</v>
          </cell>
          <cell r="O2516" t="str">
            <v>00BM</v>
          </cell>
          <cell r="P2516" t="str">
            <v>Bury</v>
          </cell>
          <cell r="Q2516">
            <v>0</v>
          </cell>
          <cell r="R2516">
            <v>8</v>
          </cell>
          <cell r="S2516">
            <v>4</v>
          </cell>
          <cell r="T2516">
            <v>2</v>
          </cell>
          <cell r="U2516">
            <v>21</v>
          </cell>
          <cell r="V2516">
            <v>0</v>
          </cell>
          <cell r="W2516">
            <v>0</v>
          </cell>
          <cell r="X2516">
            <v>0</v>
          </cell>
          <cell r="Y2516">
            <v>35</v>
          </cell>
          <cell r="AA2516" t="str">
            <v>00BM</v>
          </cell>
          <cell r="AB2516" t="str">
            <v>Bury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  <cell r="AG2516">
            <v>0</v>
          </cell>
          <cell r="AI2516" t="str">
            <v>00BM</v>
          </cell>
          <cell r="AJ2516" t="str">
            <v>Bury</v>
          </cell>
          <cell r="AK2516">
            <v>0</v>
          </cell>
          <cell r="AL2516">
            <v>0</v>
          </cell>
        </row>
        <row r="2517">
          <cell r="B2517" t="str">
            <v>00BN</v>
          </cell>
          <cell r="C2517" t="str">
            <v>Manchester</v>
          </cell>
          <cell r="D2517">
            <v>0</v>
          </cell>
          <cell r="E2517">
            <v>20</v>
          </cell>
          <cell r="F2517">
            <v>153</v>
          </cell>
          <cell r="G2517">
            <v>51</v>
          </cell>
          <cell r="H2517">
            <v>85</v>
          </cell>
          <cell r="I2517">
            <v>29</v>
          </cell>
          <cell r="J2517">
            <v>1</v>
          </cell>
          <cell r="K2517">
            <v>1</v>
          </cell>
          <cell r="L2517">
            <v>340</v>
          </cell>
          <cell r="M2517">
            <v>2</v>
          </cell>
          <cell r="O2517" t="str">
            <v>00BN</v>
          </cell>
          <cell r="P2517" t="str">
            <v>Manchester</v>
          </cell>
          <cell r="Q2517">
            <v>0</v>
          </cell>
          <cell r="R2517">
            <v>18</v>
          </cell>
          <cell r="S2517">
            <v>153</v>
          </cell>
          <cell r="T2517">
            <v>47</v>
          </cell>
          <cell r="U2517">
            <v>85</v>
          </cell>
          <cell r="V2517">
            <v>29</v>
          </cell>
          <cell r="W2517">
            <v>1</v>
          </cell>
          <cell r="X2517">
            <v>1</v>
          </cell>
          <cell r="Y2517">
            <v>334</v>
          </cell>
          <cell r="AA2517" t="str">
            <v>00BN</v>
          </cell>
          <cell r="AB2517" t="str">
            <v>Manchester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I2517" t="str">
            <v>00BN</v>
          </cell>
          <cell r="AJ2517" t="str">
            <v>Manchester</v>
          </cell>
          <cell r="AK2517">
            <v>0</v>
          </cell>
          <cell r="AL2517">
            <v>0</v>
          </cell>
        </row>
        <row r="2518">
          <cell r="B2518" t="str">
            <v>00BP</v>
          </cell>
          <cell r="C2518" t="str">
            <v>Oldham</v>
          </cell>
          <cell r="D2518">
            <v>4</v>
          </cell>
          <cell r="E2518">
            <v>11</v>
          </cell>
          <cell r="F2518">
            <v>28</v>
          </cell>
          <cell r="G2518">
            <v>3</v>
          </cell>
          <cell r="H2518">
            <v>110</v>
          </cell>
          <cell r="I2518">
            <v>10</v>
          </cell>
          <cell r="J2518">
            <v>1</v>
          </cell>
          <cell r="K2518">
            <v>0</v>
          </cell>
          <cell r="L2518">
            <v>167</v>
          </cell>
          <cell r="M2518">
            <v>1</v>
          </cell>
          <cell r="O2518" t="str">
            <v>00BP</v>
          </cell>
          <cell r="P2518" t="str">
            <v>Oldham</v>
          </cell>
          <cell r="Q2518">
            <v>4</v>
          </cell>
          <cell r="R2518">
            <v>11</v>
          </cell>
          <cell r="S2518">
            <v>28</v>
          </cell>
          <cell r="T2518">
            <v>5</v>
          </cell>
          <cell r="U2518">
            <v>110</v>
          </cell>
          <cell r="V2518">
            <v>10</v>
          </cell>
          <cell r="W2518">
            <v>1</v>
          </cell>
          <cell r="X2518">
            <v>0</v>
          </cell>
          <cell r="Y2518">
            <v>169</v>
          </cell>
          <cell r="AA2518" t="str">
            <v>00BP</v>
          </cell>
          <cell r="AB2518" t="str">
            <v>Oldham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I2518" t="str">
            <v>00BP</v>
          </cell>
          <cell r="AJ2518" t="str">
            <v>Oldham</v>
          </cell>
          <cell r="AK2518">
            <v>0</v>
          </cell>
          <cell r="AL2518">
            <v>0</v>
          </cell>
        </row>
        <row r="2519">
          <cell r="B2519" t="str">
            <v>00BQ</v>
          </cell>
          <cell r="C2519" t="str">
            <v>Rochdale</v>
          </cell>
          <cell r="D2519">
            <v>0</v>
          </cell>
          <cell r="E2519">
            <v>13</v>
          </cell>
          <cell r="F2519">
            <v>16</v>
          </cell>
          <cell r="G2519">
            <v>0</v>
          </cell>
          <cell r="H2519">
            <v>15</v>
          </cell>
          <cell r="I2519">
            <v>26</v>
          </cell>
          <cell r="J2519">
            <v>2</v>
          </cell>
          <cell r="K2519">
            <v>0</v>
          </cell>
          <cell r="L2519">
            <v>72</v>
          </cell>
          <cell r="M2519">
            <v>2</v>
          </cell>
          <cell r="O2519" t="str">
            <v>00BQ</v>
          </cell>
          <cell r="P2519" t="str">
            <v>Rochdale</v>
          </cell>
          <cell r="Q2519">
            <v>0</v>
          </cell>
          <cell r="R2519">
            <v>13</v>
          </cell>
          <cell r="S2519">
            <v>16</v>
          </cell>
          <cell r="T2519">
            <v>0</v>
          </cell>
          <cell r="U2519">
            <v>15</v>
          </cell>
          <cell r="V2519">
            <v>26</v>
          </cell>
          <cell r="W2519">
            <v>2</v>
          </cell>
          <cell r="X2519">
            <v>0</v>
          </cell>
          <cell r="Y2519">
            <v>72</v>
          </cell>
          <cell r="AA2519" t="str">
            <v>00BQ</v>
          </cell>
          <cell r="AB2519" t="str">
            <v>Rochdale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I2519" t="str">
            <v>00BQ</v>
          </cell>
          <cell r="AJ2519" t="str">
            <v>Rochdale</v>
          </cell>
          <cell r="AK2519">
            <v>0</v>
          </cell>
          <cell r="AL2519">
            <v>0</v>
          </cell>
        </row>
        <row r="2520">
          <cell r="B2520" t="str">
            <v>00BR</v>
          </cell>
          <cell r="C2520" t="str">
            <v>Salford</v>
          </cell>
          <cell r="D2520">
            <v>0</v>
          </cell>
          <cell r="E2520">
            <v>0</v>
          </cell>
          <cell r="F2520">
            <v>75</v>
          </cell>
          <cell r="G2520">
            <v>4</v>
          </cell>
          <cell r="H2520">
            <v>189</v>
          </cell>
          <cell r="I2520">
            <v>0</v>
          </cell>
          <cell r="J2520">
            <v>1</v>
          </cell>
          <cell r="K2520">
            <v>0</v>
          </cell>
          <cell r="L2520">
            <v>269</v>
          </cell>
          <cell r="M2520">
            <v>1</v>
          </cell>
          <cell r="O2520" t="str">
            <v>00BR</v>
          </cell>
          <cell r="P2520" t="str">
            <v>Salford</v>
          </cell>
          <cell r="Q2520">
            <v>0</v>
          </cell>
          <cell r="R2520">
            <v>0</v>
          </cell>
          <cell r="S2520">
            <v>75</v>
          </cell>
          <cell r="T2520">
            <v>4</v>
          </cell>
          <cell r="U2520">
            <v>189</v>
          </cell>
          <cell r="V2520">
            <v>0</v>
          </cell>
          <cell r="W2520">
            <v>1</v>
          </cell>
          <cell r="X2520">
            <v>0</v>
          </cell>
          <cell r="Y2520">
            <v>269</v>
          </cell>
          <cell r="AA2520" t="str">
            <v>00BR</v>
          </cell>
          <cell r="AB2520" t="str">
            <v>Salford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I2520" t="str">
            <v>00BR</v>
          </cell>
          <cell r="AJ2520" t="str">
            <v>Salford</v>
          </cell>
          <cell r="AK2520">
            <v>0</v>
          </cell>
          <cell r="AL2520">
            <v>0</v>
          </cell>
        </row>
        <row r="2521">
          <cell r="B2521" t="str">
            <v>00BS</v>
          </cell>
          <cell r="C2521" t="str">
            <v>Stockport</v>
          </cell>
          <cell r="D2521">
            <v>0</v>
          </cell>
          <cell r="E2521">
            <v>2</v>
          </cell>
          <cell r="F2521">
            <v>21</v>
          </cell>
          <cell r="G2521">
            <v>12</v>
          </cell>
          <cell r="H2521">
            <v>41</v>
          </cell>
          <cell r="I2521">
            <v>0</v>
          </cell>
          <cell r="J2521">
            <v>0</v>
          </cell>
          <cell r="K2521">
            <v>0</v>
          </cell>
          <cell r="L2521">
            <v>76</v>
          </cell>
          <cell r="M2521">
            <v>0</v>
          </cell>
          <cell r="O2521" t="str">
            <v>00BS</v>
          </cell>
          <cell r="P2521" t="str">
            <v>Stockport</v>
          </cell>
          <cell r="Q2521">
            <v>0</v>
          </cell>
          <cell r="R2521">
            <v>2</v>
          </cell>
          <cell r="S2521">
            <v>21</v>
          </cell>
          <cell r="T2521">
            <v>13</v>
          </cell>
          <cell r="U2521">
            <v>41</v>
          </cell>
          <cell r="V2521">
            <v>0</v>
          </cell>
          <cell r="W2521">
            <v>0</v>
          </cell>
          <cell r="X2521">
            <v>0</v>
          </cell>
          <cell r="Y2521">
            <v>77</v>
          </cell>
          <cell r="AA2521" t="str">
            <v>00BS</v>
          </cell>
          <cell r="AB2521" t="str">
            <v>Stockport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  <cell r="AG2521">
            <v>0</v>
          </cell>
          <cell r="AI2521" t="str">
            <v>00BS</v>
          </cell>
          <cell r="AJ2521" t="str">
            <v>Stockport</v>
          </cell>
          <cell r="AK2521">
            <v>0</v>
          </cell>
          <cell r="AL2521">
            <v>0</v>
          </cell>
        </row>
        <row r="2522">
          <cell r="B2522" t="str">
            <v>00BT</v>
          </cell>
          <cell r="C2522" t="str">
            <v>Tameside</v>
          </cell>
          <cell r="D2522">
            <v>0</v>
          </cell>
          <cell r="E2522">
            <v>1</v>
          </cell>
          <cell r="F2522">
            <v>22</v>
          </cell>
          <cell r="G2522">
            <v>4</v>
          </cell>
          <cell r="H2522">
            <v>79</v>
          </cell>
          <cell r="I2522">
            <v>0</v>
          </cell>
          <cell r="J2522">
            <v>5</v>
          </cell>
          <cell r="K2522">
            <v>0</v>
          </cell>
          <cell r="L2522">
            <v>111</v>
          </cell>
          <cell r="M2522">
            <v>5</v>
          </cell>
          <cell r="O2522" t="str">
            <v>00BT</v>
          </cell>
          <cell r="P2522" t="str">
            <v>Tameside</v>
          </cell>
          <cell r="Q2522">
            <v>0</v>
          </cell>
          <cell r="R2522">
            <v>1</v>
          </cell>
          <cell r="S2522">
            <v>22</v>
          </cell>
          <cell r="T2522">
            <v>5</v>
          </cell>
          <cell r="U2522">
            <v>79</v>
          </cell>
          <cell r="V2522">
            <v>0</v>
          </cell>
          <cell r="W2522">
            <v>5</v>
          </cell>
          <cell r="X2522">
            <v>0</v>
          </cell>
          <cell r="Y2522">
            <v>112</v>
          </cell>
          <cell r="AA2522" t="str">
            <v>00BT</v>
          </cell>
          <cell r="AB2522" t="str">
            <v>Tameside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  <cell r="AG2522">
            <v>0</v>
          </cell>
          <cell r="AI2522" t="str">
            <v>00BT</v>
          </cell>
          <cell r="AJ2522" t="str">
            <v>Tameside</v>
          </cell>
          <cell r="AK2522">
            <v>0</v>
          </cell>
          <cell r="AL2522">
            <v>0</v>
          </cell>
        </row>
        <row r="2523">
          <cell r="B2523" t="str">
            <v>00BU</v>
          </cell>
          <cell r="C2523" t="str">
            <v>Trafford</v>
          </cell>
          <cell r="D2523">
            <v>0</v>
          </cell>
          <cell r="E2523">
            <v>0</v>
          </cell>
          <cell r="F2523">
            <v>19</v>
          </cell>
          <cell r="G2523">
            <v>13</v>
          </cell>
          <cell r="H2523">
            <v>54</v>
          </cell>
          <cell r="I2523">
            <v>35</v>
          </cell>
          <cell r="J2523">
            <v>0</v>
          </cell>
          <cell r="K2523">
            <v>0</v>
          </cell>
          <cell r="L2523">
            <v>121</v>
          </cell>
          <cell r="M2523">
            <v>0</v>
          </cell>
          <cell r="O2523" t="str">
            <v>00BU</v>
          </cell>
          <cell r="P2523" t="str">
            <v>Trafford</v>
          </cell>
          <cell r="Q2523">
            <v>0</v>
          </cell>
          <cell r="R2523">
            <v>0</v>
          </cell>
          <cell r="S2523">
            <v>19</v>
          </cell>
          <cell r="T2523">
            <v>14</v>
          </cell>
          <cell r="U2523">
            <v>54</v>
          </cell>
          <cell r="V2523">
            <v>35</v>
          </cell>
          <cell r="W2523">
            <v>0</v>
          </cell>
          <cell r="X2523">
            <v>0</v>
          </cell>
          <cell r="Y2523">
            <v>122</v>
          </cell>
          <cell r="AA2523" t="str">
            <v>00BU</v>
          </cell>
          <cell r="AB2523" t="str">
            <v>Trafford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  <cell r="AG2523">
            <v>0</v>
          </cell>
          <cell r="AI2523" t="str">
            <v>00BU</v>
          </cell>
          <cell r="AJ2523" t="str">
            <v>Trafford</v>
          </cell>
          <cell r="AK2523">
            <v>0</v>
          </cell>
          <cell r="AL2523">
            <v>0</v>
          </cell>
        </row>
        <row r="2524">
          <cell r="B2524" t="str">
            <v>00BW</v>
          </cell>
          <cell r="C2524" t="str">
            <v>Wigan</v>
          </cell>
          <cell r="D2524">
            <v>0</v>
          </cell>
          <cell r="E2524">
            <v>7</v>
          </cell>
          <cell r="F2524">
            <v>18</v>
          </cell>
          <cell r="G2524">
            <v>6</v>
          </cell>
          <cell r="H2524">
            <v>27</v>
          </cell>
          <cell r="I2524">
            <v>0</v>
          </cell>
          <cell r="J2524">
            <v>0</v>
          </cell>
          <cell r="K2524">
            <v>0</v>
          </cell>
          <cell r="L2524">
            <v>58</v>
          </cell>
          <cell r="M2524">
            <v>0</v>
          </cell>
          <cell r="O2524" t="str">
            <v>00BW</v>
          </cell>
          <cell r="P2524" t="str">
            <v>Wigan</v>
          </cell>
          <cell r="Q2524">
            <v>0</v>
          </cell>
          <cell r="R2524">
            <v>7</v>
          </cell>
          <cell r="S2524">
            <v>18</v>
          </cell>
          <cell r="T2524">
            <v>6</v>
          </cell>
          <cell r="U2524">
            <v>27</v>
          </cell>
          <cell r="V2524">
            <v>0</v>
          </cell>
          <cell r="W2524">
            <v>0</v>
          </cell>
          <cell r="X2524">
            <v>0</v>
          </cell>
          <cell r="Y2524">
            <v>58</v>
          </cell>
          <cell r="AA2524" t="str">
            <v>00BW</v>
          </cell>
          <cell r="AB2524" t="str">
            <v>Wigan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  <cell r="AG2524">
            <v>0</v>
          </cell>
          <cell r="AI2524" t="str">
            <v>00BW</v>
          </cell>
          <cell r="AJ2524" t="str">
            <v>Wigan</v>
          </cell>
          <cell r="AK2524">
            <v>0</v>
          </cell>
          <cell r="AL2524">
            <v>0</v>
          </cell>
        </row>
        <row r="2525">
          <cell r="B2525" t="str">
            <v>00BX</v>
          </cell>
          <cell r="C2525" t="str">
            <v>Knowsley</v>
          </cell>
          <cell r="D2525">
            <v>0</v>
          </cell>
          <cell r="E2525">
            <v>6</v>
          </cell>
          <cell r="F2525">
            <v>28</v>
          </cell>
          <cell r="G2525">
            <v>3</v>
          </cell>
          <cell r="H2525">
            <v>51</v>
          </cell>
          <cell r="I2525">
            <v>0</v>
          </cell>
          <cell r="J2525">
            <v>0</v>
          </cell>
          <cell r="K2525">
            <v>0</v>
          </cell>
          <cell r="L2525">
            <v>88</v>
          </cell>
          <cell r="M2525">
            <v>0</v>
          </cell>
          <cell r="O2525" t="str">
            <v>00BX</v>
          </cell>
          <cell r="P2525" t="str">
            <v>Knowsley</v>
          </cell>
          <cell r="Q2525">
            <v>0</v>
          </cell>
          <cell r="R2525">
            <v>6</v>
          </cell>
          <cell r="S2525">
            <v>28</v>
          </cell>
          <cell r="T2525">
            <v>2</v>
          </cell>
          <cell r="U2525">
            <v>51</v>
          </cell>
          <cell r="V2525">
            <v>0</v>
          </cell>
          <cell r="W2525">
            <v>0</v>
          </cell>
          <cell r="X2525">
            <v>0</v>
          </cell>
          <cell r="Y2525">
            <v>87</v>
          </cell>
          <cell r="AA2525" t="str">
            <v>00BX</v>
          </cell>
          <cell r="AB2525" t="str">
            <v>Knowsley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  <cell r="AG2525">
            <v>0</v>
          </cell>
          <cell r="AI2525" t="str">
            <v>00BX</v>
          </cell>
          <cell r="AJ2525" t="str">
            <v>Knowsley</v>
          </cell>
          <cell r="AK2525">
            <v>0</v>
          </cell>
          <cell r="AL2525">
            <v>0</v>
          </cell>
        </row>
        <row r="2526">
          <cell r="B2526" t="str">
            <v>00BY</v>
          </cell>
          <cell r="C2526" t="str">
            <v>Liverpool</v>
          </cell>
          <cell r="D2526">
            <v>0</v>
          </cell>
          <cell r="E2526">
            <v>10</v>
          </cell>
          <cell r="F2526">
            <v>113</v>
          </cell>
          <cell r="G2526">
            <v>7</v>
          </cell>
          <cell r="H2526">
            <v>269</v>
          </cell>
          <cell r="I2526">
            <v>3</v>
          </cell>
          <cell r="J2526">
            <v>0</v>
          </cell>
          <cell r="K2526">
            <v>1</v>
          </cell>
          <cell r="L2526">
            <v>403</v>
          </cell>
          <cell r="M2526">
            <v>1</v>
          </cell>
          <cell r="O2526" t="str">
            <v>00BY</v>
          </cell>
          <cell r="P2526" t="str">
            <v>Liverpool</v>
          </cell>
          <cell r="Q2526">
            <v>0</v>
          </cell>
          <cell r="R2526">
            <v>10</v>
          </cell>
          <cell r="S2526">
            <v>113</v>
          </cell>
          <cell r="T2526">
            <v>8</v>
          </cell>
          <cell r="U2526">
            <v>269</v>
          </cell>
          <cell r="V2526">
            <v>3</v>
          </cell>
          <cell r="W2526">
            <v>0</v>
          </cell>
          <cell r="X2526">
            <v>1</v>
          </cell>
          <cell r="Y2526">
            <v>404</v>
          </cell>
          <cell r="AA2526" t="str">
            <v>00BY</v>
          </cell>
          <cell r="AB2526" t="str">
            <v>Liverpool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  <cell r="AG2526">
            <v>0</v>
          </cell>
          <cell r="AI2526" t="str">
            <v>00BY</v>
          </cell>
          <cell r="AJ2526" t="str">
            <v>Liverpool</v>
          </cell>
          <cell r="AK2526">
            <v>0</v>
          </cell>
          <cell r="AL2526">
            <v>0</v>
          </cell>
        </row>
        <row r="2527">
          <cell r="B2527" t="str">
            <v>00BZ</v>
          </cell>
          <cell r="C2527" t="str">
            <v>St. Helens</v>
          </cell>
          <cell r="D2527">
            <v>0</v>
          </cell>
          <cell r="E2527">
            <v>1</v>
          </cell>
          <cell r="F2527">
            <v>72</v>
          </cell>
          <cell r="G2527">
            <v>2</v>
          </cell>
          <cell r="H2527">
            <v>83</v>
          </cell>
          <cell r="I2527">
            <v>0</v>
          </cell>
          <cell r="J2527">
            <v>0</v>
          </cell>
          <cell r="K2527">
            <v>0</v>
          </cell>
          <cell r="L2527">
            <v>158</v>
          </cell>
          <cell r="M2527">
            <v>0</v>
          </cell>
          <cell r="O2527" t="str">
            <v>00BZ</v>
          </cell>
          <cell r="P2527" t="str">
            <v>St. Helens</v>
          </cell>
          <cell r="Q2527">
            <v>0</v>
          </cell>
          <cell r="R2527">
            <v>1</v>
          </cell>
          <cell r="S2527">
            <v>72</v>
          </cell>
          <cell r="T2527">
            <v>2</v>
          </cell>
          <cell r="U2527">
            <v>83</v>
          </cell>
          <cell r="V2527">
            <v>0</v>
          </cell>
          <cell r="W2527">
            <v>0</v>
          </cell>
          <cell r="X2527">
            <v>0</v>
          </cell>
          <cell r="Y2527">
            <v>158</v>
          </cell>
          <cell r="AA2527" t="str">
            <v>00BZ</v>
          </cell>
          <cell r="AB2527" t="str">
            <v>St. Helens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  <cell r="AG2527">
            <v>0</v>
          </cell>
          <cell r="AI2527" t="str">
            <v>00BZ</v>
          </cell>
          <cell r="AJ2527" t="str">
            <v>St. Helens</v>
          </cell>
          <cell r="AK2527">
            <v>0</v>
          </cell>
          <cell r="AL2527">
            <v>0</v>
          </cell>
        </row>
        <row r="2528">
          <cell r="B2528" t="str">
            <v>00CA</v>
          </cell>
          <cell r="C2528" t="str">
            <v>Sefton</v>
          </cell>
          <cell r="D2528">
            <v>0</v>
          </cell>
          <cell r="E2528">
            <v>5</v>
          </cell>
          <cell r="F2528">
            <v>33</v>
          </cell>
          <cell r="G2528">
            <v>3</v>
          </cell>
          <cell r="H2528">
            <v>87</v>
          </cell>
          <cell r="I2528">
            <v>0</v>
          </cell>
          <cell r="J2528">
            <v>0</v>
          </cell>
          <cell r="K2528">
            <v>1</v>
          </cell>
          <cell r="L2528">
            <v>129</v>
          </cell>
          <cell r="M2528">
            <v>1</v>
          </cell>
          <cell r="O2528" t="str">
            <v>00CA</v>
          </cell>
          <cell r="P2528" t="str">
            <v>Sefton</v>
          </cell>
          <cell r="Q2528">
            <v>0</v>
          </cell>
          <cell r="R2528">
            <v>5</v>
          </cell>
          <cell r="S2528">
            <v>33</v>
          </cell>
          <cell r="T2528">
            <v>4</v>
          </cell>
          <cell r="U2528">
            <v>87</v>
          </cell>
          <cell r="V2528">
            <v>0</v>
          </cell>
          <cell r="W2528">
            <v>0</v>
          </cell>
          <cell r="X2528">
            <v>1</v>
          </cell>
          <cell r="Y2528">
            <v>130</v>
          </cell>
          <cell r="AA2528" t="str">
            <v>00CA</v>
          </cell>
          <cell r="AB2528" t="str">
            <v>Sefton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  <cell r="AG2528">
            <v>0</v>
          </cell>
          <cell r="AI2528" t="str">
            <v>00CA</v>
          </cell>
          <cell r="AJ2528" t="str">
            <v>Sefton</v>
          </cell>
          <cell r="AK2528">
            <v>0</v>
          </cell>
          <cell r="AL2528">
            <v>0</v>
          </cell>
        </row>
        <row r="2529">
          <cell r="B2529" t="str">
            <v>00CB</v>
          </cell>
          <cell r="C2529" t="str">
            <v>Wirral</v>
          </cell>
          <cell r="D2529">
            <v>0</v>
          </cell>
          <cell r="E2529">
            <v>8</v>
          </cell>
          <cell r="F2529">
            <v>31</v>
          </cell>
          <cell r="G2529">
            <v>12</v>
          </cell>
          <cell r="H2529">
            <v>126</v>
          </cell>
          <cell r="I2529">
            <v>16</v>
          </cell>
          <cell r="J2529">
            <v>0</v>
          </cell>
          <cell r="K2529">
            <v>0</v>
          </cell>
          <cell r="L2529">
            <v>193</v>
          </cell>
          <cell r="M2529">
            <v>0</v>
          </cell>
          <cell r="O2529" t="str">
            <v>00CB</v>
          </cell>
          <cell r="P2529" t="str">
            <v>Wirral</v>
          </cell>
          <cell r="Q2529">
            <v>0</v>
          </cell>
          <cell r="R2529">
            <v>8</v>
          </cell>
          <cell r="S2529">
            <v>31</v>
          </cell>
          <cell r="T2529">
            <v>11</v>
          </cell>
          <cell r="U2529">
            <v>126</v>
          </cell>
          <cell r="V2529">
            <v>16</v>
          </cell>
          <cell r="W2529">
            <v>0</v>
          </cell>
          <cell r="X2529">
            <v>0</v>
          </cell>
          <cell r="Y2529">
            <v>192</v>
          </cell>
          <cell r="AA2529" t="str">
            <v>00CB</v>
          </cell>
          <cell r="AB2529" t="str">
            <v>Wirral</v>
          </cell>
          <cell r="AC2529">
            <v>0</v>
          </cell>
          <cell r="AD2529">
            <v>0</v>
          </cell>
          <cell r="AE2529">
            <v>0</v>
          </cell>
          <cell r="AF2529">
            <v>0</v>
          </cell>
          <cell r="AG2529">
            <v>0</v>
          </cell>
          <cell r="AI2529" t="str">
            <v>00CB</v>
          </cell>
          <cell r="AJ2529" t="str">
            <v>Wirral</v>
          </cell>
          <cell r="AK2529">
            <v>0</v>
          </cell>
          <cell r="AL2529">
            <v>0</v>
          </cell>
        </row>
        <row r="2530">
          <cell r="B2530" t="str">
            <v>00CC</v>
          </cell>
          <cell r="C2530" t="str">
            <v>Barnsley</v>
          </cell>
          <cell r="D2530">
            <v>0</v>
          </cell>
          <cell r="E2530">
            <v>2</v>
          </cell>
          <cell r="F2530">
            <v>84</v>
          </cell>
          <cell r="G2530">
            <v>3</v>
          </cell>
          <cell r="H2530">
            <v>208</v>
          </cell>
          <cell r="I2530">
            <v>0</v>
          </cell>
          <cell r="J2530">
            <v>0</v>
          </cell>
          <cell r="K2530">
            <v>0</v>
          </cell>
          <cell r="L2530">
            <v>297</v>
          </cell>
          <cell r="M2530">
            <v>0</v>
          </cell>
          <cell r="O2530" t="str">
            <v>00CC</v>
          </cell>
          <cell r="P2530" t="str">
            <v>Barnsley</v>
          </cell>
          <cell r="Q2530">
            <v>0</v>
          </cell>
          <cell r="R2530">
            <v>2</v>
          </cell>
          <cell r="S2530">
            <v>84</v>
          </cell>
          <cell r="T2530">
            <v>6</v>
          </cell>
          <cell r="U2530">
            <v>208</v>
          </cell>
          <cell r="V2530">
            <v>0</v>
          </cell>
          <cell r="W2530">
            <v>0</v>
          </cell>
          <cell r="X2530">
            <v>0</v>
          </cell>
          <cell r="Y2530">
            <v>300</v>
          </cell>
          <cell r="AA2530" t="str">
            <v>00CC</v>
          </cell>
          <cell r="AB2530" t="str">
            <v>Barnsley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  <cell r="AG2530">
            <v>0</v>
          </cell>
          <cell r="AI2530" t="str">
            <v>00CC</v>
          </cell>
          <cell r="AJ2530" t="str">
            <v>Barnsley</v>
          </cell>
          <cell r="AK2530">
            <v>0</v>
          </cell>
          <cell r="AL2530">
            <v>0</v>
          </cell>
        </row>
        <row r="2531">
          <cell r="B2531" t="str">
            <v>00CE</v>
          </cell>
          <cell r="C2531" t="str">
            <v>Doncaster</v>
          </cell>
          <cell r="D2531">
            <v>2</v>
          </cell>
          <cell r="E2531">
            <v>0</v>
          </cell>
          <cell r="F2531">
            <v>18</v>
          </cell>
          <cell r="G2531">
            <v>7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27</v>
          </cell>
          <cell r="M2531">
            <v>0</v>
          </cell>
          <cell r="O2531" t="str">
            <v>00CE</v>
          </cell>
          <cell r="P2531" t="str">
            <v>Doncaster</v>
          </cell>
          <cell r="Q2531">
            <v>2</v>
          </cell>
          <cell r="R2531">
            <v>0</v>
          </cell>
          <cell r="S2531">
            <v>18</v>
          </cell>
          <cell r="T2531">
            <v>7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27</v>
          </cell>
          <cell r="AA2531" t="str">
            <v>00CE</v>
          </cell>
          <cell r="AB2531" t="str">
            <v>Doncaster</v>
          </cell>
          <cell r="AC2531">
            <v>2</v>
          </cell>
          <cell r="AD2531">
            <v>0</v>
          </cell>
          <cell r="AE2531">
            <v>0</v>
          </cell>
          <cell r="AF2531">
            <v>2</v>
          </cell>
          <cell r="AG2531">
            <v>4</v>
          </cell>
          <cell r="AI2531" t="str">
            <v>00CE</v>
          </cell>
          <cell r="AJ2531" t="str">
            <v>Doncaster</v>
          </cell>
          <cell r="AK2531">
            <v>0</v>
          </cell>
          <cell r="AL2531">
            <v>0</v>
          </cell>
        </row>
        <row r="2532">
          <cell r="B2532" t="str">
            <v>00CF</v>
          </cell>
          <cell r="C2532" t="str">
            <v>Rotherham</v>
          </cell>
          <cell r="D2532">
            <v>0</v>
          </cell>
          <cell r="E2532">
            <v>5</v>
          </cell>
          <cell r="F2532">
            <v>22</v>
          </cell>
          <cell r="G2532">
            <v>4</v>
          </cell>
          <cell r="H2532">
            <v>52</v>
          </cell>
          <cell r="I2532">
            <v>7</v>
          </cell>
          <cell r="J2532">
            <v>0</v>
          </cell>
          <cell r="K2532">
            <v>0</v>
          </cell>
          <cell r="L2532">
            <v>90</v>
          </cell>
          <cell r="M2532">
            <v>0</v>
          </cell>
          <cell r="O2532" t="str">
            <v>00CF</v>
          </cell>
          <cell r="P2532" t="str">
            <v>Rotherham</v>
          </cell>
          <cell r="Q2532">
            <v>0</v>
          </cell>
          <cell r="R2532">
            <v>5</v>
          </cell>
          <cell r="S2532">
            <v>22</v>
          </cell>
          <cell r="T2532">
            <v>4</v>
          </cell>
          <cell r="U2532">
            <v>52</v>
          </cell>
          <cell r="V2532">
            <v>7</v>
          </cell>
          <cell r="W2532">
            <v>0</v>
          </cell>
          <cell r="X2532">
            <v>0</v>
          </cell>
          <cell r="Y2532">
            <v>90</v>
          </cell>
          <cell r="AA2532" t="str">
            <v>00CF</v>
          </cell>
          <cell r="AB2532" t="str">
            <v>Rotherham</v>
          </cell>
          <cell r="AC2532">
            <v>0</v>
          </cell>
          <cell r="AD2532">
            <v>0</v>
          </cell>
          <cell r="AE2532">
            <v>7</v>
          </cell>
          <cell r="AF2532">
            <v>0</v>
          </cell>
          <cell r="AG2532">
            <v>7</v>
          </cell>
          <cell r="AI2532" t="str">
            <v>00CF</v>
          </cell>
          <cell r="AJ2532" t="str">
            <v>Rotherham</v>
          </cell>
          <cell r="AK2532">
            <v>0</v>
          </cell>
          <cell r="AL2532">
            <v>0</v>
          </cell>
        </row>
        <row r="2533">
          <cell r="B2533" t="str">
            <v>00CG</v>
          </cell>
          <cell r="C2533" t="str">
            <v>Sheffield</v>
          </cell>
          <cell r="D2533">
            <v>9</v>
          </cell>
          <cell r="E2533">
            <v>7</v>
          </cell>
          <cell r="F2533">
            <v>50</v>
          </cell>
          <cell r="G2533">
            <v>17</v>
          </cell>
          <cell r="H2533">
            <v>170</v>
          </cell>
          <cell r="I2533">
            <v>6</v>
          </cell>
          <cell r="J2533">
            <v>0</v>
          </cell>
          <cell r="K2533">
            <v>0</v>
          </cell>
          <cell r="L2533">
            <v>259</v>
          </cell>
          <cell r="M2533">
            <v>0</v>
          </cell>
          <cell r="O2533" t="str">
            <v>00CG</v>
          </cell>
          <cell r="P2533" t="str">
            <v>Sheffield</v>
          </cell>
          <cell r="Q2533">
            <v>9</v>
          </cell>
          <cell r="R2533">
            <v>7</v>
          </cell>
          <cell r="S2533">
            <v>50</v>
          </cell>
          <cell r="T2533">
            <v>16</v>
          </cell>
          <cell r="U2533">
            <v>170</v>
          </cell>
          <cell r="V2533">
            <v>6</v>
          </cell>
          <cell r="W2533">
            <v>0</v>
          </cell>
          <cell r="X2533">
            <v>0</v>
          </cell>
          <cell r="Y2533">
            <v>258</v>
          </cell>
          <cell r="AA2533" t="str">
            <v>00CG</v>
          </cell>
          <cell r="AB2533" t="str">
            <v>Sheffield</v>
          </cell>
          <cell r="AC2533">
            <v>9</v>
          </cell>
          <cell r="AD2533">
            <v>0</v>
          </cell>
          <cell r="AE2533">
            <v>12</v>
          </cell>
          <cell r="AF2533">
            <v>9</v>
          </cell>
          <cell r="AG2533">
            <v>30</v>
          </cell>
          <cell r="AI2533" t="str">
            <v>00CG</v>
          </cell>
          <cell r="AJ2533" t="str">
            <v>Sheffield</v>
          </cell>
          <cell r="AK2533">
            <v>0</v>
          </cell>
          <cell r="AL2533">
            <v>0</v>
          </cell>
        </row>
        <row r="2534">
          <cell r="B2534" t="str">
            <v>00CH</v>
          </cell>
          <cell r="C2534" t="str">
            <v>Gateshead</v>
          </cell>
          <cell r="D2534">
            <v>5</v>
          </cell>
          <cell r="E2534">
            <v>0</v>
          </cell>
          <cell r="F2534">
            <v>26</v>
          </cell>
          <cell r="G2534">
            <v>0</v>
          </cell>
          <cell r="H2534">
            <v>1</v>
          </cell>
          <cell r="I2534">
            <v>0</v>
          </cell>
          <cell r="J2534">
            <v>0</v>
          </cell>
          <cell r="K2534">
            <v>2</v>
          </cell>
          <cell r="L2534">
            <v>34</v>
          </cell>
          <cell r="M2534">
            <v>2</v>
          </cell>
          <cell r="O2534" t="str">
            <v>00CH</v>
          </cell>
          <cell r="P2534" t="str">
            <v>Gateshead</v>
          </cell>
          <cell r="Q2534">
            <v>5</v>
          </cell>
          <cell r="R2534">
            <v>0</v>
          </cell>
          <cell r="S2534">
            <v>26</v>
          </cell>
          <cell r="T2534">
            <v>0</v>
          </cell>
          <cell r="U2534">
            <v>1</v>
          </cell>
          <cell r="V2534">
            <v>0</v>
          </cell>
          <cell r="W2534">
            <v>0</v>
          </cell>
          <cell r="X2534">
            <v>2</v>
          </cell>
          <cell r="Y2534">
            <v>34</v>
          </cell>
          <cell r="AA2534" t="str">
            <v>00CH</v>
          </cell>
          <cell r="AB2534" t="str">
            <v>Gateshead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I2534" t="str">
            <v>00CH</v>
          </cell>
          <cell r="AJ2534" t="str">
            <v>Gateshead</v>
          </cell>
          <cell r="AK2534">
            <v>0</v>
          </cell>
          <cell r="AL2534">
            <v>0</v>
          </cell>
        </row>
        <row r="2535">
          <cell r="B2535" t="str">
            <v>00CJ</v>
          </cell>
          <cell r="C2535" t="str">
            <v>Newcastle upon Tyne</v>
          </cell>
          <cell r="D2535">
            <v>0</v>
          </cell>
          <cell r="E2535">
            <v>0</v>
          </cell>
          <cell r="F2535">
            <v>23</v>
          </cell>
          <cell r="G2535">
            <v>9</v>
          </cell>
          <cell r="H2535">
            <v>98</v>
          </cell>
          <cell r="I2535">
            <v>32</v>
          </cell>
          <cell r="J2535">
            <v>0</v>
          </cell>
          <cell r="K2535">
            <v>0</v>
          </cell>
          <cell r="L2535">
            <v>162</v>
          </cell>
          <cell r="M2535">
            <v>0</v>
          </cell>
          <cell r="O2535" t="str">
            <v>00CJ</v>
          </cell>
          <cell r="P2535" t="str">
            <v>Newcastle upon Tyne</v>
          </cell>
          <cell r="Q2535">
            <v>0</v>
          </cell>
          <cell r="R2535">
            <v>0</v>
          </cell>
          <cell r="S2535">
            <v>23</v>
          </cell>
          <cell r="T2535">
            <v>6</v>
          </cell>
          <cell r="U2535">
            <v>98</v>
          </cell>
          <cell r="V2535">
            <v>32</v>
          </cell>
          <cell r="W2535">
            <v>0</v>
          </cell>
          <cell r="X2535">
            <v>0</v>
          </cell>
          <cell r="Y2535">
            <v>159</v>
          </cell>
          <cell r="AA2535" t="str">
            <v>00CJ</v>
          </cell>
          <cell r="AB2535" t="str">
            <v>Newcastle upon Tyne</v>
          </cell>
          <cell r="AC2535">
            <v>0</v>
          </cell>
          <cell r="AD2535">
            <v>15</v>
          </cell>
          <cell r="AE2535">
            <v>0</v>
          </cell>
          <cell r="AF2535">
            <v>15</v>
          </cell>
          <cell r="AG2535">
            <v>30</v>
          </cell>
          <cell r="AI2535" t="str">
            <v>00CJ</v>
          </cell>
          <cell r="AJ2535" t="str">
            <v>Newcastle upon Tyne</v>
          </cell>
          <cell r="AK2535">
            <v>0</v>
          </cell>
          <cell r="AL2535">
            <v>0</v>
          </cell>
        </row>
        <row r="2536">
          <cell r="B2536" t="str">
            <v>00CK</v>
          </cell>
          <cell r="C2536" t="str">
            <v>North Tyneside</v>
          </cell>
          <cell r="D2536">
            <v>0</v>
          </cell>
          <cell r="E2536">
            <v>2</v>
          </cell>
          <cell r="F2536">
            <v>32</v>
          </cell>
          <cell r="G2536">
            <v>2</v>
          </cell>
          <cell r="H2536">
            <v>162</v>
          </cell>
          <cell r="I2536">
            <v>1</v>
          </cell>
          <cell r="J2536">
            <v>0</v>
          </cell>
          <cell r="K2536">
            <v>0</v>
          </cell>
          <cell r="L2536">
            <v>199</v>
          </cell>
          <cell r="M2536">
            <v>0</v>
          </cell>
          <cell r="O2536" t="str">
            <v>00CK</v>
          </cell>
          <cell r="P2536" t="str">
            <v>North Tyneside</v>
          </cell>
          <cell r="Q2536">
            <v>0</v>
          </cell>
          <cell r="R2536">
            <v>2</v>
          </cell>
          <cell r="S2536">
            <v>32</v>
          </cell>
          <cell r="T2536">
            <v>6</v>
          </cell>
          <cell r="U2536">
            <v>162</v>
          </cell>
          <cell r="V2536">
            <v>1</v>
          </cell>
          <cell r="W2536">
            <v>0</v>
          </cell>
          <cell r="X2536">
            <v>0</v>
          </cell>
          <cell r="Y2536">
            <v>203</v>
          </cell>
          <cell r="AA2536" t="str">
            <v>00CK</v>
          </cell>
          <cell r="AB2536" t="str">
            <v>North Tyneside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I2536" t="str">
            <v>00CK</v>
          </cell>
          <cell r="AJ2536" t="str">
            <v>North Tyneside</v>
          </cell>
          <cell r="AK2536">
            <v>0</v>
          </cell>
          <cell r="AL2536">
            <v>0</v>
          </cell>
        </row>
        <row r="2537">
          <cell r="B2537" t="str">
            <v>00CL</v>
          </cell>
          <cell r="C2537" t="str">
            <v>South Tyneside</v>
          </cell>
          <cell r="D2537">
            <v>0</v>
          </cell>
          <cell r="E2537">
            <v>1</v>
          </cell>
          <cell r="F2537">
            <v>16</v>
          </cell>
          <cell r="G2537">
            <v>3</v>
          </cell>
          <cell r="H2537">
            <v>52</v>
          </cell>
          <cell r="I2537">
            <v>1</v>
          </cell>
          <cell r="J2537">
            <v>0</v>
          </cell>
          <cell r="K2537">
            <v>0</v>
          </cell>
          <cell r="L2537">
            <v>73</v>
          </cell>
          <cell r="M2537">
            <v>0</v>
          </cell>
          <cell r="O2537" t="str">
            <v>00CL</v>
          </cell>
          <cell r="P2537" t="str">
            <v>South Tyneside</v>
          </cell>
          <cell r="Q2537">
            <v>0</v>
          </cell>
          <cell r="R2537">
            <v>1</v>
          </cell>
          <cell r="S2537">
            <v>16</v>
          </cell>
          <cell r="T2537">
            <v>2</v>
          </cell>
          <cell r="U2537">
            <v>52</v>
          </cell>
          <cell r="V2537">
            <v>1</v>
          </cell>
          <cell r="W2537">
            <v>0</v>
          </cell>
          <cell r="X2537">
            <v>0</v>
          </cell>
          <cell r="Y2537">
            <v>72</v>
          </cell>
          <cell r="AA2537" t="str">
            <v>00CL</v>
          </cell>
          <cell r="AB2537" t="str">
            <v>South Tyneside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I2537" t="str">
            <v>00CL</v>
          </cell>
          <cell r="AJ2537" t="str">
            <v>South Tyneside</v>
          </cell>
          <cell r="AK2537">
            <v>0</v>
          </cell>
          <cell r="AL2537">
            <v>0</v>
          </cell>
        </row>
        <row r="2538">
          <cell r="B2538" t="str">
            <v>00CM</v>
          </cell>
          <cell r="C2538" t="str">
            <v>Sunderland</v>
          </cell>
          <cell r="D2538">
            <v>43</v>
          </cell>
          <cell r="E2538">
            <v>2</v>
          </cell>
          <cell r="F2538">
            <v>51</v>
          </cell>
          <cell r="G2538">
            <v>0</v>
          </cell>
          <cell r="H2538">
            <v>245</v>
          </cell>
          <cell r="I2538">
            <v>0</v>
          </cell>
          <cell r="J2538">
            <v>1</v>
          </cell>
          <cell r="K2538">
            <v>1</v>
          </cell>
          <cell r="L2538">
            <v>343</v>
          </cell>
          <cell r="M2538">
            <v>2</v>
          </cell>
          <cell r="O2538" t="str">
            <v>00CM</v>
          </cell>
          <cell r="P2538" t="str">
            <v>Sunderland</v>
          </cell>
          <cell r="Q2538">
            <v>43</v>
          </cell>
          <cell r="R2538">
            <v>2</v>
          </cell>
          <cell r="S2538">
            <v>51</v>
          </cell>
          <cell r="T2538">
            <v>0</v>
          </cell>
          <cell r="U2538">
            <v>245</v>
          </cell>
          <cell r="V2538">
            <v>0</v>
          </cell>
          <cell r="W2538">
            <v>1</v>
          </cell>
          <cell r="X2538">
            <v>1</v>
          </cell>
          <cell r="Y2538">
            <v>343</v>
          </cell>
          <cell r="AA2538" t="str">
            <v>00CM</v>
          </cell>
          <cell r="AB2538" t="str">
            <v>Sunderland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I2538" t="str">
            <v>00CM</v>
          </cell>
          <cell r="AJ2538" t="str">
            <v>Sunderland</v>
          </cell>
          <cell r="AK2538">
            <v>0</v>
          </cell>
          <cell r="AL2538">
            <v>0</v>
          </cell>
        </row>
        <row r="2539">
          <cell r="B2539" t="str">
            <v>00CN</v>
          </cell>
          <cell r="C2539" t="str">
            <v>Birmingham</v>
          </cell>
          <cell r="D2539">
            <v>27</v>
          </cell>
          <cell r="E2539">
            <v>9</v>
          </cell>
          <cell r="F2539">
            <v>232</v>
          </cell>
          <cell r="G2539">
            <v>50</v>
          </cell>
          <cell r="H2539">
            <v>452</v>
          </cell>
          <cell r="I2539">
            <v>0</v>
          </cell>
          <cell r="J2539">
            <v>2</v>
          </cell>
          <cell r="K2539">
            <v>4</v>
          </cell>
          <cell r="L2539">
            <v>776</v>
          </cell>
          <cell r="M2539">
            <v>6</v>
          </cell>
          <cell r="O2539" t="str">
            <v>00CN</v>
          </cell>
          <cell r="P2539" t="str">
            <v>Birmingham</v>
          </cell>
          <cell r="Q2539">
            <v>27</v>
          </cell>
          <cell r="R2539">
            <v>9</v>
          </cell>
          <cell r="S2539">
            <v>232</v>
          </cell>
          <cell r="T2539">
            <v>51</v>
          </cell>
          <cell r="U2539">
            <v>452</v>
          </cell>
          <cell r="V2539">
            <v>0</v>
          </cell>
          <cell r="W2539">
            <v>2</v>
          </cell>
          <cell r="X2539">
            <v>3</v>
          </cell>
          <cell r="Y2539">
            <v>776</v>
          </cell>
          <cell r="AA2539" t="str">
            <v>00CN</v>
          </cell>
          <cell r="AB2539" t="str">
            <v>Birmingham</v>
          </cell>
          <cell r="AC2539">
            <v>0</v>
          </cell>
          <cell r="AD2539">
            <v>7</v>
          </cell>
          <cell r="AE2539">
            <v>0</v>
          </cell>
          <cell r="AF2539">
            <v>7</v>
          </cell>
          <cell r="AG2539">
            <v>14</v>
          </cell>
          <cell r="AI2539" t="str">
            <v>00CN</v>
          </cell>
          <cell r="AJ2539" t="str">
            <v>Birmingham</v>
          </cell>
          <cell r="AK2539">
            <v>0</v>
          </cell>
          <cell r="AL2539">
            <v>0</v>
          </cell>
        </row>
        <row r="2540">
          <cell r="B2540" t="str">
            <v>00CQ</v>
          </cell>
          <cell r="C2540" t="str">
            <v>Coventry</v>
          </cell>
          <cell r="D2540">
            <v>49</v>
          </cell>
          <cell r="E2540">
            <v>1</v>
          </cell>
          <cell r="F2540">
            <v>49</v>
          </cell>
          <cell r="G2540">
            <v>16</v>
          </cell>
          <cell r="H2540">
            <v>197</v>
          </cell>
          <cell r="I2540">
            <v>17</v>
          </cell>
          <cell r="J2540">
            <v>3</v>
          </cell>
          <cell r="K2540">
            <v>0</v>
          </cell>
          <cell r="L2540">
            <v>332</v>
          </cell>
          <cell r="M2540">
            <v>3</v>
          </cell>
          <cell r="O2540" t="str">
            <v>00CQ</v>
          </cell>
          <cell r="P2540" t="str">
            <v>Coventry</v>
          </cell>
          <cell r="Q2540">
            <v>49</v>
          </cell>
          <cell r="R2540">
            <v>1</v>
          </cell>
          <cell r="S2540">
            <v>49</v>
          </cell>
          <cell r="T2540">
            <v>16</v>
          </cell>
          <cell r="U2540">
            <v>197</v>
          </cell>
          <cell r="V2540">
            <v>17</v>
          </cell>
          <cell r="W2540">
            <v>3</v>
          </cell>
          <cell r="X2540">
            <v>1</v>
          </cell>
          <cell r="Y2540">
            <v>333</v>
          </cell>
          <cell r="AA2540" t="str">
            <v>00CQ</v>
          </cell>
          <cell r="AB2540" t="str">
            <v>Coventry</v>
          </cell>
          <cell r="AC2540">
            <v>0</v>
          </cell>
          <cell r="AD2540">
            <v>16</v>
          </cell>
          <cell r="AE2540">
            <v>0</v>
          </cell>
          <cell r="AF2540">
            <v>16</v>
          </cell>
          <cell r="AG2540">
            <v>32</v>
          </cell>
          <cell r="AI2540" t="str">
            <v>00CQ</v>
          </cell>
          <cell r="AJ2540" t="str">
            <v>Coventry</v>
          </cell>
          <cell r="AK2540">
            <v>0</v>
          </cell>
          <cell r="AL2540">
            <v>0</v>
          </cell>
        </row>
        <row r="2541">
          <cell r="B2541" t="str">
            <v>00CR</v>
          </cell>
          <cell r="C2541" t="str">
            <v>Dudley</v>
          </cell>
          <cell r="D2541">
            <v>0</v>
          </cell>
          <cell r="E2541">
            <v>7</v>
          </cell>
          <cell r="F2541">
            <v>74</v>
          </cell>
          <cell r="G2541">
            <v>14</v>
          </cell>
          <cell r="H2541">
            <v>147</v>
          </cell>
          <cell r="I2541">
            <v>0</v>
          </cell>
          <cell r="J2541">
            <v>0</v>
          </cell>
          <cell r="K2541">
            <v>0</v>
          </cell>
          <cell r="L2541">
            <v>242</v>
          </cell>
          <cell r="M2541">
            <v>0</v>
          </cell>
          <cell r="O2541" t="str">
            <v>00CR</v>
          </cell>
          <cell r="P2541" t="str">
            <v>Dudley</v>
          </cell>
          <cell r="Q2541">
            <v>0</v>
          </cell>
          <cell r="R2541">
            <v>7</v>
          </cell>
          <cell r="S2541">
            <v>74</v>
          </cell>
          <cell r="T2541">
            <v>14</v>
          </cell>
          <cell r="U2541">
            <v>147</v>
          </cell>
          <cell r="V2541">
            <v>0</v>
          </cell>
          <cell r="W2541">
            <v>0</v>
          </cell>
          <cell r="X2541">
            <v>0</v>
          </cell>
          <cell r="Y2541">
            <v>242</v>
          </cell>
          <cell r="AA2541" t="str">
            <v>00CR</v>
          </cell>
          <cell r="AB2541" t="str">
            <v>Dudley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  <cell r="AG2541">
            <v>0</v>
          </cell>
          <cell r="AI2541" t="str">
            <v>00CR</v>
          </cell>
          <cell r="AJ2541" t="str">
            <v>Dudley</v>
          </cell>
          <cell r="AK2541">
            <v>0</v>
          </cell>
          <cell r="AL2541">
            <v>0</v>
          </cell>
        </row>
        <row r="2542">
          <cell r="B2542" t="str">
            <v>00CS</v>
          </cell>
          <cell r="C2542" t="str">
            <v>Sandwell</v>
          </cell>
          <cell r="D2542">
            <v>0</v>
          </cell>
          <cell r="E2542">
            <v>5</v>
          </cell>
          <cell r="F2542">
            <v>95</v>
          </cell>
          <cell r="G2542">
            <v>15</v>
          </cell>
          <cell r="H2542">
            <v>51</v>
          </cell>
          <cell r="I2542">
            <v>0</v>
          </cell>
          <cell r="J2542">
            <v>0</v>
          </cell>
          <cell r="K2542">
            <v>0</v>
          </cell>
          <cell r="L2542">
            <v>166</v>
          </cell>
          <cell r="M2542">
            <v>0</v>
          </cell>
          <cell r="O2542" t="str">
            <v>00CS</v>
          </cell>
          <cell r="P2542" t="str">
            <v>Sandwell</v>
          </cell>
          <cell r="Q2542">
            <v>0</v>
          </cell>
          <cell r="R2542">
            <v>5</v>
          </cell>
          <cell r="S2542">
            <v>95</v>
          </cell>
          <cell r="T2542">
            <v>17</v>
          </cell>
          <cell r="U2542">
            <v>51</v>
          </cell>
          <cell r="V2542">
            <v>0</v>
          </cell>
          <cell r="W2542">
            <v>0</v>
          </cell>
          <cell r="X2542">
            <v>0</v>
          </cell>
          <cell r="Y2542">
            <v>168</v>
          </cell>
          <cell r="AA2542" t="str">
            <v>00CS</v>
          </cell>
          <cell r="AB2542" t="str">
            <v>Sandwell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  <cell r="AG2542">
            <v>0</v>
          </cell>
          <cell r="AI2542" t="str">
            <v>00CS</v>
          </cell>
          <cell r="AJ2542" t="str">
            <v>Sandwell</v>
          </cell>
          <cell r="AK2542">
            <v>0</v>
          </cell>
          <cell r="AL2542">
            <v>0</v>
          </cell>
        </row>
        <row r="2543">
          <cell r="B2543" t="str">
            <v>00CT</v>
          </cell>
          <cell r="C2543" t="str">
            <v>Solihull</v>
          </cell>
          <cell r="D2543">
            <v>0</v>
          </cell>
          <cell r="E2543">
            <v>3</v>
          </cell>
          <cell r="F2543">
            <v>69</v>
          </cell>
          <cell r="G2543">
            <v>8</v>
          </cell>
          <cell r="H2543">
            <v>239</v>
          </cell>
          <cell r="I2543">
            <v>0</v>
          </cell>
          <cell r="J2543">
            <v>0</v>
          </cell>
          <cell r="K2543">
            <v>0</v>
          </cell>
          <cell r="L2543">
            <v>319</v>
          </cell>
          <cell r="M2543">
            <v>0</v>
          </cell>
          <cell r="O2543" t="str">
            <v>00CT</v>
          </cell>
          <cell r="P2543" t="str">
            <v>Solihull</v>
          </cell>
          <cell r="Q2543">
            <v>0</v>
          </cell>
          <cell r="R2543">
            <v>3</v>
          </cell>
          <cell r="S2543">
            <v>69</v>
          </cell>
          <cell r="T2543">
            <v>7</v>
          </cell>
          <cell r="U2543">
            <v>239</v>
          </cell>
          <cell r="V2543">
            <v>0</v>
          </cell>
          <cell r="W2543">
            <v>0</v>
          </cell>
          <cell r="X2543">
            <v>0</v>
          </cell>
          <cell r="Y2543">
            <v>318</v>
          </cell>
          <cell r="AA2543" t="str">
            <v>00CT</v>
          </cell>
          <cell r="AB2543" t="str">
            <v>Solihull</v>
          </cell>
          <cell r="AC2543">
            <v>0</v>
          </cell>
          <cell r="AD2543">
            <v>14</v>
          </cell>
          <cell r="AE2543">
            <v>0</v>
          </cell>
          <cell r="AF2543">
            <v>14</v>
          </cell>
          <cell r="AG2543">
            <v>28</v>
          </cell>
          <cell r="AI2543" t="str">
            <v>00CT</v>
          </cell>
          <cell r="AJ2543" t="str">
            <v>Solihull</v>
          </cell>
          <cell r="AK2543">
            <v>0</v>
          </cell>
          <cell r="AL2543">
            <v>0</v>
          </cell>
        </row>
        <row r="2544">
          <cell r="B2544" t="str">
            <v>00CU</v>
          </cell>
          <cell r="C2544" t="str">
            <v>Walsall</v>
          </cell>
          <cell r="D2544">
            <v>0</v>
          </cell>
          <cell r="E2544">
            <v>4</v>
          </cell>
          <cell r="F2544">
            <v>84</v>
          </cell>
          <cell r="G2544">
            <v>7</v>
          </cell>
          <cell r="H2544">
            <v>209</v>
          </cell>
          <cell r="I2544">
            <v>0</v>
          </cell>
          <cell r="J2544">
            <v>2</v>
          </cell>
          <cell r="K2544">
            <v>2</v>
          </cell>
          <cell r="L2544">
            <v>308</v>
          </cell>
          <cell r="M2544">
            <v>4</v>
          </cell>
          <cell r="O2544" t="str">
            <v>00CU</v>
          </cell>
          <cell r="P2544" t="str">
            <v>Walsall</v>
          </cell>
          <cell r="Q2544">
            <v>0</v>
          </cell>
          <cell r="R2544">
            <v>4</v>
          </cell>
          <cell r="S2544">
            <v>84</v>
          </cell>
          <cell r="T2544">
            <v>5</v>
          </cell>
          <cell r="U2544">
            <v>209</v>
          </cell>
          <cell r="V2544">
            <v>0</v>
          </cell>
          <cell r="W2544">
            <v>2</v>
          </cell>
          <cell r="X2544">
            <v>2</v>
          </cell>
          <cell r="Y2544">
            <v>306</v>
          </cell>
          <cell r="AA2544" t="str">
            <v>00CU</v>
          </cell>
          <cell r="AB2544" t="str">
            <v>Walsall</v>
          </cell>
          <cell r="AC2544">
            <v>0</v>
          </cell>
          <cell r="AD2544">
            <v>0</v>
          </cell>
          <cell r="AE2544">
            <v>17</v>
          </cell>
          <cell r="AF2544">
            <v>0</v>
          </cell>
          <cell r="AG2544">
            <v>17</v>
          </cell>
          <cell r="AI2544" t="str">
            <v>00CU</v>
          </cell>
          <cell r="AJ2544" t="str">
            <v>Walsall</v>
          </cell>
          <cell r="AK2544">
            <v>0</v>
          </cell>
          <cell r="AL2544">
            <v>0</v>
          </cell>
        </row>
        <row r="2545">
          <cell r="B2545" t="str">
            <v>00CW</v>
          </cell>
          <cell r="C2545" t="str">
            <v>Wolverhampton</v>
          </cell>
          <cell r="D2545">
            <v>0</v>
          </cell>
          <cell r="E2545">
            <v>11</v>
          </cell>
          <cell r="F2545">
            <v>43</v>
          </cell>
          <cell r="G2545">
            <v>12</v>
          </cell>
          <cell r="H2545">
            <v>97</v>
          </cell>
          <cell r="I2545">
            <v>0</v>
          </cell>
          <cell r="J2545">
            <v>0</v>
          </cell>
          <cell r="K2545">
            <v>0</v>
          </cell>
          <cell r="L2545">
            <v>163</v>
          </cell>
          <cell r="M2545">
            <v>0</v>
          </cell>
          <cell r="O2545" t="str">
            <v>00CW</v>
          </cell>
          <cell r="P2545" t="str">
            <v>Wolverhampton</v>
          </cell>
          <cell r="Q2545">
            <v>0</v>
          </cell>
          <cell r="R2545">
            <v>11</v>
          </cell>
          <cell r="S2545">
            <v>43</v>
          </cell>
          <cell r="T2545">
            <v>13</v>
          </cell>
          <cell r="U2545">
            <v>97</v>
          </cell>
          <cell r="V2545">
            <v>0</v>
          </cell>
          <cell r="W2545">
            <v>0</v>
          </cell>
          <cell r="X2545">
            <v>0</v>
          </cell>
          <cell r="Y2545">
            <v>164</v>
          </cell>
          <cell r="AA2545" t="str">
            <v>00CW</v>
          </cell>
          <cell r="AB2545" t="str">
            <v>Wolverhampton</v>
          </cell>
          <cell r="AC2545">
            <v>0</v>
          </cell>
          <cell r="AD2545">
            <v>4</v>
          </cell>
          <cell r="AE2545">
            <v>0</v>
          </cell>
          <cell r="AF2545">
            <v>4</v>
          </cell>
          <cell r="AG2545">
            <v>8</v>
          </cell>
          <cell r="AI2545" t="str">
            <v>00CW</v>
          </cell>
          <cell r="AJ2545" t="str">
            <v>Wolverhampton</v>
          </cell>
          <cell r="AK2545">
            <v>0</v>
          </cell>
          <cell r="AL2545">
            <v>0</v>
          </cell>
        </row>
        <row r="2546">
          <cell r="B2546" t="str">
            <v>00CX</v>
          </cell>
          <cell r="C2546" t="str">
            <v>Bradford</v>
          </cell>
          <cell r="D2546">
            <v>0</v>
          </cell>
          <cell r="E2546">
            <v>2</v>
          </cell>
          <cell r="F2546">
            <v>88</v>
          </cell>
          <cell r="G2546">
            <v>34</v>
          </cell>
          <cell r="H2546">
            <v>160</v>
          </cell>
          <cell r="I2546">
            <v>1</v>
          </cell>
          <cell r="J2546">
            <v>5</v>
          </cell>
          <cell r="K2546">
            <v>0</v>
          </cell>
          <cell r="L2546">
            <v>290</v>
          </cell>
          <cell r="M2546">
            <v>5</v>
          </cell>
          <cell r="O2546" t="str">
            <v>00CX</v>
          </cell>
          <cell r="P2546" t="str">
            <v>Bradford</v>
          </cell>
          <cell r="Q2546">
            <v>0</v>
          </cell>
          <cell r="R2546">
            <v>2</v>
          </cell>
          <cell r="S2546">
            <v>88</v>
          </cell>
          <cell r="T2546">
            <v>30</v>
          </cell>
          <cell r="U2546">
            <v>160</v>
          </cell>
          <cell r="V2546">
            <v>1</v>
          </cell>
          <cell r="W2546">
            <v>5</v>
          </cell>
          <cell r="X2546">
            <v>0</v>
          </cell>
          <cell r="Y2546">
            <v>286</v>
          </cell>
          <cell r="AA2546" t="str">
            <v>00CX</v>
          </cell>
          <cell r="AB2546" t="str">
            <v>Bradford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  <cell r="AG2546">
            <v>0</v>
          </cell>
          <cell r="AI2546" t="str">
            <v>00CX</v>
          </cell>
          <cell r="AJ2546" t="str">
            <v>Bradford</v>
          </cell>
          <cell r="AK2546">
            <v>0</v>
          </cell>
          <cell r="AL2546">
            <v>0</v>
          </cell>
        </row>
        <row r="2547">
          <cell r="B2547" t="str">
            <v>00CY</v>
          </cell>
          <cell r="C2547" t="str">
            <v>Calderdale</v>
          </cell>
          <cell r="D2547">
            <v>0</v>
          </cell>
          <cell r="E2547">
            <v>3</v>
          </cell>
          <cell r="F2547">
            <v>21</v>
          </cell>
          <cell r="G2547">
            <v>10</v>
          </cell>
          <cell r="H2547">
            <v>76</v>
          </cell>
          <cell r="I2547">
            <v>0</v>
          </cell>
          <cell r="J2547">
            <v>5</v>
          </cell>
          <cell r="K2547">
            <v>0</v>
          </cell>
          <cell r="L2547">
            <v>115</v>
          </cell>
          <cell r="M2547">
            <v>5</v>
          </cell>
          <cell r="O2547" t="str">
            <v>00CY</v>
          </cell>
          <cell r="P2547" t="str">
            <v>Calderdale</v>
          </cell>
          <cell r="Q2547">
            <v>0</v>
          </cell>
          <cell r="R2547">
            <v>3</v>
          </cell>
          <cell r="S2547">
            <v>21</v>
          </cell>
          <cell r="T2547">
            <v>11</v>
          </cell>
          <cell r="U2547">
            <v>76</v>
          </cell>
          <cell r="V2547">
            <v>0</v>
          </cell>
          <cell r="W2547">
            <v>5</v>
          </cell>
          <cell r="X2547">
            <v>0</v>
          </cell>
          <cell r="Y2547">
            <v>116</v>
          </cell>
          <cell r="AA2547" t="str">
            <v>00CY</v>
          </cell>
          <cell r="AB2547" t="str">
            <v>Calderdale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  <cell r="AG2547">
            <v>0</v>
          </cell>
          <cell r="AI2547" t="str">
            <v>00CY</v>
          </cell>
          <cell r="AJ2547" t="str">
            <v>Calderdale</v>
          </cell>
          <cell r="AK2547">
            <v>0</v>
          </cell>
          <cell r="AL2547">
            <v>0</v>
          </cell>
        </row>
        <row r="2548">
          <cell r="B2548" t="str">
            <v>00CZ</v>
          </cell>
          <cell r="C2548" t="str">
            <v>Kirklees</v>
          </cell>
          <cell r="D2548">
            <v>0</v>
          </cell>
          <cell r="E2548">
            <v>7</v>
          </cell>
          <cell r="F2548">
            <v>92</v>
          </cell>
          <cell r="G2548">
            <v>16</v>
          </cell>
          <cell r="H2548">
            <v>83</v>
          </cell>
          <cell r="I2548">
            <v>5</v>
          </cell>
          <cell r="J2548">
            <v>0</v>
          </cell>
          <cell r="K2548">
            <v>0</v>
          </cell>
          <cell r="L2548">
            <v>203</v>
          </cell>
          <cell r="M2548">
            <v>0</v>
          </cell>
          <cell r="O2548" t="str">
            <v>00CZ</v>
          </cell>
          <cell r="P2548" t="str">
            <v>Kirklees</v>
          </cell>
          <cell r="Q2548">
            <v>0</v>
          </cell>
          <cell r="R2548">
            <v>7</v>
          </cell>
          <cell r="S2548">
            <v>92</v>
          </cell>
          <cell r="T2548">
            <v>16</v>
          </cell>
          <cell r="U2548">
            <v>83</v>
          </cell>
          <cell r="V2548">
            <v>5</v>
          </cell>
          <cell r="W2548">
            <v>0</v>
          </cell>
          <cell r="X2548">
            <v>0</v>
          </cell>
          <cell r="Y2548">
            <v>203</v>
          </cell>
          <cell r="AA2548" t="str">
            <v>00CZ</v>
          </cell>
          <cell r="AB2548" t="str">
            <v>Kirklees</v>
          </cell>
          <cell r="AC2548">
            <v>0</v>
          </cell>
          <cell r="AD2548">
            <v>2</v>
          </cell>
          <cell r="AE2548">
            <v>7</v>
          </cell>
          <cell r="AF2548">
            <v>2</v>
          </cell>
          <cell r="AG2548">
            <v>11</v>
          </cell>
          <cell r="AI2548" t="str">
            <v>00CZ</v>
          </cell>
          <cell r="AJ2548" t="str">
            <v>Kirklees</v>
          </cell>
          <cell r="AK2548">
            <v>0</v>
          </cell>
          <cell r="AL2548">
            <v>0</v>
          </cell>
        </row>
        <row r="2549">
          <cell r="B2549" t="str">
            <v>00DA</v>
          </cell>
          <cell r="C2549" t="str">
            <v>Leeds</v>
          </cell>
          <cell r="D2549">
            <v>4</v>
          </cell>
          <cell r="E2549">
            <v>1</v>
          </cell>
          <cell r="F2549">
            <v>227</v>
          </cell>
          <cell r="G2549">
            <v>39</v>
          </cell>
          <cell r="H2549">
            <v>52</v>
          </cell>
          <cell r="I2549">
            <v>0</v>
          </cell>
          <cell r="J2549">
            <v>1</v>
          </cell>
          <cell r="K2549">
            <v>0</v>
          </cell>
          <cell r="L2549">
            <v>324</v>
          </cell>
          <cell r="M2549">
            <v>1</v>
          </cell>
          <cell r="O2549" t="str">
            <v>00DA</v>
          </cell>
          <cell r="P2549" t="str">
            <v>Leeds</v>
          </cell>
          <cell r="Q2549">
            <v>4</v>
          </cell>
          <cell r="R2549">
            <v>1</v>
          </cell>
          <cell r="S2549">
            <v>227</v>
          </cell>
          <cell r="T2549">
            <v>44</v>
          </cell>
          <cell r="U2549">
            <v>52</v>
          </cell>
          <cell r="V2549">
            <v>0</v>
          </cell>
          <cell r="W2549">
            <v>1</v>
          </cell>
          <cell r="X2549">
            <v>0</v>
          </cell>
          <cell r="Y2549">
            <v>329</v>
          </cell>
          <cell r="AA2549" t="str">
            <v>00DA</v>
          </cell>
          <cell r="AB2549" t="str">
            <v>Leeds</v>
          </cell>
          <cell r="AC2549">
            <v>4</v>
          </cell>
          <cell r="AD2549">
            <v>0</v>
          </cell>
          <cell r="AE2549">
            <v>3</v>
          </cell>
          <cell r="AF2549">
            <v>4</v>
          </cell>
          <cell r="AG2549">
            <v>11</v>
          </cell>
          <cell r="AI2549" t="str">
            <v>00DA</v>
          </cell>
          <cell r="AJ2549" t="str">
            <v>Leeds</v>
          </cell>
          <cell r="AK2549">
            <v>0</v>
          </cell>
          <cell r="AL2549">
            <v>0</v>
          </cell>
        </row>
        <row r="2550">
          <cell r="B2550" t="str">
            <v>00DB</v>
          </cell>
          <cell r="C2550" t="str">
            <v>Wakefield</v>
          </cell>
          <cell r="D2550">
            <v>3</v>
          </cell>
          <cell r="E2550">
            <v>9</v>
          </cell>
          <cell r="F2550">
            <v>115</v>
          </cell>
          <cell r="G2550">
            <v>19</v>
          </cell>
          <cell r="H2550">
            <v>102</v>
          </cell>
          <cell r="I2550">
            <v>0</v>
          </cell>
          <cell r="J2550">
            <v>0</v>
          </cell>
          <cell r="K2550">
            <v>0</v>
          </cell>
          <cell r="L2550">
            <v>248</v>
          </cell>
          <cell r="M2550">
            <v>0</v>
          </cell>
          <cell r="O2550" t="str">
            <v>00DB</v>
          </cell>
          <cell r="P2550" t="str">
            <v>Wakefield</v>
          </cell>
          <cell r="Q2550">
            <v>3</v>
          </cell>
          <cell r="R2550">
            <v>9</v>
          </cell>
          <cell r="S2550">
            <v>115</v>
          </cell>
          <cell r="T2550">
            <v>18</v>
          </cell>
          <cell r="U2550">
            <v>102</v>
          </cell>
          <cell r="V2550">
            <v>0</v>
          </cell>
          <cell r="W2550">
            <v>0</v>
          </cell>
          <cell r="X2550">
            <v>0</v>
          </cell>
          <cell r="Y2550">
            <v>247</v>
          </cell>
          <cell r="AA2550" t="str">
            <v>00DB</v>
          </cell>
          <cell r="AB2550" t="str">
            <v>Wakefield</v>
          </cell>
          <cell r="AC2550">
            <v>3</v>
          </cell>
          <cell r="AD2550">
            <v>0</v>
          </cell>
          <cell r="AE2550">
            <v>4</v>
          </cell>
          <cell r="AF2550">
            <v>3</v>
          </cell>
          <cell r="AG2550">
            <v>10</v>
          </cell>
          <cell r="AI2550" t="str">
            <v>00DB</v>
          </cell>
          <cell r="AJ2550" t="str">
            <v>Wakefield</v>
          </cell>
          <cell r="AK2550">
            <v>0</v>
          </cell>
          <cell r="AL2550">
            <v>0</v>
          </cell>
        </row>
        <row r="2551">
          <cell r="B2551" t="str">
            <v>00EB</v>
          </cell>
          <cell r="C2551" t="str">
            <v>Hartlepool</v>
          </cell>
          <cell r="D2551">
            <v>0</v>
          </cell>
          <cell r="E2551">
            <v>1</v>
          </cell>
          <cell r="F2551">
            <v>61</v>
          </cell>
          <cell r="G2551">
            <v>2</v>
          </cell>
          <cell r="H2551">
            <v>89</v>
          </cell>
          <cell r="I2551">
            <v>0</v>
          </cell>
          <cell r="J2551">
            <v>0</v>
          </cell>
          <cell r="K2551">
            <v>1</v>
          </cell>
          <cell r="L2551">
            <v>154</v>
          </cell>
          <cell r="M2551">
            <v>1</v>
          </cell>
          <cell r="O2551" t="str">
            <v>00EB</v>
          </cell>
          <cell r="P2551" t="str">
            <v>Hartlepool</v>
          </cell>
          <cell r="Q2551">
            <v>0</v>
          </cell>
          <cell r="R2551">
            <v>1</v>
          </cell>
          <cell r="S2551">
            <v>61</v>
          </cell>
          <cell r="T2551">
            <v>3</v>
          </cell>
          <cell r="U2551">
            <v>89</v>
          </cell>
          <cell r="V2551">
            <v>0</v>
          </cell>
          <cell r="W2551">
            <v>0</v>
          </cell>
          <cell r="X2551">
            <v>1</v>
          </cell>
          <cell r="Y2551">
            <v>155</v>
          </cell>
          <cell r="AA2551" t="str">
            <v>00EB</v>
          </cell>
          <cell r="AB2551" t="str">
            <v>Hartlepool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I2551" t="str">
            <v>00EB</v>
          </cell>
          <cell r="AJ2551" t="str">
            <v>Hartlepool</v>
          </cell>
          <cell r="AK2551">
            <v>0</v>
          </cell>
          <cell r="AL2551">
            <v>0</v>
          </cell>
        </row>
        <row r="2552">
          <cell r="B2552" t="str">
            <v>00EC</v>
          </cell>
          <cell r="C2552" t="str">
            <v>Middlesbrough</v>
          </cell>
          <cell r="D2552">
            <v>30</v>
          </cell>
          <cell r="E2552">
            <v>1</v>
          </cell>
          <cell r="F2552">
            <v>38</v>
          </cell>
          <cell r="G2552">
            <v>0</v>
          </cell>
          <cell r="H2552">
            <v>130</v>
          </cell>
          <cell r="I2552">
            <v>2</v>
          </cell>
          <cell r="J2552">
            <v>1</v>
          </cell>
          <cell r="K2552">
            <v>0</v>
          </cell>
          <cell r="L2552">
            <v>202</v>
          </cell>
          <cell r="M2552">
            <v>1</v>
          </cell>
          <cell r="O2552" t="str">
            <v>00EC</v>
          </cell>
          <cell r="P2552" t="str">
            <v>Middlesbrough</v>
          </cell>
          <cell r="Q2552">
            <v>30</v>
          </cell>
          <cell r="R2552">
            <v>1</v>
          </cell>
          <cell r="S2552">
            <v>38</v>
          </cell>
          <cell r="T2552">
            <v>0</v>
          </cell>
          <cell r="U2552">
            <v>130</v>
          </cell>
          <cell r="V2552">
            <v>2</v>
          </cell>
          <cell r="W2552">
            <v>1</v>
          </cell>
          <cell r="X2552">
            <v>0</v>
          </cell>
          <cell r="Y2552">
            <v>202</v>
          </cell>
          <cell r="AA2552" t="str">
            <v>00EC</v>
          </cell>
          <cell r="AB2552" t="str">
            <v>Middlesbrough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  <cell r="AG2552">
            <v>0</v>
          </cell>
          <cell r="AI2552" t="str">
            <v>00EC</v>
          </cell>
          <cell r="AJ2552" t="str">
            <v>Middlesbrough</v>
          </cell>
          <cell r="AK2552">
            <v>0</v>
          </cell>
          <cell r="AL2552">
            <v>0</v>
          </cell>
        </row>
        <row r="2553">
          <cell r="B2553" t="str">
            <v>00EE</v>
          </cell>
          <cell r="C2553" t="str">
            <v>Redcar and Cleveland</v>
          </cell>
          <cell r="D2553">
            <v>0</v>
          </cell>
          <cell r="E2553">
            <v>0</v>
          </cell>
          <cell r="F2553">
            <v>26</v>
          </cell>
          <cell r="G2553">
            <v>2</v>
          </cell>
          <cell r="H2553">
            <v>40</v>
          </cell>
          <cell r="I2553">
            <v>10</v>
          </cell>
          <cell r="J2553">
            <v>0</v>
          </cell>
          <cell r="K2553">
            <v>0</v>
          </cell>
          <cell r="L2553">
            <v>78</v>
          </cell>
          <cell r="M2553">
            <v>0</v>
          </cell>
          <cell r="O2553" t="str">
            <v>00EE</v>
          </cell>
          <cell r="P2553" t="str">
            <v>Redcar and Cleveland</v>
          </cell>
          <cell r="Q2553">
            <v>0</v>
          </cell>
          <cell r="R2553">
            <v>0</v>
          </cell>
          <cell r="S2553">
            <v>26</v>
          </cell>
          <cell r="T2553">
            <v>2</v>
          </cell>
          <cell r="U2553">
            <v>40</v>
          </cell>
          <cell r="V2553">
            <v>10</v>
          </cell>
          <cell r="W2553">
            <v>0</v>
          </cell>
          <cell r="X2553">
            <v>0</v>
          </cell>
          <cell r="Y2553">
            <v>78</v>
          </cell>
          <cell r="AA2553" t="str">
            <v>00EE</v>
          </cell>
          <cell r="AB2553" t="str">
            <v>Redcar and Cleveland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I2553" t="str">
            <v>00EE</v>
          </cell>
          <cell r="AJ2553" t="str">
            <v>Redcar and Cleveland</v>
          </cell>
          <cell r="AK2553">
            <v>0</v>
          </cell>
          <cell r="AL2553">
            <v>0</v>
          </cell>
        </row>
        <row r="2554">
          <cell r="B2554" t="str">
            <v>00EF</v>
          </cell>
          <cell r="C2554" t="str">
            <v>Stockton-on-Tees</v>
          </cell>
          <cell r="D2554">
            <v>2</v>
          </cell>
          <cell r="E2554">
            <v>0</v>
          </cell>
          <cell r="F2554">
            <v>76</v>
          </cell>
          <cell r="G2554">
            <v>2</v>
          </cell>
          <cell r="H2554">
            <v>106</v>
          </cell>
          <cell r="I2554">
            <v>0</v>
          </cell>
          <cell r="J2554">
            <v>0</v>
          </cell>
          <cell r="K2554">
            <v>0</v>
          </cell>
          <cell r="L2554">
            <v>186</v>
          </cell>
          <cell r="M2554">
            <v>0</v>
          </cell>
          <cell r="O2554" t="str">
            <v>00EF</v>
          </cell>
          <cell r="P2554" t="str">
            <v>Stockton-on-Tees</v>
          </cell>
          <cell r="Q2554">
            <v>2</v>
          </cell>
          <cell r="R2554">
            <v>0</v>
          </cell>
          <cell r="S2554">
            <v>76</v>
          </cell>
          <cell r="T2554">
            <v>2</v>
          </cell>
          <cell r="U2554">
            <v>106</v>
          </cell>
          <cell r="V2554">
            <v>0</v>
          </cell>
          <cell r="W2554">
            <v>0</v>
          </cell>
          <cell r="X2554">
            <v>0</v>
          </cell>
          <cell r="Y2554">
            <v>186</v>
          </cell>
          <cell r="AA2554" t="str">
            <v>00EF</v>
          </cell>
          <cell r="AB2554" t="str">
            <v>Stockton-on-Tees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  <cell r="AG2554">
            <v>0</v>
          </cell>
          <cell r="AI2554" t="str">
            <v>00EF</v>
          </cell>
          <cell r="AJ2554" t="str">
            <v>Stockton-on-Tees</v>
          </cell>
          <cell r="AK2554">
            <v>0</v>
          </cell>
          <cell r="AL2554">
            <v>0</v>
          </cell>
        </row>
        <row r="2555">
          <cell r="B2555" t="str">
            <v>00EH</v>
          </cell>
          <cell r="C2555" t="str">
            <v>Darlington</v>
          </cell>
          <cell r="D2555">
            <v>0</v>
          </cell>
          <cell r="E2555">
            <v>1</v>
          </cell>
          <cell r="F2555">
            <v>18</v>
          </cell>
          <cell r="G2555">
            <v>0</v>
          </cell>
          <cell r="H2555">
            <v>47</v>
          </cell>
          <cell r="I2555">
            <v>0</v>
          </cell>
          <cell r="J2555">
            <v>0</v>
          </cell>
          <cell r="K2555">
            <v>1</v>
          </cell>
          <cell r="L2555">
            <v>67</v>
          </cell>
          <cell r="M2555">
            <v>1</v>
          </cell>
          <cell r="O2555" t="str">
            <v>00EH</v>
          </cell>
          <cell r="P2555" t="str">
            <v>Darlington</v>
          </cell>
          <cell r="Q2555">
            <v>0</v>
          </cell>
          <cell r="R2555">
            <v>1</v>
          </cell>
          <cell r="S2555">
            <v>18</v>
          </cell>
          <cell r="T2555">
            <v>0</v>
          </cell>
          <cell r="U2555">
            <v>47</v>
          </cell>
          <cell r="V2555">
            <v>0</v>
          </cell>
          <cell r="W2555">
            <v>0</v>
          </cell>
          <cell r="X2555">
            <v>1</v>
          </cell>
          <cell r="Y2555">
            <v>67</v>
          </cell>
          <cell r="AA2555" t="str">
            <v>00EH</v>
          </cell>
          <cell r="AB2555" t="str">
            <v>Darlington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I2555" t="str">
            <v>00EH</v>
          </cell>
          <cell r="AJ2555" t="str">
            <v>Darlington</v>
          </cell>
          <cell r="AK2555">
            <v>0</v>
          </cell>
          <cell r="AL2555">
            <v>0</v>
          </cell>
        </row>
        <row r="2556">
          <cell r="B2556" t="str">
            <v>00EJ</v>
          </cell>
          <cell r="C2556" t="str">
            <v>County Durham</v>
          </cell>
          <cell r="D2556">
            <v>0</v>
          </cell>
          <cell r="E2556">
            <v>0</v>
          </cell>
          <cell r="F2556">
            <v>70</v>
          </cell>
          <cell r="G2556">
            <v>2</v>
          </cell>
          <cell r="H2556">
            <v>109</v>
          </cell>
          <cell r="I2556">
            <v>1</v>
          </cell>
          <cell r="J2556">
            <v>0</v>
          </cell>
          <cell r="K2556">
            <v>3</v>
          </cell>
          <cell r="L2556">
            <v>185</v>
          </cell>
          <cell r="M2556">
            <v>3</v>
          </cell>
          <cell r="O2556" t="str">
            <v>00EJ</v>
          </cell>
          <cell r="P2556" t="str">
            <v>County Durham</v>
          </cell>
          <cell r="Q2556">
            <v>0</v>
          </cell>
          <cell r="R2556">
            <v>0</v>
          </cell>
          <cell r="S2556">
            <v>70</v>
          </cell>
          <cell r="T2556">
            <v>2</v>
          </cell>
          <cell r="U2556">
            <v>109</v>
          </cell>
          <cell r="V2556">
            <v>1</v>
          </cell>
          <cell r="W2556">
            <v>0</v>
          </cell>
          <cell r="X2556">
            <v>3</v>
          </cell>
          <cell r="Y2556">
            <v>185</v>
          </cell>
          <cell r="AA2556" t="str">
            <v>00EJ</v>
          </cell>
          <cell r="AB2556" t="str">
            <v>County Durham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I2556" t="str">
            <v>00EJ</v>
          </cell>
          <cell r="AJ2556" t="str">
            <v>County Durham</v>
          </cell>
          <cell r="AK2556">
            <v>0</v>
          </cell>
          <cell r="AL2556">
            <v>0</v>
          </cell>
        </row>
        <row r="2557">
          <cell r="B2557" t="str">
            <v>00EM</v>
          </cell>
          <cell r="C2557" t="str">
            <v>Northumberland</v>
          </cell>
          <cell r="D2557">
            <v>19</v>
          </cell>
          <cell r="E2557">
            <v>2</v>
          </cell>
          <cell r="F2557">
            <v>26</v>
          </cell>
          <cell r="G2557">
            <v>1</v>
          </cell>
          <cell r="H2557">
            <v>24</v>
          </cell>
          <cell r="I2557">
            <v>3</v>
          </cell>
          <cell r="J2557">
            <v>0</v>
          </cell>
          <cell r="K2557">
            <v>1</v>
          </cell>
          <cell r="L2557">
            <v>76</v>
          </cell>
          <cell r="M2557">
            <v>1</v>
          </cell>
          <cell r="O2557" t="str">
            <v>00EM</v>
          </cell>
          <cell r="P2557" t="str">
            <v>Northumberland</v>
          </cell>
          <cell r="Q2557">
            <v>19</v>
          </cell>
          <cell r="R2557">
            <v>2</v>
          </cell>
          <cell r="S2557">
            <v>26</v>
          </cell>
          <cell r="T2557">
            <v>0</v>
          </cell>
          <cell r="U2557">
            <v>24</v>
          </cell>
          <cell r="V2557">
            <v>3</v>
          </cell>
          <cell r="W2557">
            <v>0</v>
          </cell>
          <cell r="X2557">
            <v>1</v>
          </cell>
          <cell r="Y2557">
            <v>75</v>
          </cell>
          <cell r="AA2557" t="str">
            <v>00EM</v>
          </cell>
          <cell r="AB2557" t="str">
            <v>Northumberland</v>
          </cell>
          <cell r="AC2557">
            <v>0</v>
          </cell>
          <cell r="AD2557">
            <v>17</v>
          </cell>
          <cell r="AE2557">
            <v>1</v>
          </cell>
          <cell r="AF2557">
            <v>17</v>
          </cell>
          <cell r="AG2557">
            <v>35</v>
          </cell>
          <cell r="AI2557" t="str">
            <v>00EM</v>
          </cell>
          <cell r="AJ2557" t="str">
            <v>Northumberland</v>
          </cell>
          <cell r="AK2557">
            <v>0</v>
          </cell>
          <cell r="AL2557">
            <v>0</v>
          </cell>
        </row>
        <row r="2558">
          <cell r="B2558" t="str">
            <v>00EQ</v>
          </cell>
          <cell r="C2558" t="str">
            <v>Cheshire East</v>
          </cell>
          <cell r="D2558">
            <v>0</v>
          </cell>
          <cell r="E2558">
            <v>0</v>
          </cell>
          <cell r="F2558">
            <v>29</v>
          </cell>
          <cell r="G2558">
            <v>7</v>
          </cell>
          <cell r="H2558">
            <v>25</v>
          </cell>
          <cell r="I2558">
            <v>3</v>
          </cell>
          <cell r="J2558">
            <v>0</v>
          </cell>
          <cell r="K2558">
            <v>0</v>
          </cell>
          <cell r="L2558">
            <v>64</v>
          </cell>
          <cell r="M2558">
            <v>0</v>
          </cell>
          <cell r="O2558" t="str">
            <v>00EQ</v>
          </cell>
          <cell r="P2558" t="str">
            <v>Cheshire East</v>
          </cell>
          <cell r="Q2558">
            <v>0</v>
          </cell>
          <cell r="R2558">
            <v>0</v>
          </cell>
          <cell r="S2558">
            <v>29</v>
          </cell>
          <cell r="T2558">
            <v>10</v>
          </cell>
          <cell r="U2558">
            <v>25</v>
          </cell>
          <cell r="V2558">
            <v>3</v>
          </cell>
          <cell r="W2558">
            <v>0</v>
          </cell>
          <cell r="X2558">
            <v>0</v>
          </cell>
          <cell r="Y2558">
            <v>67</v>
          </cell>
          <cell r="AA2558" t="str">
            <v>00EQ</v>
          </cell>
          <cell r="AB2558" t="str">
            <v>Cheshire East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I2558" t="str">
            <v>00EQ</v>
          </cell>
          <cell r="AJ2558" t="str">
            <v>Cheshire East</v>
          </cell>
          <cell r="AK2558">
            <v>0</v>
          </cell>
          <cell r="AL2558">
            <v>0</v>
          </cell>
        </row>
        <row r="2559">
          <cell r="B2559" t="str">
            <v>00ET</v>
          </cell>
          <cell r="C2559" t="str">
            <v>Halton</v>
          </cell>
          <cell r="D2559">
            <v>0</v>
          </cell>
          <cell r="E2559">
            <v>2</v>
          </cell>
          <cell r="F2559">
            <v>16</v>
          </cell>
          <cell r="G2559">
            <v>1</v>
          </cell>
          <cell r="H2559">
            <v>122</v>
          </cell>
          <cell r="I2559">
            <v>0</v>
          </cell>
          <cell r="J2559">
            <v>0</v>
          </cell>
          <cell r="K2559">
            <v>0</v>
          </cell>
          <cell r="L2559">
            <v>141</v>
          </cell>
          <cell r="M2559">
            <v>0</v>
          </cell>
          <cell r="O2559" t="str">
            <v>00ET</v>
          </cell>
          <cell r="P2559" t="str">
            <v>Halton</v>
          </cell>
          <cell r="Q2559">
            <v>0</v>
          </cell>
          <cell r="R2559">
            <v>2</v>
          </cell>
          <cell r="S2559">
            <v>16</v>
          </cell>
          <cell r="T2559">
            <v>1</v>
          </cell>
          <cell r="U2559">
            <v>122</v>
          </cell>
          <cell r="V2559">
            <v>0</v>
          </cell>
          <cell r="W2559">
            <v>0</v>
          </cell>
          <cell r="X2559">
            <v>0</v>
          </cell>
          <cell r="Y2559">
            <v>141</v>
          </cell>
          <cell r="AA2559" t="str">
            <v>00ET</v>
          </cell>
          <cell r="AB2559" t="str">
            <v>Halton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  <cell r="AG2559">
            <v>0</v>
          </cell>
          <cell r="AI2559" t="str">
            <v>00ET</v>
          </cell>
          <cell r="AJ2559" t="str">
            <v>Halton</v>
          </cell>
          <cell r="AK2559">
            <v>0</v>
          </cell>
          <cell r="AL2559">
            <v>0</v>
          </cell>
        </row>
        <row r="2560">
          <cell r="B2560" t="str">
            <v>00EU</v>
          </cell>
          <cell r="C2560" t="str">
            <v>Warrington</v>
          </cell>
          <cell r="D2560">
            <v>0</v>
          </cell>
          <cell r="E2560">
            <v>3</v>
          </cell>
          <cell r="F2560">
            <v>24</v>
          </cell>
          <cell r="G2560">
            <v>5</v>
          </cell>
          <cell r="H2560">
            <v>96</v>
          </cell>
          <cell r="I2560">
            <v>5</v>
          </cell>
          <cell r="J2560">
            <v>0</v>
          </cell>
          <cell r="K2560">
            <v>0</v>
          </cell>
          <cell r="L2560">
            <v>133</v>
          </cell>
          <cell r="M2560">
            <v>0</v>
          </cell>
          <cell r="O2560" t="str">
            <v>00EU</v>
          </cell>
          <cell r="P2560" t="str">
            <v>Warrington</v>
          </cell>
          <cell r="Q2560">
            <v>0</v>
          </cell>
          <cell r="R2560">
            <v>3</v>
          </cell>
          <cell r="S2560">
            <v>24</v>
          </cell>
          <cell r="T2560">
            <v>4</v>
          </cell>
          <cell r="U2560">
            <v>96</v>
          </cell>
          <cell r="V2560">
            <v>5</v>
          </cell>
          <cell r="W2560">
            <v>0</v>
          </cell>
          <cell r="X2560">
            <v>0</v>
          </cell>
          <cell r="Y2560">
            <v>132</v>
          </cell>
          <cell r="AA2560" t="str">
            <v>00EU</v>
          </cell>
          <cell r="AB2560" t="str">
            <v>Warrington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  <cell r="AG2560">
            <v>0</v>
          </cell>
          <cell r="AI2560" t="str">
            <v>00EU</v>
          </cell>
          <cell r="AJ2560" t="str">
            <v>Warrington</v>
          </cell>
          <cell r="AK2560">
            <v>0</v>
          </cell>
          <cell r="AL2560">
            <v>0</v>
          </cell>
        </row>
        <row r="2561">
          <cell r="B2561" t="str">
            <v>00EW</v>
          </cell>
          <cell r="C2561" t="str">
            <v>Cheshire West and Chester</v>
          </cell>
          <cell r="D2561">
            <v>0</v>
          </cell>
          <cell r="E2561">
            <v>2</v>
          </cell>
          <cell r="F2561">
            <v>34</v>
          </cell>
          <cell r="G2561">
            <v>5</v>
          </cell>
          <cell r="H2561">
            <v>0</v>
          </cell>
          <cell r="I2561">
            <v>4</v>
          </cell>
          <cell r="J2561">
            <v>1</v>
          </cell>
          <cell r="K2561">
            <v>0</v>
          </cell>
          <cell r="L2561">
            <v>46</v>
          </cell>
          <cell r="M2561">
            <v>1</v>
          </cell>
          <cell r="O2561" t="str">
            <v>00EW</v>
          </cell>
          <cell r="P2561" t="str">
            <v>Cheshire West and Chester</v>
          </cell>
          <cell r="Q2561">
            <v>0</v>
          </cell>
          <cell r="R2561">
            <v>2</v>
          </cell>
          <cell r="S2561">
            <v>34</v>
          </cell>
          <cell r="T2561">
            <v>3</v>
          </cell>
          <cell r="U2561">
            <v>0</v>
          </cell>
          <cell r="V2561">
            <v>4</v>
          </cell>
          <cell r="W2561">
            <v>1</v>
          </cell>
          <cell r="X2561">
            <v>0</v>
          </cell>
          <cell r="Y2561">
            <v>44</v>
          </cell>
          <cell r="AA2561" t="str">
            <v>00EW</v>
          </cell>
          <cell r="AB2561" t="str">
            <v>Cheshire West and Chester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  <cell r="AG2561">
            <v>0</v>
          </cell>
          <cell r="AI2561" t="str">
            <v>00EW</v>
          </cell>
          <cell r="AJ2561" t="str">
            <v>Cheshire West and Chester</v>
          </cell>
          <cell r="AK2561">
            <v>0</v>
          </cell>
          <cell r="AL2561">
            <v>0</v>
          </cell>
        </row>
        <row r="2562">
          <cell r="B2562" t="str">
            <v>00EX</v>
          </cell>
          <cell r="C2562" t="str">
            <v>Blackburn with Darwen</v>
          </cell>
          <cell r="D2562">
            <v>0</v>
          </cell>
          <cell r="E2562">
            <v>3</v>
          </cell>
          <cell r="F2562">
            <v>97</v>
          </cell>
          <cell r="G2562">
            <v>0</v>
          </cell>
          <cell r="H2562">
            <v>63</v>
          </cell>
          <cell r="I2562">
            <v>6</v>
          </cell>
          <cell r="J2562">
            <v>2</v>
          </cell>
          <cell r="K2562">
            <v>0</v>
          </cell>
          <cell r="L2562">
            <v>171</v>
          </cell>
          <cell r="M2562">
            <v>2</v>
          </cell>
          <cell r="O2562" t="str">
            <v>00EX</v>
          </cell>
          <cell r="P2562" t="str">
            <v>Blackburn with Darwen</v>
          </cell>
          <cell r="Q2562">
            <v>0</v>
          </cell>
          <cell r="R2562">
            <v>3</v>
          </cell>
          <cell r="S2562">
            <v>97</v>
          </cell>
          <cell r="T2562">
            <v>0</v>
          </cell>
          <cell r="U2562">
            <v>63</v>
          </cell>
          <cell r="V2562">
            <v>6</v>
          </cell>
          <cell r="W2562">
            <v>2</v>
          </cell>
          <cell r="X2562">
            <v>0</v>
          </cell>
          <cell r="Y2562">
            <v>171</v>
          </cell>
          <cell r="AA2562" t="str">
            <v>00EX</v>
          </cell>
          <cell r="AB2562" t="str">
            <v>Blackburn with Darwen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  <cell r="AG2562">
            <v>0</v>
          </cell>
          <cell r="AI2562" t="str">
            <v>00EX</v>
          </cell>
          <cell r="AJ2562" t="str">
            <v>Blackburn with Darwen</v>
          </cell>
          <cell r="AK2562">
            <v>0</v>
          </cell>
          <cell r="AL2562">
            <v>0</v>
          </cell>
        </row>
        <row r="2563">
          <cell r="B2563" t="str">
            <v>00EY</v>
          </cell>
          <cell r="C2563" t="str">
            <v>Blackpool</v>
          </cell>
          <cell r="D2563">
            <v>0</v>
          </cell>
          <cell r="E2563">
            <v>3</v>
          </cell>
          <cell r="F2563">
            <v>7</v>
          </cell>
          <cell r="G2563">
            <v>1</v>
          </cell>
          <cell r="H2563">
            <v>10</v>
          </cell>
          <cell r="I2563">
            <v>0</v>
          </cell>
          <cell r="J2563">
            <v>0</v>
          </cell>
          <cell r="K2563">
            <v>0</v>
          </cell>
          <cell r="L2563">
            <v>21</v>
          </cell>
          <cell r="M2563">
            <v>0</v>
          </cell>
          <cell r="O2563" t="str">
            <v>00EY</v>
          </cell>
          <cell r="P2563" t="str">
            <v>Blackpool</v>
          </cell>
          <cell r="Q2563">
            <v>0</v>
          </cell>
          <cell r="R2563">
            <v>3</v>
          </cell>
          <cell r="S2563">
            <v>7</v>
          </cell>
          <cell r="T2563">
            <v>1</v>
          </cell>
          <cell r="U2563">
            <v>10</v>
          </cell>
          <cell r="V2563">
            <v>0</v>
          </cell>
          <cell r="W2563">
            <v>0</v>
          </cell>
          <cell r="X2563">
            <v>0</v>
          </cell>
          <cell r="Y2563">
            <v>21</v>
          </cell>
          <cell r="AA2563" t="str">
            <v>00EY</v>
          </cell>
          <cell r="AB2563" t="str">
            <v>Blackpool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  <cell r="AG2563">
            <v>0</v>
          </cell>
          <cell r="AI2563" t="str">
            <v>00EY</v>
          </cell>
          <cell r="AJ2563" t="str">
            <v>Blackpool</v>
          </cell>
          <cell r="AK2563">
            <v>0</v>
          </cell>
          <cell r="AL2563">
            <v>0</v>
          </cell>
        </row>
        <row r="2564">
          <cell r="B2564" t="str">
            <v>00FA</v>
          </cell>
          <cell r="C2564" t="str">
            <v>Kingston Upon Hull</v>
          </cell>
          <cell r="D2564">
            <v>0</v>
          </cell>
          <cell r="E2564">
            <v>3</v>
          </cell>
          <cell r="F2564">
            <v>43</v>
          </cell>
          <cell r="G2564">
            <v>2</v>
          </cell>
          <cell r="H2564">
            <v>0</v>
          </cell>
          <cell r="I2564">
            <v>29</v>
          </cell>
          <cell r="J2564">
            <v>0</v>
          </cell>
          <cell r="K2564">
            <v>0</v>
          </cell>
          <cell r="L2564">
            <v>77</v>
          </cell>
          <cell r="M2564">
            <v>0</v>
          </cell>
          <cell r="O2564" t="str">
            <v>00FA</v>
          </cell>
          <cell r="P2564" t="str">
            <v>Kingston Upon Hull</v>
          </cell>
          <cell r="Q2564">
            <v>0</v>
          </cell>
          <cell r="R2564">
            <v>3</v>
          </cell>
          <cell r="S2564">
            <v>43</v>
          </cell>
          <cell r="T2564">
            <v>2</v>
          </cell>
          <cell r="U2564">
            <v>0</v>
          </cell>
          <cell r="V2564">
            <v>29</v>
          </cell>
          <cell r="W2564">
            <v>0</v>
          </cell>
          <cell r="X2564">
            <v>0</v>
          </cell>
          <cell r="Y2564">
            <v>77</v>
          </cell>
          <cell r="AA2564" t="str">
            <v>00FA</v>
          </cell>
          <cell r="AB2564" t="str">
            <v>Kingston Upon Hull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  <cell r="AG2564">
            <v>0</v>
          </cell>
          <cell r="AI2564" t="str">
            <v>00FA</v>
          </cell>
          <cell r="AJ2564" t="str">
            <v>Kingston Upon Hull</v>
          </cell>
          <cell r="AK2564">
            <v>0</v>
          </cell>
          <cell r="AL2564">
            <v>0</v>
          </cell>
        </row>
        <row r="2565">
          <cell r="B2565" t="str">
            <v>00FB</v>
          </cell>
          <cell r="C2565" t="str">
            <v>East Riding of Yorkshire</v>
          </cell>
          <cell r="D2565">
            <v>0</v>
          </cell>
          <cell r="E2565">
            <v>1</v>
          </cell>
          <cell r="F2565">
            <v>31</v>
          </cell>
          <cell r="G2565">
            <v>7</v>
          </cell>
          <cell r="H2565">
            <v>4</v>
          </cell>
          <cell r="I2565">
            <v>0</v>
          </cell>
          <cell r="J2565">
            <v>0</v>
          </cell>
          <cell r="K2565">
            <v>0</v>
          </cell>
          <cell r="L2565">
            <v>43</v>
          </cell>
          <cell r="M2565">
            <v>0</v>
          </cell>
          <cell r="O2565" t="str">
            <v>00FB</v>
          </cell>
          <cell r="P2565" t="str">
            <v>East Riding of Yorkshire</v>
          </cell>
          <cell r="Q2565">
            <v>0</v>
          </cell>
          <cell r="R2565">
            <v>1</v>
          </cell>
          <cell r="S2565">
            <v>31</v>
          </cell>
          <cell r="T2565">
            <v>6</v>
          </cell>
          <cell r="U2565">
            <v>4</v>
          </cell>
          <cell r="V2565">
            <v>0</v>
          </cell>
          <cell r="W2565">
            <v>0</v>
          </cell>
          <cell r="X2565">
            <v>0</v>
          </cell>
          <cell r="Y2565">
            <v>42</v>
          </cell>
          <cell r="AA2565" t="str">
            <v>00FB</v>
          </cell>
          <cell r="AB2565" t="str">
            <v>East Riding of Yorkshire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  <cell r="AG2565">
            <v>0</v>
          </cell>
          <cell r="AI2565" t="str">
            <v>00FB</v>
          </cell>
          <cell r="AJ2565" t="str">
            <v>East Riding of Yorkshire</v>
          </cell>
          <cell r="AK2565">
            <v>0</v>
          </cell>
          <cell r="AL2565">
            <v>0</v>
          </cell>
        </row>
        <row r="2566">
          <cell r="B2566" t="str">
            <v>00FC</v>
          </cell>
          <cell r="C2566" t="str">
            <v>North East Lincolnshire</v>
          </cell>
          <cell r="D2566">
            <v>0</v>
          </cell>
          <cell r="E2566">
            <v>0</v>
          </cell>
          <cell r="F2566">
            <v>42</v>
          </cell>
          <cell r="G2566">
            <v>1</v>
          </cell>
          <cell r="H2566">
            <v>36</v>
          </cell>
          <cell r="I2566">
            <v>1</v>
          </cell>
          <cell r="J2566">
            <v>0</v>
          </cell>
          <cell r="K2566">
            <v>0</v>
          </cell>
          <cell r="L2566">
            <v>80</v>
          </cell>
          <cell r="M2566">
            <v>0</v>
          </cell>
          <cell r="O2566" t="str">
            <v>00FC</v>
          </cell>
          <cell r="P2566" t="str">
            <v>North East Lincolnshire</v>
          </cell>
          <cell r="Q2566">
            <v>0</v>
          </cell>
          <cell r="R2566">
            <v>0</v>
          </cell>
          <cell r="S2566">
            <v>42</v>
          </cell>
          <cell r="T2566">
            <v>1</v>
          </cell>
          <cell r="U2566">
            <v>36</v>
          </cell>
          <cell r="V2566">
            <v>1</v>
          </cell>
          <cell r="W2566">
            <v>0</v>
          </cell>
          <cell r="X2566">
            <v>0</v>
          </cell>
          <cell r="Y2566">
            <v>80</v>
          </cell>
          <cell r="AA2566" t="str">
            <v>00FC</v>
          </cell>
          <cell r="AB2566" t="str">
            <v>North East Lincolnshire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  <cell r="AG2566">
            <v>0</v>
          </cell>
          <cell r="AI2566" t="str">
            <v>00FC</v>
          </cell>
          <cell r="AJ2566" t="str">
            <v>North East Lincolnshire</v>
          </cell>
          <cell r="AK2566">
            <v>0</v>
          </cell>
          <cell r="AL2566">
            <v>0</v>
          </cell>
        </row>
        <row r="2567">
          <cell r="B2567" t="str">
            <v>00FD</v>
          </cell>
          <cell r="C2567" t="str">
            <v>North Lincolnshire</v>
          </cell>
          <cell r="D2567">
            <v>0</v>
          </cell>
          <cell r="E2567">
            <v>1</v>
          </cell>
          <cell r="F2567">
            <v>17</v>
          </cell>
          <cell r="G2567">
            <v>1</v>
          </cell>
          <cell r="H2567">
            <v>84</v>
          </cell>
          <cell r="I2567">
            <v>0</v>
          </cell>
          <cell r="J2567">
            <v>0</v>
          </cell>
          <cell r="K2567">
            <v>0</v>
          </cell>
          <cell r="L2567">
            <v>103</v>
          </cell>
          <cell r="M2567">
            <v>0</v>
          </cell>
          <cell r="O2567" t="str">
            <v>00FD</v>
          </cell>
          <cell r="P2567" t="str">
            <v>North Lincolnshire</v>
          </cell>
          <cell r="Q2567">
            <v>0</v>
          </cell>
          <cell r="R2567">
            <v>1</v>
          </cell>
          <cell r="S2567">
            <v>17</v>
          </cell>
          <cell r="T2567">
            <v>1</v>
          </cell>
          <cell r="U2567">
            <v>84</v>
          </cell>
          <cell r="V2567">
            <v>0</v>
          </cell>
          <cell r="W2567">
            <v>0</v>
          </cell>
          <cell r="X2567">
            <v>0</v>
          </cell>
          <cell r="Y2567">
            <v>103</v>
          </cell>
          <cell r="AA2567" t="str">
            <v>00FD</v>
          </cell>
          <cell r="AB2567" t="str">
            <v>North Lincolnshire</v>
          </cell>
          <cell r="AC2567">
            <v>0</v>
          </cell>
          <cell r="AD2567">
            <v>0</v>
          </cell>
          <cell r="AE2567">
            <v>5</v>
          </cell>
          <cell r="AF2567">
            <v>0</v>
          </cell>
          <cell r="AG2567">
            <v>5</v>
          </cell>
          <cell r="AI2567" t="str">
            <v>00FD</v>
          </cell>
          <cell r="AJ2567" t="str">
            <v>North Lincolnshire</v>
          </cell>
          <cell r="AK2567">
            <v>0</v>
          </cell>
          <cell r="AL2567">
            <v>0</v>
          </cell>
        </row>
        <row r="2568">
          <cell r="B2568" t="str">
            <v>00FF</v>
          </cell>
          <cell r="C2568" t="str">
            <v>York</v>
          </cell>
          <cell r="D2568">
            <v>0</v>
          </cell>
          <cell r="E2568">
            <v>3</v>
          </cell>
          <cell r="F2568">
            <v>20</v>
          </cell>
          <cell r="G2568">
            <v>16</v>
          </cell>
          <cell r="H2568">
            <v>58</v>
          </cell>
          <cell r="I2568">
            <v>0</v>
          </cell>
          <cell r="J2568">
            <v>0</v>
          </cell>
          <cell r="K2568">
            <v>1</v>
          </cell>
          <cell r="L2568">
            <v>98</v>
          </cell>
          <cell r="M2568">
            <v>1</v>
          </cell>
          <cell r="O2568" t="str">
            <v>00FF</v>
          </cell>
          <cell r="P2568" t="str">
            <v>York</v>
          </cell>
          <cell r="Q2568">
            <v>0</v>
          </cell>
          <cell r="R2568">
            <v>3</v>
          </cell>
          <cell r="S2568">
            <v>20</v>
          </cell>
          <cell r="T2568">
            <v>17</v>
          </cell>
          <cell r="U2568">
            <v>58</v>
          </cell>
          <cell r="V2568">
            <v>0</v>
          </cell>
          <cell r="W2568">
            <v>0</v>
          </cell>
          <cell r="X2568">
            <v>1</v>
          </cell>
          <cell r="Y2568">
            <v>99</v>
          </cell>
          <cell r="AA2568" t="str">
            <v>00FF</v>
          </cell>
          <cell r="AB2568" t="str">
            <v>York</v>
          </cell>
          <cell r="AC2568">
            <v>0</v>
          </cell>
          <cell r="AD2568">
            <v>2</v>
          </cell>
          <cell r="AE2568">
            <v>5</v>
          </cell>
          <cell r="AF2568">
            <v>2</v>
          </cell>
          <cell r="AG2568">
            <v>9</v>
          </cell>
          <cell r="AI2568" t="str">
            <v>00FF</v>
          </cell>
          <cell r="AJ2568" t="str">
            <v>York</v>
          </cell>
          <cell r="AK2568">
            <v>0</v>
          </cell>
          <cell r="AL2568">
            <v>0</v>
          </cell>
        </row>
        <row r="2569">
          <cell r="B2569" t="str">
            <v>00FK</v>
          </cell>
          <cell r="C2569" t="str">
            <v>Derby</v>
          </cell>
          <cell r="D2569">
            <v>0</v>
          </cell>
          <cell r="E2569">
            <v>1</v>
          </cell>
          <cell r="F2569">
            <v>53</v>
          </cell>
          <cell r="G2569">
            <v>4</v>
          </cell>
          <cell r="H2569">
            <v>54</v>
          </cell>
          <cell r="I2569">
            <v>27</v>
          </cell>
          <cell r="J2569">
            <v>0</v>
          </cell>
          <cell r="K2569">
            <v>0</v>
          </cell>
          <cell r="L2569">
            <v>139</v>
          </cell>
          <cell r="M2569">
            <v>0</v>
          </cell>
          <cell r="O2569" t="str">
            <v>00FK</v>
          </cell>
          <cell r="P2569" t="str">
            <v>Derby</v>
          </cell>
          <cell r="Q2569">
            <v>0</v>
          </cell>
          <cell r="R2569">
            <v>1</v>
          </cell>
          <cell r="S2569">
            <v>53</v>
          </cell>
          <cell r="T2569">
            <v>4</v>
          </cell>
          <cell r="U2569">
            <v>54</v>
          </cell>
          <cell r="V2569">
            <v>27</v>
          </cell>
          <cell r="W2569">
            <v>0</v>
          </cell>
          <cell r="X2569">
            <v>0</v>
          </cell>
          <cell r="Y2569">
            <v>139</v>
          </cell>
          <cell r="AA2569" t="str">
            <v>00FK</v>
          </cell>
          <cell r="AB2569" t="str">
            <v>Derby</v>
          </cell>
          <cell r="AC2569">
            <v>0</v>
          </cell>
          <cell r="AD2569">
            <v>0</v>
          </cell>
          <cell r="AE2569">
            <v>3</v>
          </cell>
          <cell r="AF2569">
            <v>0</v>
          </cell>
          <cell r="AG2569">
            <v>3</v>
          </cell>
          <cell r="AI2569" t="str">
            <v>00FK</v>
          </cell>
          <cell r="AJ2569" t="str">
            <v>Derby</v>
          </cell>
          <cell r="AK2569">
            <v>0</v>
          </cell>
          <cell r="AL2569">
            <v>0</v>
          </cell>
        </row>
        <row r="2570">
          <cell r="B2570" t="str">
            <v>00FN</v>
          </cell>
          <cell r="C2570" t="str">
            <v>Leicester</v>
          </cell>
          <cell r="D2570">
            <v>0</v>
          </cell>
          <cell r="E2570">
            <v>4</v>
          </cell>
          <cell r="F2570">
            <v>67</v>
          </cell>
          <cell r="G2570">
            <v>16</v>
          </cell>
          <cell r="H2570">
            <v>43</v>
          </cell>
          <cell r="I2570">
            <v>0</v>
          </cell>
          <cell r="J2570">
            <v>0</v>
          </cell>
          <cell r="K2570">
            <v>0</v>
          </cell>
          <cell r="L2570">
            <v>130</v>
          </cell>
          <cell r="M2570">
            <v>0</v>
          </cell>
          <cell r="O2570" t="str">
            <v>00FN</v>
          </cell>
          <cell r="P2570" t="str">
            <v>Leicester</v>
          </cell>
          <cell r="Q2570">
            <v>0</v>
          </cell>
          <cell r="R2570">
            <v>4</v>
          </cell>
          <cell r="S2570">
            <v>67</v>
          </cell>
          <cell r="T2570">
            <v>8</v>
          </cell>
          <cell r="U2570">
            <v>43</v>
          </cell>
          <cell r="V2570">
            <v>0</v>
          </cell>
          <cell r="W2570">
            <v>0</v>
          </cell>
          <cell r="X2570">
            <v>0</v>
          </cell>
          <cell r="Y2570">
            <v>122</v>
          </cell>
          <cell r="AA2570" t="str">
            <v>00FN</v>
          </cell>
          <cell r="AB2570" t="str">
            <v>Leicester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I2570" t="str">
            <v>00FN</v>
          </cell>
          <cell r="AJ2570" t="str">
            <v>Leicester</v>
          </cell>
          <cell r="AK2570">
            <v>0</v>
          </cell>
          <cell r="AL2570">
            <v>0</v>
          </cell>
        </row>
        <row r="2571">
          <cell r="B2571" t="str">
            <v>00FP</v>
          </cell>
          <cell r="C2571" t="str">
            <v>Rutland</v>
          </cell>
          <cell r="D2571">
            <v>0</v>
          </cell>
          <cell r="E2571">
            <v>0</v>
          </cell>
          <cell r="F2571">
            <v>4</v>
          </cell>
          <cell r="G2571">
            <v>3</v>
          </cell>
          <cell r="H2571">
            <v>5</v>
          </cell>
          <cell r="I2571">
            <v>0</v>
          </cell>
          <cell r="J2571">
            <v>0</v>
          </cell>
          <cell r="K2571">
            <v>0</v>
          </cell>
          <cell r="L2571">
            <v>12</v>
          </cell>
          <cell r="M2571">
            <v>0</v>
          </cell>
          <cell r="O2571" t="str">
            <v>00FP</v>
          </cell>
          <cell r="P2571" t="str">
            <v>Rutland</v>
          </cell>
          <cell r="Q2571">
            <v>0</v>
          </cell>
          <cell r="R2571">
            <v>0</v>
          </cell>
          <cell r="S2571">
            <v>4</v>
          </cell>
          <cell r="T2571">
            <v>1</v>
          </cell>
          <cell r="U2571">
            <v>5</v>
          </cell>
          <cell r="V2571">
            <v>0</v>
          </cell>
          <cell r="W2571">
            <v>0</v>
          </cell>
          <cell r="X2571">
            <v>0</v>
          </cell>
          <cell r="Y2571">
            <v>10</v>
          </cell>
          <cell r="AA2571" t="str">
            <v>00FP</v>
          </cell>
          <cell r="AB2571" t="str">
            <v>Rutland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  <cell r="AG2571">
            <v>0</v>
          </cell>
          <cell r="AI2571" t="str">
            <v>00FP</v>
          </cell>
          <cell r="AJ2571" t="str">
            <v>Rutland</v>
          </cell>
          <cell r="AK2571">
            <v>0</v>
          </cell>
          <cell r="AL2571">
            <v>0</v>
          </cell>
        </row>
        <row r="2572">
          <cell r="B2572" t="str">
            <v>00FY</v>
          </cell>
          <cell r="C2572" t="str">
            <v>Nottingham</v>
          </cell>
          <cell r="D2572">
            <v>0</v>
          </cell>
          <cell r="E2572">
            <v>2</v>
          </cell>
          <cell r="F2572">
            <v>22</v>
          </cell>
          <cell r="G2572">
            <v>2</v>
          </cell>
          <cell r="H2572">
            <v>15</v>
          </cell>
          <cell r="I2572">
            <v>0</v>
          </cell>
          <cell r="J2572">
            <v>0</v>
          </cell>
          <cell r="K2572">
            <v>0</v>
          </cell>
          <cell r="L2572">
            <v>41</v>
          </cell>
          <cell r="M2572">
            <v>0</v>
          </cell>
          <cell r="O2572" t="str">
            <v>00FY</v>
          </cell>
          <cell r="P2572" t="str">
            <v>Nottingham</v>
          </cell>
          <cell r="Q2572">
            <v>0</v>
          </cell>
          <cell r="R2572">
            <v>2</v>
          </cell>
          <cell r="S2572">
            <v>22</v>
          </cell>
          <cell r="T2572">
            <v>3</v>
          </cell>
          <cell r="U2572">
            <v>15</v>
          </cell>
          <cell r="V2572">
            <v>0</v>
          </cell>
          <cell r="W2572">
            <v>0</v>
          </cell>
          <cell r="X2572">
            <v>0</v>
          </cell>
          <cell r="Y2572">
            <v>42</v>
          </cell>
          <cell r="AA2572" t="str">
            <v>00FY</v>
          </cell>
          <cell r="AB2572" t="str">
            <v>Nottingham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I2572" t="str">
            <v>00FY</v>
          </cell>
          <cell r="AJ2572" t="str">
            <v>Nottingham</v>
          </cell>
          <cell r="AK2572">
            <v>38</v>
          </cell>
          <cell r="AL2572">
            <v>0</v>
          </cell>
        </row>
        <row r="2573">
          <cell r="B2573" t="str">
            <v>00GA</v>
          </cell>
          <cell r="C2573" t="str">
            <v>Herefordshire</v>
          </cell>
          <cell r="D2573">
            <v>0</v>
          </cell>
          <cell r="E2573">
            <v>8</v>
          </cell>
          <cell r="F2573">
            <v>16</v>
          </cell>
          <cell r="G2573">
            <v>34</v>
          </cell>
          <cell r="H2573">
            <v>94</v>
          </cell>
          <cell r="I2573">
            <v>0</v>
          </cell>
          <cell r="J2573">
            <v>0</v>
          </cell>
          <cell r="K2573">
            <v>0</v>
          </cell>
          <cell r="L2573">
            <v>152</v>
          </cell>
          <cell r="M2573">
            <v>0</v>
          </cell>
          <cell r="O2573" t="str">
            <v>00GA</v>
          </cell>
          <cell r="P2573" t="str">
            <v>Herefordshire</v>
          </cell>
          <cell r="Q2573">
            <v>0</v>
          </cell>
          <cell r="R2573">
            <v>8</v>
          </cell>
          <cell r="S2573">
            <v>16</v>
          </cell>
          <cell r="T2573">
            <v>37</v>
          </cell>
          <cell r="U2573">
            <v>94</v>
          </cell>
          <cell r="V2573">
            <v>0</v>
          </cell>
          <cell r="W2573">
            <v>0</v>
          </cell>
          <cell r="X2573">
            <v>0</v>
          </cell>
          <cell r="Y2573">
            <v>155</v>
          </cell>
          <cell r="AA2573" t="str">
            <v>00GA</v>
          </cell>
          <cell r="AB2573" t="str">
            <v>Herefordshire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  <cell r="AG2573">
            <v>0</v>
          </cell>
          <cell r="AI2573" t="str">
            <v>00GA</v>
          </cell>
          <cell r="AJ2573" t="str">
            <v>Herefordshire</v>
          </cell>
          <cell r="AK2573">
            <v>0</v>
          </cell>
          <cell r="AL2573">
            <v>0</v>
          </cell>
        </row>
        <row r="2574">
          <cell r="B2574" t="str">
            <v>00GF</v>
          </cell>
          <cell r="C2574" t="str">
            <v>Telford and Wrekin</v>
          </cell>
          <cell r="D2574">
            <v>5</v>
          </cell>
          <cell r="E2574">
            <v>1</v>
          </cell>
          <cell r="F2574">
            <v>45</v>
          </cell>
          <cell r="G2574">
            <v>8</v>
          </cell>
          <cell r="H2574">
            <v>118</v>
          </cell>
          <cell r="I2574">
            <v>0</v>
          </cell>
          <cell r="J2574">
            <v>8</v>
          </cell>
          <cell r="K2574">
            <v>1</v>
          </cell>
          <cell r="L2574">
            <v>186</v>
          </cell>
          <cell r="M2574">
            <v>9</v>
          </cell>
          <cell r="O2574" t="str">
            <v>00GF</v>
          </cell>
          <cell r="P2574" t="str">
            <v>Telford and Wrekin</v>
          </cell>
          <cell r="Q2574">
            <v>5</v>
          </cell>
          <cell r="R2574">
            <v>1</v>
          </cell>
          <cell r="S2574">
            <v>45</v>
          </cell>
          <cell r="T2574">
            <v>8</v>
          </cell>
          <cell r="U2574">
            <v>118</v>
          </cell>
          <cell r="V2574">
            <v>0</v>
          </cell>
          <cell r="W2574">
            <v>8</v>
          </cell>
          <cell r="X2574">
            <v>1</v>
          </cell>
          <cell r="Y2574">
            <v>186</v>
          </cell>
          <cell r="AA2574" t="str">
            <v>00GF</v>
          </cell>
          <cell r="AB2574" t="str">
            <v>Telford and Wrekin</v>
          </cell>
          <cell r="AC2574">
            <v>0</v>
          </cell>
          <cell r="AD2574">
            <v>11</v>
          </cell>
          <cell r="AE2574">
            <v>7</v>
          </cell>
          <cell r="AF2574">
            <v>11</v>
          </cell>
          <cell r="AG2574">
            <v>29</v>
          </cell>
          <cell r="AI2574" t="str">
            <v>00GF</v>
          </cell>
          <cell r="AJ2574" t="str">
            <v>Telford and Wrekin</v>
          </cell>
          <cell r="AK2574">
            <v>0</v>
          </cell>
          <cell r="AL2574">
            <v>0</v>
          </cell>
        </row>
        <row r="2575">
          <cell r="B2575" t="str">
            <v>00GG</v>
          </cell>
          <cell r="C2575" t="str">
            <v>Shropshire</v>
          </cell>
          <cell r="D2575">
            <v>0</v>
          </cell>
          <cell r="E2575">
            <v>5</v>
          </cell>
          <cell r="F2575">
            <v>25</v>
          </cell>
          <cell r="G2575">
            <v>8</v>
          </cell>
          <cell r="H2575">
            <v>72</v>
          </cell>
          <cell r="I2575">
            <v>5</v>
          </cell>
          <cell r="J2575">
            <v>0</v>
          </cell>
          <cell r="K2575">
            <v>0</v>
          </cell>
          <cell r="L2575">
            <v>115</v>
          </cell>
          <cell r="M2575">
            <v>0</v>
          </cell>
          <cell r="O2575" t="str">
            <v>00GG</v>
          </cell>
          <cell r="P2575" t="str">
            <v>Shropshire</v>
          </cell>
          <cell r="Q2575">
            <v>0</v>
          </cell>
          <cell r="R2575">
            <v>5</v>
          </cell>
          <cell r="S2575">
            <v>25</v>
          </cell>
          <cell r="T2575">
            <v>9</v>
          </cell>
          <cell r="U2575">
            <v>72</v>
          </cell>
          <cell r="V2575">
            <v>5</v>
          </cell>
          <cell r="W2575">
            <v>0</v>
          </cell>
          <cell r="X2575">
            <v>0</v>
          </cell>
          <cell r="Y2575">
            <v>116</v>
          </cell>
          <cell r="AA2575" t="str">
            <v>00GG</v>
          </cell>
          <cell r="AB2575" t="str">
            <v>Shropshire</v>
          </cell>
          <cell r="AC2575">
            <v>0</v>
          </cell>
          <cell r="AD2575">
            <v>10</v>
          </cell>
          <cell r="AE2575">
            <v>2</v>
          </cell>
          <cell r="AF2575">
            <v>10</v>
          </cell>
          <cell r="AG2575">
            <v>22</v>
          </cell>
          <cell r="AI2575" t="str">
            <v>00GG</v>
          </cell>
          <cell r="AJ2575" t="str">
            <v>Shropshire</v>
          </cell>
          <cell r="AK2575">
            <v>0</v>
          </cell>
          <cell r="AL2575">
            <v>0</v>
          </cell>
        </row>
        <row r="2576">
          <cell r="B2576" t="str">
            <v>00GL</v>
          </cell>
          <cell r="C2576" t="str">
            <v>Stoke-on-Trent</v>
          </cell>
          <cell r="D2576">
            <v>0</v>
          </cell>
          <cell r="E2576">
            <v>4</v>
          </cell>
          <cell r="F2576">
            <v>32</v>
          </cell>
          <cell r="G2576">
            <v>10</v>
          </cell>
          <cell r="H2576">
            <v>69</v>
          </cell>
          <cell r="I2576">
            <v>33</v>
          </cell>
          <cell r="J2576">
            <v>0</v>
          </cell>
          <cell r="K2576">
            <v>0</v>
          </cell>
          <cell r="L2576">
            <v>148</v>
          </cell>
          <cell r="M2576">
            <v>0</v>
          </cell>
          <cell r="O2576" t="str">
            <v>00GL</v>
          </cell>
          <cell r="P2576" t="str">
            <v>Stoke-on-Trent</v>
          </cell>
          <cell r="Q2576">
            <v>0</v>
          </cell>
          <cell r="R2576">
            <v>4</v>
          </cell>
          <cell r="S2576">
            <v>32</v>
          </cell>
          <cell r="T2576">
            <v>9</v>
          </cell>
          <cell r="U2576">
            <v>69</v>
          </cell>
          <cell r="V2576">
            <v>33</v>
          </cell>
          <cell r="W2576">
            <v>0</v>
          </cell>
          <cell r="X2576">
            <v>0</v>
          </cell>
          <cell r="Y2576">
            <v>147</v>
          </cell>
          <cell r="AA2576" t="str">
            <v>00GL</v>
          </cell>
          <cell r="AB2576" t="str">
            <v>Stoke-on-Trent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I2576" t="str">
            <v>00GL</v>
          </cell>
          <cell r="AJ2576" t="str">
            <v>Stoke-on-Trent</v>
          </cell>
          <cell r="AK2576">
            <v>0</v>
          </cell>
          <cell r="AL2576">
            <v>0</v>
          </cell>
        </row>
        <row r="2577">
          <cell r="B2577" t="str">
            <v>00HA</v>
          </cell>
          <cell r="C2577" t="str">
            <v>Bath and North East Somerset UA</v>
          </cell>
          <cell r="D2577">
            <v>0</v>
          </cell>
          <cell r="E2577">
            <v>0</v>
          </cell>
          <cell r="F2577">
            <v>48</v>
          </cell>
          <cell r="G2577">
            <v>13</v>
          </cell>
          <cell r="H2577">
            <v>111</v>
          </cell>
          <cell r="I2577">
            <v>0</v>
          </cell>
          <cell r="J2577">
            <v>0</v>
          </cell>
          <cell r="K2577">
            <v>0</v>
          </cell>
          <cell r="L2577">
            <v>172</v>
          </cell>
          <cell r="M2577">
            <v>0</v>
          </cell>
          <cell r="O2577" t="str">
            <v>00HA</v>
          </cell>
          <cell r="P2577" t="str">
            <v>Bath and North East Somerset UA</v>
          </cell>
          <cell r="Q2577">
            <v>0</v>
          </cell>
          <cell r="R2577">
            <v>0</v>
          </cell>
          <cell r="S2577">
            <v>48</v>
          </cell>
          <cell r="T2577">
            <v>14</v>
          </cell>
          <cell r="U2577">
            <v>111</v>
          </cell>
          <cell r="V2577">
            <v>0</v>
          </cell>
          <cell r="W2577">
            <v>0</v>
          </cell>
          <cell r="X2577">
            <v>0</v>
          </cell>
          <cell r="Y2577">
            <v>173</v>
          </cell>
          <cell r="AA2577" t="str">
            <v>00HA</v>
          </cell>
          <cell r="AB2577" t="str">
            <v>Bath and North East Somerset UA</v>
          </cell>
          <cell r="AC2577">
            <v>0</v>
          </cell>
          <cell r="AD2577">
            <v>2</v>
          </cell>
          <cell r="AE2577">
            <v>2</v>
          </cell>
          <cell r="AF2577">
            <v>2</v>
          </cell>
          <cell r="AG2577">
            <v>6</v>
          </cell>
          <cell r="AI2577" t="str">
            <v>00HA</v>
          </cell>
          <cell r="AJ2577" t="str">
            <v>Bath and North East Somerset UA</v>
          </cell>
          <cell r="AK2577">
            <v>0</v>
          </cell>
          <cell r="AL2577">
            <v>0</v>
          </cell>
        </row>
        <row r="2578">
          <cell r="B2578" t="str">
            <v>00HB</v>
          </cell>
          <cell r="C2578" t="str">
            <v>Bristol UA</v>
          </cell>
          <cell r="D2578">
            <v>95</v>
          </cell>
          <cell r="E2578">
            <v>0</v>
          </cell>
          <cell r="F2578">
            <v>153</v>
          </cell>
          <cell r="G2578">
            <v>37</v>
          </cell>
          <cell r="H2578">
            <v>269</v>
          </cell>
          <cell r="I2578">
            <v>29</v>
          </cell>
          <cell r="J2578">
            <v>0</v>
          </cell>
          <cell r="K2578">
            <v>0</v>
          </cell>
          <cell r="L2578">
            <v>583</v>
          </cell>
          <cell r="M2578">
            <v>0</v>
          </cell>
          <cell r="O2578" t="str">
            <v>00HB</v>
          </cell>
          <cell r="P2578" t="str">
            <v>Bristol UA</v>
          </cell>
          <cell r="Q2578">
            <v>95</v>
          </cell>
          <cell r="R2578">
            <v>0</v>
          </cell>
          <cell r="S2578">
            <v>153</v>
          </cell>
          <cell r="T2578">
            <v>31</v>
          </cell>
          <cell r="U2578">
            <v>269</v>
          </cell>
          <cell r="V2578">
            <v>29</v>
          </cell>
          <cell r="W2578">
            <v>0</v>
          </cell>
          <cell r="X2578">
            <v>0</v>
          </cell>
          <cell r="Y2578">
            <v>577</v>
          </cell>
          <cell r="AA2578" t="str">
            <v>00HB</v>
          </cell>
          <cell r="AB2578" t="str">
            <v>Bristol UA</v>
          </cell>
          <cell r="AC2578">
            <v>0</v>
          </cell>
          <cell r="AD2578">
            <v>4</v>
          </cell>
          <cell r="AE2578">
            <v>26</v>
          </cell>
          <cell r="AF2578">
            <v>4</v>
          </cell>
          <cell r="AG2578">
            <v>34</v>
          </cell>
          <cell r="AI2578" t="str">
            <v>00HB</v>
          </cell>
          <cell r="AJ2578" t="str">
            <v>Bristol UA</v>
          </cell>
          <cell r="AK2578">
            <v>0</v>
          </cell>
          <cell r="AL2578">
            <v>2</v>
          </cell>
        </row>
        <row r="2579">
          <cell r="B2579" t="str">
            <v>00HC</v>
          </cell>
          <cell r="C2579" t="str">
            <v>North Somerset</v>
          </cell>
          <cell r="D2579">
            <v>0</v>
          </cell>
          <cell r="E2579">
            <v>1</v>
          </cell>
          <cell r="F2579">
            <v>75</v>
          </cell>
          <cell r="G2579">
            <v>14</v>
          </cell>
          <cell r="H2579">
            <v>114</v>
          </cell>
          <cell r="I2579">
            <v>33</v>
          </cell>
          <cell r="J2579">
            <v>0</v>
          </cell>
          <cell r="K2579">
            <v>0</v>
          </cell>
          <cell r="L2579">
            <v>237</v>
          </cell>
          <cell r="M2579">
            <v>0</v>
          </cell>
          <cell r="O2579" t="str">
            <v>00HC</v>
          </cell>
          <cell r="P2579" t="str">
            <v>North Somerset</v>
          </cell>
          <cell r="Q2579">
            <v>0</v>
          </cell>
          <cell r="R2579">
            <v>1</v>
          </cell>
          <cell r="S2579">
            <v>75</v>
          </cell>
          <cell r="T2579">
            <v>16</v>
          </cell>
          <cell r="U2579">
            <v>114</v>
          </cell>
          <cell r="V2579">
            <v>33</v>
          </cell>
          <cell r="W2579">
            <v>0</v>
          </cell>
          <cell r="X2579">
            <v>0</v>
          </cell>
          <cell r="Y2579">
            <v>239</v>
          </cell>
          <cell r="AA2579" t="str">
            <v>00HC</v>
          </cell>
          <cell r="AB2579" t="str">
            <v>North Somerset</v>
          </cell>
          <cell r="AC2579">
            <v>0</v>
          </cell>
          <cell r="AD2579">
            <v>0</v>
          </cell>
          <cell r="AE2579">
            <v>23</v>
          </cell>
          <cell r="AF2579">
            <v>0</v>
          </cell>
          <cell r="AG2579">
            <v>23</v>
          </cell>
          <cell r="AI2579" t="str">
            <v>00HC</v>
          </cell>
          <cell r="AJ2579" t="str">
            <v>North Somerset</v>
          </cell>
          <cell r="AK2579">
            <v>0</v>
          </cell>
          <cell r="AL2579">
            <v>0</v>
          </cell>
        </row>
        <row r="2580">
          <cell r="B2580" t="str">
            <v>00HD</v>
          </cell>
          <cell r="C2580" t="str">
            <v>South Gloucestershire</v>
          </cell>
          <cell r="D2580">
            <v>0</v>
          </cell>
          <cell r="E2580">
            <v>0</v>
          </cell>
          <cell r="F2580">
            <v>68</v>
          </cell>
          <cell r="G2580">
            <v>24</v>
          </cell>
          <cell r="H2580">
            <v>124</v>
          </cell>
          <cell r="I2580">
            <v>0</v>
          </cell>
          <cell r="J2580">
            <v>0</v>
          </cell>
          <cell r="K2580">
            <v>0</v>
          </cell>
          <cell r="L2580">
            <v>216</v>
          </cell>
          <cell r="M2580">
            <v>0</v>
          </cell>
          <cell r="O2580" t="str">
            <v>00HD</v>
          </cell>
          <cell r="P2580" t="str">
            <v>South Gloucestershire</v>
          </cell>
          <cell r="Q2580">
            <v>0</v>
          </cell>
          <cell r="R2580">
            <v>0</v>
          </cell>
          <cell r="S2580">
            <v>68</v>
          </cell>
          <cell r="T2580">
            <v>19</v>
          </cell>
          <cell r="U2580">
            <v>124</v>
          </cell>
          <cell r="V2580">
            <v>0</v>
          </cell>
          <cell r="W2580">
            <v>0</v>
          </cell>
          <cell r="X2580">
            <v>0</v>
          </cell>
          <cell r="Y2580">
            <v>211</v>
          </cell>
          <cell r="AA2580" t="str">
            <v>00HD</v>
          </cell>
          <cell r="AB2580" t="str">
            <v>South Gloucestershire</v>
          </cell>
          <cell r="AC2580">
            <v>0</v>
          </cell>
          <cell r="AD2580">
            <v>6</v>
          </cell>
          <cell r="AE2580">
            <v>55</v>
          </cell>
          <cell r="AF2580">
            <v>6</v>
          </cell>
          <cell r="AG2580">
            <v>67</v>
          </cell>
          <cell r="AI2580" t="str">
            <v>00HD</v>
          </cell>
          <cell r="AJ2580" t="str">
            <v>South Gloucestershire</v>
          </cell>
          <cell r="AK2580">
            <v>0</v>
          </cell>
          <cell r="AL2580">
            <v>0</v>
          </cell>
        </row>
        <row r="2581">
          <cell r="B2581" t="str">
            <v>00HE</v>
          </cell>
          <cell r="C2581" t="str">
            <v>Cornwall</v>
          </cell>
          <cell r="D2581">
            <v>0</v>
          </cell>
          <cell r="E2581">
            <v>4</v>
          </cell>
          <cell r="F2581">
            <v>27</v>
          </cell>
          <cell r="G2581">
            <v>51</v>
          </cell>
          <cell r="H2581">
            <v>143</v>
          </cell>
          <cell r="I2581">
            <v>6</v>
          </cell>
          <cell r="J2581">
            <v>0</v>
          </cell>
          <cell r="K2581">
            <v>0</v>
          </cell>
          <cell r="L2581">
            <v>231</v>
          </cell>
          <cell r="M2581">
            <v>0</v>
          </cell>
          <cell r="O2581" t="str">
            <v>00HE</v>
          </cell>
          <cell r="P2581" t="str">
            <v>Cornwall</v>
          </cell>
          <cell r="Q2581">
            <v>0</v>
          </cell>
          <cell r="R2581">
            <v>4</v>
          </cell>
          <cell r="S2581">
            <v>27</v>
          </cell>
          <cell r="T2581">
            <v>52</v>
          </cell>
          <cell r="U2581">
            <v>143</v>
          </cell>
          <cell r="V2581">
            <v>6</v>
          </cell>
          <cell r="W2581">
            <v>0</v>
          </cell>
          <cell r="X2581">
            <v>0</v>
          </cell>
          <cell r="Y2581">
            <v>232</v>
          </cell>
          <cell r="AA2581" t="str">
            <v>00HE</v>
          </cell>
          <cell r="AB2581" t="str">
            <v>Cornwall</v>
          </cell>
          <cell r="AC2581">
            <v>0</v>
          </cell>
          <cell r="AD2581">
            <v>3</v>
          </cell>
          <cell r="AE2581">
            <v>0</v>
          </cell>
          <cell r="AF2581">
            <v>3</v>
          </cell>
          <cell r="AG2581">
            <v>6</v>
          </cell>
          <cell r="AI2581" t="str">
            <v>00HE</v>
          </cell>
          <cell r="AJ2581" t="str">
            <v>Cornwall</v>
          </cell>
          <cell r="AK2581">
            <v>0</v>
          </cell>
          <cell r="AL2581">
            <v>0</v>
          </cell>
        </row>
        <row r="2582">
          <cell r="B2582" t="str">
            <v>00HG</v>
          </cell>
          <cell r="C2582" t="str">
            <v>Plymouth</v>
          </cell>
          <cell r="D2582">
            <v>8</v>
          </cell>
          <cell r="E2582">
            <v>1</v>
          </cell>
          <cell r="F2582">
            <v>72</v>
          </cell>
          <cell r="G2582">
            <v>45</v>
          </cell>
          <cell r="H2582">
            <v>165</v>
          </cell>
          <cell r="I2582">
            <v>10</v>
          </cell>
          <cell r="J2582">
            <v>0</v>
          </cell>
          <cell r="K2582">
            <v>0</v>
          </cell>
          <cell r="L2582">
            <v>301</v>
          </cell>
          <cell r="M2582">
            <v>0</v>
          </cell>
          <cell r="O2582" t="str">
            <v>00HG</v>
          </cell>
          <cell r="P2582" t="str">
            <v>Plymouth</v>
          </cell>
          <cell r="Q2582">
            <v>8</v>
          </cell>
          <cell r="R2582">
            <v>1</v>
          </cell>
          <cell r="S2582">
            <v>72</v>
          </cell>
          <cell r="T2582">
            <v>50</v>
          </cell>
          <cell r="U2582">
            <v>165</v>
          </cell>
          <cell r="V2582">
            <v>10</v>
          </cell>
          <cell r="W2582">
            <v>0</v>
          </cell>
          <cell r="X2582">
            <v>0</v>
          </cell>
          <cell r="Y2582">
            <v>306</v>
          </cell>
          <cell r="AA2582" t="str">
            <v>00HG</v>
          </cell>
          <cell r="AB2582" t="str">
            <v>Plymouth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  <cell r="AG2582">
            <v>0</v>
          </cell>
          <cell r="AI2582" t="str">
            <v>00HG</v>
          </cell>
          <cell r="AJ2582" t="str">
            <v>Plymouth</v>
          </cell>
          <cell r="AK2582">
            <v>0</v>
          </cell>
          <cell r="AL2582">
            <v>0</v>
          </cell>
        </row>
        <row r="2583">
          <cell r="B2583" t="str">
            <v>00HH</v>
          </cell>
          <cell r="C2583" t="str">
            <v>Torbay</v>
          </cell>
          <cell r="D2583">
            <v>0</v>
          </cell>
          <cell r="E2583">
            <v>2</v>
          </cell>
          <cell r="F2583">
            <v>5</v>
          </cell>
          <cell r="G2583">
            <v>22</v>
          </cell>
          <cell r="H2583">
            <v>42</v>
          </cell>
          <cell r="I2583">
            <v>0</v>
          </cell>
          <cell r="J2583">
            <v>0</v>
          </cell>
          <cell r="K2583">
            <v>0</v>
          </cell>
          <cell r="L2583">
            <v>71</v>
          </cell>
          <cell r="M2583">
            <v>0</v>
          </cell>
          <cell r="O2583" t="str">
            <v>00HH</v>
          </cell>
          <cell r="P2583" t="str">
            <v>Torbay</v>
          </cell>
          <cell r="Q2583">
            <v>0</v>
          </cell>
          <cell r="R2583">
            <v>2</v>
          </cell>
          <cell r="S2583">
            <v>5</v>
          </cell>
          <cell r="T2583">
            <v>25</v>
          </cell>
          <cell r="U2583">
            <v>42</v>
          </cell>
          <cell r="V2583">
            <v>0</v>
          </cell>
          <cell r="W2583">
            <v>0</v>
          </cell>
          <cell r="X2583">
            <v>0</v>
          </cell>
          <cell r="Y2583">
            <v>74</v>
          </cell>
          <cell r="AA2583" t="str">
            <v>00HH</v>
          </cell>
          <cell r="AB2583" t="str">
            <v>Torbay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  <cell r="AG2583">
            <v>0</v>
          </cell>
          <cell r="AI2583" t="str">
            <v>00HH</v>
          </cell>
          <cell r="AJ2583" t="str">
            <v>Torbay</v>
          </cell>
          <cell r="AK2583">
            <v>0</v>
          </cell>
          <cell r="AL2583">
            <v>0</v>
          </cell>
        </row>
        <row r="2584">
          <cell r="B2584" t="str">
            <v>00HN</v>
          </cell>
          <cell r="C2584" t="str">
            <v>Bournemouth</v>
          </cell>
          <cell r="D2584">
            <v>0</v>
          </cell>
          <cell r="E2584">
            <v>0</v>
          </cell>
          <cell r="F2584">
            <v>0</v>
          </cell>
          <cell r="G2584">
            <v>35</v>
          </cell>
          <cell r="H2584">
            <v>102</v>
          </cell>
          <cell r="I2584">
            <v>6</v>
          </cell>
          <cell r="J2584">
            <v>0</v>
          </cell>
          <cell r="K2584">
            <v>0</v>
          </cell>
          <cell r="L2584">
            <v>143</v>
          </cell>
          <cell r="M2584">
            <v>0</v>
          </cell>
          <cell r="O2584" t="str">
            <v>00HN</v>
          </cell>
          <cell r="P2584" t="str">
            <v>Bournemouth</v>
          </cell>
          <cell r="Q2584">
            <v>0</v>
          </cell>
          <cell r="R2584">
            <v>0</v>
          </cell>
          <cell r="S2584">
            <v>0</v>
          </cell>
          <cell r="T2584">
            <v>39</v>
          </cell>
          <cell r="U2584">
            <v>102</v>
          </cell>
          <cell r="V2584">
            <v>6</v>
          </cell>
          <cell r="W2584">
            <v>0</v>
          </cell>
          <cell r="X2584">
            <v>0</v>
          </cell>
          <cell r="Y2584">
            <v>147</v>
          </cell>
          <cell r="AA2584" t="str">
            <v>00HN</v>
          </cell>
          <cell r="AB2584" t="str">
            <v>Bournemouth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  <cell r="AG2584">
            <v>0</v>
          </cell>
          <cell r="AI2584" t="str">
            <v>00HN</v>
          </cell>
          <cell r="AJ2584" t="str">
            <v>Bournemouth</v>
          </cell>
          <cell r="AK2584">
            <v>0</v>
          </cell>
          <cell r="AL2584">
            <v>0</v>
          </cell>
        </row>
        <row r="2585">
          <cell r="B2585" t="str">
            <v>00HP</v>
          </cell>
          <cell r="C2585" t="str">
            <v>Poole</v>
          </cell>
          <cell r="D2585">
            <v>12</v>
          </cell>
          <cell r="E2585">
            <v>1</v>
          </cell>
          <cell r="F2585">
            <v>18</v>
          </cell>
          <cell r="G2585">
            <v>38</v>
          </cell>
          <cell r="H2585">
            <v>51</v>
          </cell>
          <cell r="I2585">
            <v>0</v>
          </cell>
          <cell r="J2585">
            <v>0</v>
          </cell>
          <cell r="K2585">
            <v>0</v>
          </cell>
          <cell r="L2585">
            <v>120</v>
          </cell>
          <cell r="M2585">
            <v>0</v>
          </cell>
          <cell r="O2585" t="str">
            <v>00HP</v>
          </cell>
          <cell r="P2585" t="str">
            <v>Poole</v>
          </cell>
          <cell r="Q2585">
            <v>12</v>
          </cell>
          <cell r="R2585">
            <v>1</v>
          </cell>
          <cell r="S2585">
            <v>18</v>
          </cell>
          <cell r="T2585">
            <v>30</v>
          </cell>
          <cell r="U2585">
            <v>51</v>
          </cell>
          <cell r="V2585">
            <v>0</v>
          </cell>
          <cell r="W2585">
            <v>0</v>
          </cell>
          <cell r="X2585">
            <v>0</v>
          </cell>
          <cell r="Y2585">
            <v>112</v>
          </cell>
          <cell r="AA2585" t="str">
            <v>00HP</v>
          </cell>
          <cell r="AB2585" t="str">
            <v>Poole</v>
          </cell>
          <cell r="AC2585">
            <v>0</v>
          </cell>
          <cell r="AD2585">
            <v>0</v>
          </cell>
          <cell r="AE2585">
            <v>4</v>
          </cell>
          <cell r="AF2585">
            <v>0</v>
          </cell>
          <cell r="AG2585">
            <v>4</v>
          </cell>
          <cell r="AI2585" t="str">
            <v>00HP</v>
          </cell>
          <cell r="AJ2585" t="str">
            <v>Poole</v>
          </cell>
          <cell r="AK2585">
            <v>0</v>
          </cell>
          <cell r="AL2585">
            <v>0</v>
          </cell>
        </row>
        <row r="2586">
          <cell r="B2586" t="str">
            <v>00HX</v>
          </cell>
          <cell r="C2586" t="str">
            <v>Swindon</v>
          </cell>
          <cell r="D2586">
            <v>34</v>
          </cell>
          <cell r="E2586">
            <v>0</v>
          </cell>
          <cell r="F2586">
            <v>223</v>
          </cell>
          <cell r="G2586">
            <v>9</v>
          </cell>
          <cell r="H2586">
            <v>281</v>
          </cell>
          <cell r="I2586">
            <v>0</v>
          </cell>
          <cell r="J2586">
            <v>0</v>
          </cell>
          <cell r="K2586">
            <v>0</v>
          </cell>
          <cell r="L2586">
            <v>547</v>
          </cell>
          <cell r="M2586">
            <v>0</v>
          </cell>
          <cell r="O2586" t="str">
            <v>00HX</v>
          </cell>
          <cell r="P2586" t="str">
            <v>Swindon</v>
          </cell>
          <cell r="Q2586">
            <v>34</v>
          </cell>
          <cell r="R2586">
            <v>0</v>
          </cell>
          <cell r="S2586">
            <v>223</v>
          </cell>
          <cell r="T2586">
            <v>10</v>
          </cell>
          <cell r="U2586">
            <v>281</v>
          </cell>
          <cell r="V2586">
            <v>0</v>
          </cell>
          <cell r="W2586">
            <v>0</v>
          </cell>
          <cell r="X2586">
            <v>0</v>
          </cell>
          <cell r="Y2586">
            <v>548</v>
          </cell>
          <cell r="AA2586" t="str">
            <v>00HX</v>
          </cell>
          <cell r="AB2586" t="str">
            <v>Swindon</v>
          </cell>
          <cell r="AC2586">
            <v>0</v>
          </cell>
          <cell r="AD2586">
            <v>23</v>
          </cell>
          <cell r="AE2586">
            <v>0</v>
          </cell>
          <cell r="AF2586">
            <v>23</v>
          </cell>
          <cell r="AG2586">
            <v>46</v>
          </cell>
          <cell r="AI2586" t="str">
            <v>00HX</v>
          </cell>
          <cell r="AJ2586" t="str">
            <v>Swindon</v>
          </cell>
          <cell r="AK2586">
            <v>0</v>
          </cell>
          <cell r="AL2586">
            <v>0</v>
          </cell>
        </row>
        <row r="2587">
          <cell r="B2587" t="str">
            <v>00HY</v>
          </cell>
          <cell r="C2587" t="str">
            <v>Wiltshire</v>
          </cell>
          <cell r="D2587">
            <v>3</v>
          </cell>
          <cell r="E2587">
            <v>0</v>
          </cell>
          <cell r="F2587">
            <v>115</v>
          </cell>
          <cell r="G2587">
            <v>21</v>
          </cell>
          <cell r="H2587">
            <v>51</v>
          </cell>
          <cell r="I2587">
            <v>0</v>
          </cell>
          <cell r="J2587">
            <v>0</v>
          </cell>
          <cell r="K2587">
            <v>0</v>
          </cell>
          <cell r="L2587">
            <v>190</v>
          </cell>
          <cell r="M2587">
            <v>0</v>
          </cell>
          <cell r="O2587" t="str">
            <v>00HY</v>
          </cell>
          <cell r="P2587" t="str">
            <v>Wiltshire</v>
          </cell>
          <cell r="Q2587">
            <v>3</v>
          </cell>
          <cell r="R2587">
            <v>0</v>
          </cell>
          <cell r="S2587">
            <v>115</v>
          </cell>
          <cell r="T2587">
            <v>22</v>
          </cell>
          <cell r="U2587">
            <v>51</v>
          </cell>
          <cell r="V2587">
            <v>0</v>
          </cell>
          <cell r="W2587">
            <v>0</v>
          </cell>
          <cell r="X2587">
            <v>0</v>
          </cell>
          <cell r="Y2587">
            <v>191</v>
          </cell>
          <cell r="AA2587" t="str">
            <v>00HY</v>
          </cell>
          <cell r="AB2587" t="str">
            <v>Wiltshire</v>
          </cell>
          <cell r="AC2587">
            <v>0</v>
          </cell>
          <cell r="AD2587">
            <v>19</v>
          </cell>
          <cell r="AE2587">
            <v>25</v>
          </cell>
          <cell r="AF2587">
            <v>19</v>
          </cell>
          <cell r="AG2587">
            <v>63</v>
          </cell>
          <cell r="AI2587" t="str">
            <v>00HY</v>
          </cell>
          <cell r="AJ2587" t="str">
            <v>Wiltshire</v>
          </cell>
          <cell r="AK2587">
            <v>0</v>
          </cell>
          <cell r="AL2587">
            <v>0</v>
          </cell>
        </row>
        <row r="2588">
          <cell r="B2588" t="str">
            <v>00JA</v>
          </cell>
          <cell r="C2588" t="str">
            <v>Peterborough</v>
          </cell>
          <cell r="D2588">
            <v>50</v>
          </cell>
          <cell r="E2588">
            <v>0</v>
          </cell>
          <cell r="F2588">
            <v>245</v>
          </cell>
          <cell r="G2588">
            <v>20</v>
          </cell>
          <cell r="H2588">
            <v>448</v>
          </cell>
          <cell r="I2588">
            <v>0</v>
          </cell>
          <cell r="J2588">
            <v>0</v>
          </cell>
          <cell r="K2588">
            <v>0</v>
          </cell>
          <cell r="L2588">
            <v>763</v>
          </cell>
          <cell r="M2588">
            <v>0</v>
          </cell>
          <cell r="O2588" t="str">
            <v>00JA</v>
          </cell>
          <cell r="P2588" t="str">
            <v>Peterborough</v>
          </cell>
          <cell r="Q2588">
            <v>50</v>
          </cell>
          <cell r="R2588">
            <v>0</v>
          </cell>
          <cell r="S2588">
            <v>245</v>
          </cell>
          <cell r="T2588">
            <v>18</v>
          </cell>
          <cell r="U2588">
            <v>448</v>
          </cell>
          <cell r="V2588">
            <v>0</v>
          </cell>
          <cell r="W2588">
            <v>0</v>
          </cell>
          <cell r="X2588">
            <v>0</v>
          </cell>
          <cell r="Y2588">
            <v>761</v>
          </cell>
          <cell r="AA2588" t="str">
            <v>00JA</v>
          </cell>
          <cell r="AB2588" t="str">
            <v>Peterborough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  <cell r="AG2588">
            <v>0</v>
          </cell>
          <cell r="AI2588" t="str">
            <v>00JA</v>
          </cell>
          <cell r="AJ2588" t="str">
            <v>Peterborough</v>
          </cell>
          <cell r="AK2588">
            <v>0</v>
          </cell>
          <cell r="AL2588">
            <v>0</v>
          </cell>
        </row>
        <row r="2589">
          <cell r="B2589" t="str">
            <v>00KA</v>
          </cell>
          <cell r="C2589" t="str">
            <v>Luton</v>
          </cell>
          <cell r="D2589">
            <v>0</v>
          </cell>
          <cell r="E2589">
            <v>1</v>
          </cell>
          <cell r="F2589">
            <v>0</v>
          </cell>
          <cell r="G2589">
            <v>32</v>
          </cell>
          <cell r="H2589">
            <v>79</v>
          </cell>
          <cell r="I2589">
            <v>1</v>
          </cell>
          <cell r="J2589">
            <v>2</v>
          </cell>
          <cell r="K2589">
            <v>0</v>
          </cell>
          <cell r="L2589">
            <v>115</v>
          </cell>
          <cell r="M2589">
            <v>2</v>
          </cell>
          <cell r="O2589" t="str">
            <v>00KA</v>
          </cell>
          <cell r="P2589" t="str">
            <v>Luton</v>
          </cell>
          <cell r="Q2589">
            <v>0</v>
          </cell>
          <cell r="R2589">
            <v>1</v>
          </cell>
          <cell r="S2589">
            <v>0</v>
          </cell>
          <cell r="T2589">
            <v>40</v>
          </cell>
          <cell r="U2589">
            <v>79</v>
          </cell>
          <cell r="V2589">
            <v>1</v>
          </cell>
          <cell r="W2589">
            <v>2</v>
          </cell>
          <cell r="X2589">
            <v>0</v>
          </cell>
          <cell r="Y2589">
            <v>123</v>
          </cell>
          <cell r="AA2589" t="str">
            <v>00KA</v>
          </cell>
          <cell r="AB2589" t="str">
            <v>Luton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I2589" t="str">
            <v>00KA</v>
          </cell>
          <cell r="AJ2589" t="str">
            <v>Luton</v>
          </cell>
          <cell r="AK2589">
            <v>0</v>
          </cell>
          <cell r="AL2589">
            <v>0</v>
          </cell>
        </row>
        <row r="2590">
          <cell r="B2590" t="str">
            <v>00KB</v>
          </cell>
          <cell r="C2590" t="str">
            <v>Bedford UA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O2590" t="str">
            <v>00KB</v>
          </cell>
          <cell r="P2590" t="str">
            <v>Bedford UA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AA2590" t="str">
            <v>00KB</v>
          </cell>
          <cell r="AB2590" t="str">
            <v>Bedford UA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  <cell r="AG2590">
            <v>0</v>
          </cell>
          <cell r="AI2590" t="str">
            <v>00KB</v>
          </cell>
          <cell r="AJ2590" t="str">
            <v>Bedford UA</v>
          </cell>
          <cell r="AK2590">
            <v>0</v>
          </cell>
          <cell r="AL2590">
            <v>0</v>
          </cell>
        </row>
        <row r="2591">
          <cell r="B2591" t="str">
            <v>00KC</v>
          </cell>
          <cell r="C2591" t="str">
            <v>Central Bedfordshire</v>
          </cell>
          <cell r="D2591">
            <v>0</v>
          </cell>
          <cell r="E2591">
            <v>4</v>
          </cell>
          <cell r="F2591">
            <v>58</v>
          </cell>
          <cell r="G2591">
            <v>42</v>
          </cell>
          <cell r="H2591">
            <v>67</v>
          </cell>
          <cell r="I2591">
            <v>0</v>
          </cell>
          <cell r="J2591">
            <v>0</v>
          </cell>
          <cell r="K2591">
            <v>0</v>
          </cell>
          <cell r="L2591">
            <v>171</v>
          </cell>
          <cell r="M2591">
            <v>0</v>
          </cell>
          <cell r="O2591" t="str">
            <v>00KC</v>
          </cell>
          <cell r="P2591" t="str">
            <v>Central Bedfordshire</v>
          </cell>
          <cell r="Q2591">
            <v>0</v>
          </cell>
          <cell r="R2591">
            <v>4</v>
          </cell>
          <cell r="S2591">
            <v>58</v>
          </cell>
          <cell r="T2591">
            <v>57</v>
          </cell>
          <cell r="U2591">
            <v>67</v>
          </cell>
          <cell r="V2591">
            <v>0</v>
          </cell>
          <cell r="W2591">
            <v>0</v>
          </cell>
          <cell r="X2591">
            <v>0</v>
          </cell>
          <cell r="Y2591">
            <v>186</v>
          </cell>
          <cell r="AA2591" t="str">
            <v>00KC</v>
          </cell>
          <cell r="AB2591" t="str">
            <v>Central Bedfordshire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I2591" t="str">
            <v>00KC</v>
          </cell>
          <cell r="AJ2591" t="str">
            <v>Central Bedfordshire</v>
          </cell>
          <cell r="AK2591">
            <v>0</v>
          </cell>
          <cell r="AL2591">
            <v>0</v>
          </cell>
        </row>
        <row r="2592">
          <cell r="B2592" t="str">
            <v>00KF</v>
          </cell>
          <cell r="C2592" t="str">
            <v>Southend-on-Sea</v>
          </cell>
          <cell r="D2592">
            <v>0</v>
          </cell>
          <cell r="E2592">
            <v>1</v>
          </cell>
          <cell r="F2592">
            <v>11</v>
          </cell>
          <cell r="G2592">
            <v>26</v>
          </cell>
          <cell r="H2592">
            <v>25</v>
          </cell>
          <cell r="I2592">
            <v>27</v>
          </cell>
          <cell r="J2592">
            <v>0</v>
          </cell>
          <cell r="K2592">
            <v>0</v>
          </cell>
          <cell r="L2592">
            <v>90</v>
          </cell>
          <cell r="M2592">
            <v>0</v>
          </cell>
          <cell r="O2592" t="str">
            <v>00KF</v>
          </cell>
          <cell r="P2592" t="str">
            <v>Southend-on-Sea</v>
          </cell>
          <cell r="Q2592">
            <v>0</v>
          </cell>
          <cell r="R2592">
            <v>1</v>
          </cell>
          <cell r="S2592">
            <v>11</v>
          </cell>
          <cell r="T2592">
            <v>39</v>
          </cell>
          <cell r="U2592">
            <v>25</v>
          </cell>
          <cell r="V2592">
            <v>27</v>
          </cell>
          <cell r="W2592">
            <v>0</v>
          </cell>
          <cell r="X2592">
            <v>0</v>
          </cell>
          <cell r="Y2592">
            <v>103</v>
          </cell>
          <cell r="AA2592" t="str">
            <v>00KF</v>
          </cell>
          <cell r="AB2592" t="str">
            <v>Southend-on-Sea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  <cell r="AG2592">
            <v>0</v>
          </cell>
          <cell r="AI2592" t="str">
            <v>00KF</v>
          </cell>
          <cell r="AJ2592" t="str">
            <v>Southend-on-Sea</v>
          </cell>
          <cell r="AK2592">
            <v>0</v>
          </cell>
          <cell r="AL2592">
            <v>0</v>
          </cell>
        </row>
        <row r="2593">
          <cell r="B2593" t="str">
            <v>00KG</v>
          </cell>
          <cell r="C2593" t="str">
            <v>Thurrock</v>
          </cell>
          <cell r="D2593">
            <v>0</v>
          </cell>
          <cell r="E2593">
            <v>4</v>
          </cell>
          <cell r="F2593">
            <v>42</v>
          </cell>
          <cell r="G2593">
            <v>10</v>
          </cell>
          <cell r="H2593">
            <v>40</v>
          </cell>
          <cell r="I2593">
            <v>0</v>
          </cell>
          <cell r="J2593">
            <v>0</v>
          </cell>
          <cell r="K2593">
            <v>0</v>
          </cell>
          <cell r="L2593">
            <v>96</v>
          </cell>
          <cell r="M2593">
            <v>0</v>
          </cell>
          <cell r="O2593" t="str">
            <v>00KG</v>
          </cell>
          <cell r="P2593" t="str">
            <v>Thurrock</v>
          </cell>
          <cell r="Q2593">
            <v>0</v>
          </cell>
          <cell r="R2593">
            <v>4</v>
          </cell>
          <cell r="S2593">
            <v>42</v>
          </cell>
          <cell r="T2593">
            <v>24</v>
          </cell>
          <cell r="U2593">
            <v>40</v>
          </cell>
          <cell r="V2593">
            <v>0</v>
          </cell>
          <cell r="W2593">
            <v>0</v>
          </cell>
          <cell r="X2593">
            <v>0</v>
          </cell>
          <cell r="Y2593">
            <v>110</v>
          </cell>
          <cell r="AA2593" t="str">
            <v>00KG</v>
          </cell>
          <cell r="AB2593" t="str">
            <v>Thurrock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I2593" t="str">
            <v>00KG</v>
          </cell>
          <cell r="AJ2593" t="str">
            <v>Thurrock</v>
          </cell>
          <cell r="AK2593">
            <v>0</v>
          </cell>
          <cell r="AL2593">
            <v>0</v>
          </cell>
        </row>
        <row r="2594">
          <cell r="B2594" t="str">
            <v>00LC</v>
          </cell>
          <cell r="C2594" t="str">
            <v>Medway Towns</v>
          </cell>
          <cell r="D2594">
            <v>9</v>
          </cell>
          <cell r="E2594">
            <v>0</v>
          </cell>
          <cell r="F2594">
            <v>87</v>
          </cell>
          <cell r="G2594">
            <v>30</v>
          </cell>
          <cell r="H2594">
            <v>208</v>
          </cell>
          <cell r="I2594">
            <v>54</v>
          </cell>
          <cell r="J2594">
            <v>0</v>
          </cell>
          <cell r="K2594">
            <v>0</v>
          </cell>
          <cell r="L2594">
            <v>388</v>
          </cell>
          <cell r="M2594">
            <v>0</v>
          </cell>
          <cell r="O2594" t="str">
            <v>00LC</v>
          </cell>
          <cell r="P2594" t="str">
            <v>Medway Towns</v>
          </cell>
          <cell r="Q2594">
            <v>9</v>
          </cell>
          <cell r="R2594">
            <v>0</v>
          </cell>
          <cell r="S2594">
            <v>87</v>
          </cell>
          <cell r="T2594">
            <v>31</v>
          </cell>
          <cell r="U2594">
            <v>208</v>
          </cell>
          <cell r="V2594">
            <v>54</v>
          </cell>
          <cell r="W2594">
            <v>0</v>
          </cell>
          <cell r="X2594">
            <v>0</v>
          </cell>
          <cell r="Y2594">
            <v>389</v>
          </cell>
          <cell r="AA2594" t="str">
            <v>00LC</v>
          </cell>
          <cell r="AB2594" t="str">
            <v>Medway Towns</v>
          </cell>
          <cell r="AC2594">
            <v>0</v>
          </cell>
          <cell r="AD2594">
            <v>8</v>
          </cell>
          <cell r="AE2594">
            <v>0</v>
          </cell>
          <cell r="AF2594">
            <v>8</v>
          </cell>
          <cell r="AG2594">
            <v>16</v>
          </cell>
          <cell r="AI2594" t="str">
            <v>00LC</v>
          </cell>
          <cell r="AJ2594" t="str">
            <v>Medway Towns</v>
          </cell>
          <cell r="AK2594">
            <v>0</v>
          </cell>
          <cell r="AL2594">
            <v>0</v>
          </cell>
        </row>
        <row r="2595">
          <cell r="B2595" t="str">
            <v>00MA</v>
          </cell>
          <cell r="C2595" t="str">
            <v>Bracknell Forest</v>
          </cell>
          <cell r="D2595">
            <v>27</v>
          </cell>
          <cell r="E2595">
            <v>0</v>
          </cell>
          <cell r="F2595">
            <v>14</v>
          </cell>
          <cell r="G2595">
            <v>33</v>
          </cell>
          <cell r="H2595">
            <v>72</v>
          </cell>
          <cell r="I2595">
            <v>0</v>
          </cell>
          <cell r="J2595">
            <v>0</v>
          </cell>
          <cell r="K2595">
            <v>0</v>
          </cell>
          <cell r="L2595">
            <v>146</v>
          </cell>
          <cell r="M2595">
            <v>0</v>
          </cell>
          <cell r="O2595" t="str">
            <v>00MA</v>
          </cell>
          <cell r="P2595" t="str">
            <v>Bracknell Forest</v>
          </cell>
          <cell r="Q2595">
            <v>27</v>
          </cell>
          <cell r="R2595">
            <v>0</v>
          </cell>
          <cell r="S2595">
            <v>14</v>
          </cell>
          <cell r="T2595">
            <v>44</v>
          </cell>
          <cell r="U2595">
            <v>72</v>
          </cell>
          <cell r="V2595">
            <v>0</v>
          </cell>
          <cell r="W2595">
            <v>0</v>
          </cell>
          <cell r="X2595">
            <v>0</v>
          </cell>
          <cell r="Y2595">
            <v>157</v>
          </cell>
          <cell r="AA2595" t="str">
            <v>00MA</v>
          </cell>
          <cell r="AB2595" t="str">
            <v>Bracknell Forest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I2595" t="str">
            <v>00MA</v>
          </cell>
          <cell r="AJ2595" t="str">
            <v>Bracknell Forest</v>
          </cell>
          <cell r="AK2595">
            <v>0</v>
          </cell>
          <cell r="AL2595">
            <v>0</v>
          </cell>
        </row>
        <row r="2596">
          <cell r="B2596" t="str">
            <v>00MB</v>
          </cell>
          <cell r="C2596" t="str">
            <v>West Berkshire</v>
          </cell>
          <cell r="D2596">
            <v>0</v>
          </cell>
          <cell r="E2596">
            <v>2</v>
          </cell>
          <cell r="F2596">
            <v>11</v>
          </cell>
          <cell r="G2596">
            <v>50</v>
          </cell>
          <cell r="H2596">
            <v>28</v>
          </cell>
          <cell r="I2596">
            <v>0</v>
          </cell>
          <cell r="J2596">
            <v>0</v>
          </cell>
          <cell r="K2596">
            <v>0</v>
          </cell>
          <cell r="L2596">
            <v>91</v>
          </cell>
          <cell r="M2596">
            <v>0</v>
          </cell>
          <cell r="O2596" t="str">
            <v>00MB</v>
          </cell>
          <cell r="P2596" t="str">
            <v>West Berkshire</v>
          </cell>
          <cell r="Q2596">
            <v>0</v>
          </cell>
          <cell r="R2596">
            <v>2</v>
          </cell>
          <cell r="S2596">
            <v>11</v>
          </cell>
          <cell r="T2596">
            <v>52</v>
          </cell>
          <cell r="U2596">
            <v>28</v>
          </cell>
          <cell r="V2596">
            <v>0</v>
          </cell>
          <cell r="W2596">
            <v>0</v>
          </cell>
          <cell r="X2596">
            <v>0</v>
          </cell>
          <cell r="Y2596">
            <v>93</v>
          </cell>
          <cell r="AA2596" t="str">
            <v>00MB</v>
          </cell>
          <cell r="AB2596" t="str">
            <v>West Berkshire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I2596" t="str">
            <v>00MB</v>
          </cell>
          <cell r="AJ2596" t="str">
            <v>West Berkshire</v>
          </cell>
          <cell r="AK2596">
            <v>0</v>
          </cell>
          <cell r="AL2596">
            <v>0</v>
          </cell>
        </row>
        <row r="2597">
          <cell r="B2597" t="str">
            <v>00MC</v>
          </cell>
          <cell r="C2597" t="str">
            <v>Reading</v>
          </cell>
          <cell r="D2597">
            <v>26</v>
          </cell>
          <cell r="E2597">
            <v>3</v>
          </cell>
          <cell r="F2597">
            <v>21</v>
          </cell>
          <cell r="G2597">
            <v>77</v>
          </cell>
          <cell r="H2597">
            <v>29</v>
          </cell>
          <cell r="I2597">
            <v>0</v>
          </cell>
          <cell r="J2597">
            <v>0</v>
          </cell>
          <cell r="K2597">
            <v>1</v>
          </cell>
          <cell r="L2597">
            <v>157</v>
          </cell>
          <cell r="M2597">
            <v>1</v>
          </cell>
          <cell r="O2597" t="str">
            <v>00MC</v>
          </cell>
          <cell r="P2597" t="str">
            <v>Reading</v>
          </cell>
          <cell r="Q2597">
            <v>26</v>
          </cell>
          <cell r="R2597">
            <v>3</v>
          </cell>
          <cell r="S2597">
            <v>21</v>
          </cell>
          <cell r="T2597">
            <v>69</v>
          </cell>
          <cell r="U2597">
            <v>29</v>
          </cell>
          <cell r="V2597">
            <v>0</v>
          </cell>
          <cell r="W2597">
            <v>0</v>
          </cell>
          <cell r="X2597">
            <v>0</v>
          </cell>
          <cell r="Y2597">
            <v>148</v>
          </cell>
          <cell r="AA2597" t="str">
            <v>00MC</v>
          </cell>
          <cell r="AB2597" t="str">
            <v>Reading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  <cell r="AG2597">
            <v>0</v>
          </cell>
          <cell r="AI2597" t="str">
            <v>00MC</v>
          </cell>
          <cell r="AJ2597" t="str">
            <v>Reading</v>
          </cell>
          <cell r="AK2597">
            <v>0</v>
          </cell>
          <cell r="AL2597">
            <v>0</v>
          </cell>
        </row>
        <row r="2598">
          <cell r="B2598" t="str">
            <v>00MD</v>
          </cell>
          <cell r="C2598" t="str">
            <v>Slough</v>
          </cell>
          <cell r="D2598">
            <v>0</v>
          </cell>
          <cell r="E2598">
            <v>2</v>
          </cell>
          <cell r="F2598">
            <v>50</v>
          </cell>
          <cell r="G2598">
            <v>38</v>
          </cell>
          <cell r="H2598">
            <v>159</v>
          </cell>
          <cell r="I2598">
            <v>0</v>
          </cell>
          <cell r="J2598">
            <v>1</v>
          </cell>
          <cell r="K2598">
            <v>0</v>
          </cell>
          <cell r="L2598">
            <v>250</v>
          </cell>
          <cell r="M2598">
            <v>1</v>
          </cell>
          <cell r="O2598" t="str">
            <v>00MD</v>
          </cell>
          <cell r="P2598" t="str">
            <v>Slough</v>
          </cell>
          <cell r="Q2598">
            <v>0</v>
          </cell>
          <cell r="R2598">
            <v>2</v>
          </cell>
          <cell r="S2598">
            <v>50</v>
          </cell>
          <cell r="T2598">
            <v>28</v>
          </cell>
          <cell r="U2598">
            <v>159</v>
          </cell>
          <cell r="V2598">
            <v>0</v>
          </cell>
          <cell r="W2598">
            <v>1</v>
          </cell>
          <cell r="X2598">
            <v>1</v>
          </cell>
          <cell r="Y2598">
            <v>241</v>
          </cell>
          <cell r="AA2598" t="str">
            <v>00MD</v>
          </cell>
          <cell r="AB2598" t="str">
            <v>Slough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  <cell r="AG2598">
            <v>0</v>
          </cell>
          <cell r="AI2598" t="str">
            <v>00MD</v>
          </cell>
          <cell r="AJ2598" t="str">
            <v>Slough</v>
          </cell>
          <cell r="AK2598">
            <v>0</v>
          </cell>
          <cell r="AL2598">
            <v>0</v>
          </cell>
        </row>
        <row r="2599">
          <cell r="B2599" t="str">
            <v>00ME</v>
          </cell>
          <cell r="C2599" t="str">
            <v>Windsor and Maidenhead</v>
          </cell>
          <cell r="D2599">
            <v>12</v>
          </cell>
          <cell r="E2599">
            <v>1</v>
          </cell>
          <cell r="F2599">
            <v>14</v>
          </cell>
          <cell r="G2599">
            <v>39</v>
          </cell>
          <cell r="H2599">
            <v>128</v>
          </cell>
          <cell r="I2599">
            <v>0</v>
          </cell>
          <cell r="J2599">
            <v>0</v>
          </cell>
          <cell r="K2599">
            <v>0</v>
          </cell>
          <cell r="L2599">
            <v>194</v>
          </cell>
          <cell r="M2599">
            <v>0</v>
          </cell>
          <cell r="O2599" t="str">
            <v>00ME</v>
          </cell>
          <cell r="P2599" t="str">
            <v>Windsor and Maidenhead</v>
          </cell>
          <cell r="Q2599">
            <v>12</v>
          </cell>
          <cell r="R2599">
            <v>1</v>
          </cell>
          <cell r="S2599">
            <v>14</v>
          </cell>
          <cell r="T2599">
            <v>24</v>
          </cell>
          <cell r="U2599">
            <v>128</v>
          </cell>
          <cell r="V2599">
            <v>0</v>
          </cell>
          <cell r="W2599">
            <v>0</v>
          </cell>
          <cell r="X2599">
            <v>0</v>
          </cell>
          <cell r="Y2599">
            <v>179</v>
          </cell>
          <cell r="AA2599" t="str">
            <v>00ME</v>
          </cell>
          <cell r="AB2599" t="str">
            <v>Windsor and Maidenhead</v>
          </cell>
          <cell r="AC2599">
            <v>0</v>
          </cell>
          <cell r="AD2599">
            <v>6</v>
          </cell>
          <cell r="AE2599">
            <v>0</v>
          </cell>
          <cell r="AF2599">
            <v>6</v>
          </cell>
          <cell r="AG2599">
            <v>12</v>
          </cell>
          <cell r="AI2599" t="str">
            <v>00ME</v>
          </cell>
          <cell r="AJ2599" t="str">
            <v>Windsor and Maidenhead</v>
          </cell>
          <cell r="AK2599">
            <v>0</v>
          </cell>
          <cell r="AL2599">
            <v>0</v>
          </cell>
        </row>
        <row r="2600">
          <cell r="B2600" t="str">
            <v>00MF</v>
          </cell>
          <cell r="C2600" t="str">
            <v>Wokingham</v>
          </cell>
          <cell r="D2600">
            <v>0</v>
          </cell>
          <cell r="E2600">
            <v>2</v>
          </cell>
          <cell r="F2600">
            <v>8</v>
          </cell>
          <cell r="G2600">
            <v>33</v>
          </cell>
          <cell r="H2600">
            <v>23</v>
          </cell>
          <cell r="I2600">
            <v>0</v>
          </cell>
          <cell r="J2600">
            <v>0</v>
          </cell>
          <cell r="K2600">
            <v>0</v>
          </cell>
          <cell r="L2600">
            <v>66</v>
          </cell>
          <cell r="M2600">
            <v>0</v>
          </cell>
          <cell r="O2600" t="str">
            <v>00MF</v>
          </cell>
          <cell r="P2600" t="str">
            <v>Wokingham</v>
          </cell>
          <cell r="Q2600">
            <v>0</v>
          </cell>
          <cell r="R2600">
            <v>2</v>
          </cell>
          <cell r="S2600">
            <v>8</v>
          </cell>
          <cell r="T2600">
            <v>44</v>
          </cell>
          <cell r="U2600">
            <v>23</v>
          </cell>
          <cell r="V2600">
            <v>0</v>
          </cell>
          <cell r="W2600">
            <v>0</v>
          </cell>
          <cell r="X2600">
            <v>0</v>
          </cell>
          <cell r="Y2600">
            <v>77</v>
          </cell>
          <cell r="AA2600" t="str">
            <v>00MF</v>
          </cell>
          <cell r="AB2600" t="str">
            <v>Wokingham</v>
          </cell>
          <cell r="AC2600">
            <v>0</v>
          </cell>
          <cell r="AD2600">
            <v>8</v>
          </cell>
          <cell r="AE2600">
            <v>0</v>
          </cell>
          <cell r="AF2600">
            <v>8</v>
          </cell>
          <cell r="AG2600">
            <v>16</v>
          </cell>
          <cell r="AI2600" t="str">
            <v>00MF</v>
          </cell>
          <cell r="AJ2600" t="str">
            <v>Wokingham</v>
          </cell>
          <cell r="AK2600">
            <v>0</v>
          </cell>
          <cell r="AL2600">
            <v>0</v>
          </cell>
        </row>
        <row r="2601">
          <cell r="B2601" t="str">
            <v>00MG</v>
          </cell>
          <cell r="C2601" t="str">
            <v>Milton Keynes</v>
          </cell>
          <cell r="D2601">
            <v>23</v>
          </cell>
          <cell r="E2601">
            <v>7</v>
          </cell>
          <cell r="F2601">
            <v>220</v>
          </cell>
          <cell r="G2601">
            <v>101</v>
          </cell>
          <cell r="H2601">
            <v>226</v>
          </cell>
          <cell r="I2601">
            <v>3</v>
          </cell>
          <cell r="J2601">
            <v>0</v>
          </cell>
          <cell r="K2601">
            <v>2</v>
          </cell>
          <cell r="L2601">
            <v>582</v>
          </cell>
          <cell r="M2601">
            <v>2</v>
          </cell>
          <cell r="O2601" t="str">
            <v>00MG</v>
          </cell>
          <cell r="P2601" t="str">
            <v>Milton Keynes</v>
          </cell>
          <cell r="Q2601">
            <v>23</v>
          </cell>
          <cell r="R2601">
            <v>7</v>
          </cell>
          <cell r="S2601">
            <v>220</v>
          </cell>
          <cell r="T2601">
            <v>99</v>
          </cell>
          <cell r="U2601">
            <v>226</v>
          </cell>
          <cell r="V2601">
            <v>3</v>
          </cell>
          <cell r="W2601">
            <v>0</v>
          </cell>
          <cell r="X2601">
            <v>2</v>
          </cell>
          <cell r="Y2601">
            <v>580</v>
          </cell>
          <cell r="AA2601" t="str">
            <v>00MG</v>
          </cell>
          <cell r="AB2601" t="str">
            <v>Milton Keynes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  <cell r="AG2601">
            <v>0</v>
          </cell>
          <cell r="AI2601" t="str">
            <v>00MG</v>
          </cell>
          <cell r="AJ2601" t="str">
            <v>Milton Keynes</v>
          </cell>
          <cell r="AK2601">
            <v>0</v>
          </cell>
          <cell r="AL2601">
            <v>0</v>
          </cell>
        </row>
        <row r="2602">
          <cell r="B2602" t="str">
            <v>00ML</v>
          </cell>
          <cell r="C2602" t="str">
            <v>Brighton and Hove</v>
          </cell>
          <cell r="D2602">
            <v>0</v>
          </cell>
          <cell r="E2602">
            <v>4</v>
          </cell>
          <cell r="F2602">
            <v>105</v>
          </cell>
          <cell r="G2602">
            <v>54</v>
          </cell>
          <cell r="H2602">
            <v>53</v>
          </cell>
          <cell r="I2602">
            <v>0</v>
          </cell>
          <cell r="J2602">
            <v>0</v>
          </cell>
          <cell r="K2602">
            <v>0</v>
          </cell>
          <cell r="L2602">
            <v>216</v>
          </cell>
          <cell r="M2602">
            <v>0</v>
          </cell>
          <cell r="O2602" t="str">
            <v>00ML</v>
          </cell>
          <cell r="P2602" t="str">
            <v>Brighton and Hove</v>
          </cell>
          <cell r="Q2602">
            <v>0</v>
          </cell>
          <cell r="R2602">
            <v>4</v>
          </cell>
          <cell r="S2602">
            <v>105</v>
          </cell>
          <cell r="T2602">
            <v>53</v>
          </cell>
          <cell r="U2602">
            <v>53</v>
          </cell>
          <cell r="V2602">
            <v>0</v>
          </cell>
          <cell r="W2602">
            <v>0</v>
          </cell>
          <cell r="X2602">
            <v>0</v>
          </cell>
          <cell r="Y2602">
            <v>215</v>
          </cell>
          <cell r="AA2602" t="str">
            <v>00ML</v>
          </cell>
          <cell r="AB2602" t="str">
            <v>Brighton and Hove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  <cell r="AG2602">
            <v>0</v>
          </cell>
          <cell r="AI2602" t="str">
            <v>00ML</v>
          </cell>
          <cell r="AJ2602" t="str">
            <v>Brighton and Hove</v>
          </cell>
          <cell r="AK2602">
            <v>0</v>
          </cell>
          <cell r="AL2602">
            <v>0</v>
          </cell>
        </row>
        <row r="2603">
          <cell r="B2603" t="str">
            <v>00MR</v>
          </cell>
          <cell r="C2603" t="str">
            <v>Portsmouth</v>
          </cell>
          <cell r="D2603">
            <v>12</v>
          </cell>
          <cell r="E2603">
            <v>6</v>
          </cell>
          <cell r="F2603">
            <v>91</v>
          </cell>
          <cell r="G2603">
            <v>54</v>
          </cell>
          <cell r="H2603">
            <v>147</v>
          </cell>
          <cell r="I2603">
            <v>3</v>
          </cell>
          <cell r="J2603">
            <v>0</v>
          </cell>
          <cell r="K2603">
            <v>0</v>
          </cell>
          <cell r="L2603">
            <v>313</v>
          </cell>
          <cell r="M2603">
            <v>0</v>
          </cell>
          <cell r="O2603" t="str">
            <v>00MR</v>
          </cell>
          <cell r="P2603" t="str">
            <v>Portsmouth</v>
          </cell>
          <cell r="Q2603">
            <v>12</v>
          </cell>
          <cell r="R2603">
            <v>6</v>
          </cell>
          <cell r="S2603">
            <v>91</v>
          </cell>
          <cell r="T2603">
            <v>47</v>
          </cell>
          <cell r="U2603">
            <v>147</v>
          </cell>
          <cell r="V2603">
            <v>3</v>
          </cell>
          <cell r="W2603">
            <v>0</v>
          </cell>
          <cell r="X2603">
            <v>0</v>
          </cell>
          <cell r="Y2603">
            <v>306</v>
          </cell>
          <cell r="AA2603" t="str">
            <v>00MR</v>
          </cell>
          <cell r="AB2603" t="str">
            <v>Portsmouth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  <cell r="AG2603">
            <v>0</v>
          </cell>
          <cell r="AI2603" t="str">
            <v>00MR</v>
          </cell>
          <cell r="AJ2603" t="str">
            <v>Portsmouth</v>
          </cell>
          <cell r="AK2603">
            <v>0</v>
          </cell>
          <cell r="AL2603">
            <v>0</v>
          </cell>
        </row>
        <row r="2604">
          <cell r="B2604" t="str">
            <v>00MS</v>
          </cell>
          <cell r="C2604" t="str">
            <v>Southampton</v>
          </cell>
          <cell r="D2604">
            <v>15</v>
          </cell>
          <cell r="E2604">
            <v>5</v>
          </cell>
          <cell r="F2604">
            <v>24</v>
          </cell>
          <cell r="G2604">
            <v>56</v>
          </cell>
          <cell r="H2604">
            <v>203</v>
          </cell>
          <cell r="I2604">
            <v>3</v>
          </cell>
          <cell r="J2604">
            <v>0</v>
          </cell>
          <cell r="K2604">
            <v>0</v>
          </cell>
          <cell r="L2604">
            <v>306</v>
          </cell>
          <cell r="M2604">
            <v>0</v>
          </cell>
          <cell r="O2604" t="str">
            <v>00MS</v>
          </cell>
          <cell r="P2604" t="str">
            <v>Southampton</v>
          </cell>
          <cell r="Q2604">
            <v>15</v>
          </cell>
          <cell r="R2604">
            <v>5</v>
          </cell>
          <cell r="S2604">
            <v>24</v>
          </cell>
          <cell r="T2604">
            <v>59</v>
          </cell>
          <cell r="U2604">
            <v>203</v>
          </cell>
          <cell r="V2604">
            <v>3</v>
          </cell>
          <cell r="W2604">
            <v>0</v>
          </cell>
          <cell r="X2604">
            <v>0</v>
          </cell>
          <cell r="Y2604">
            <v>309</v>
          </cell>
          <cell r="AA2604" t="str">
            <v>00MS</v>
          </cell>
          <cell r="AB2604" t="str">
            <v>Southampton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  <cell r="AG2604">
            <v>0</v>
          </cell>
          <cell r="AI2604" t="str">
            <v>00MS</v>
          </cell>
          <cell r="AJ2604" t="str">
            <v>Southampton</v>
          </cell>
          <cell r="AK2604">
            <v>0</v>
          </cell>
          <cell r="AL2604">
            <v>0</v>
          </cell>
        </row>
        <row r="2605">
          <cell r="B2605" t="str">
            <v>00MW</v>
          </cell>
          <cell r="C2605" t="str">
            <v>Isle of Wight</v>
          </cell>
          <cell r="D2605">
            <v>17</v>
          </cell>
          <cell r="E2605">
            <v>0</v>
          </cell>
          <cell r="F2605">
            <v>19</v>
          </cell>
          <cell r="G2605">
            <v>53</v>
          </cell>
          <cell r="H2605">
            <v>101</v>
          </cell>
          <cell r="I2605">
            <v>0</v>
          </cell>
          <cell r="J2605">
            <v>0</v>
          </cell>
          <cell r="K2605">
            <v>0</v>
          </cell>
          <cell r="L2605">
            <v>190</v>
          </cell>
          <cell r="M2605">
            <v>0</v>
          </cell>
          <cell r="O2605" t="str">
            <v>00MW</v>
          </cell>
          <cell r="P2605" t="str">
            <v>Isle of Wight</v>
          </cell>
          <cell r="Q2605">
            <v>17</v>
          </cell>
          <cell r="R2605">
            <v>0</v>
          </cell>
          <cell r="S2605">
            <v>19</v>
          </cell>
          <cell r="T2605">
            <v>53</v>
          </cell>
          <cell r="U2605">
            <v>101</v>
          </cell>
          <cell r="V2605">
            <v>0</v>
          </cell>
          <cell r="W2605">
            <v>0</v>
          </cell>
          <cell r="X2605">
            <v>0</v>
          </cell>
          <cell r="Y2605">
            <v>190</v>
          </cell>
          <cell r="AA2605" t="str">
            <v>00MW</v>
          </cell>
          <cell r="AB2605" t="str">
            <v>Isle of Wight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  <cell r="AG2605">
            <v>0</v>
          </cell>
          <cell r="AI2605" t="str">
            <v>00MW</v>
          </cell>
          <cell r="AJ2605" t="str">
            <v>Isle of Wight</v>
          </cell>
          <cell r="AK2605">
            <v>0</v>
          </cell>
          <cell r="AL2605">
            <v>0</v>
          </cell>
        </row>
        <row r="2606">
          <cell r="B2606" t="str">
            <v>09UC</v>
          </cell>
          <cell r="C2606" t="str">
            <v>Mid Bedfordshire</v>
          </cell>
          <cell r="D2606">
            <v>0</v>
          </cell>
          <cell r="E2606">
            <v>0</v>
          </cell>
          <cell r="F2606">
            <v>52</v>
          </cell>
          <cell r="G2606">
            <v>0</v>
          </cell>
          <cell r="H2606">
            <v>87</v>
          </cell>
          <cell r="I2606">
            <v>0</v>
          </cell>
          <cell r="J2606">
            <v>0</v>
          </cell>
          <cell r="K2606">
            <v>0</v>
          </cell>
          <cell r="L2606">
            <v>139</v>
          </cell>
          <cell r="M2606">
            <v>0</v>
          </cell>
          <cell r="O2606" t="str">
            <v>09UC</v>
          </cell>
          <cell r="P2606" t="str">
            <v>Mid Bedfordshire</v>
          </cell>
          <cell r="Q2606">
            <v>0</v>
          </cell>
          <cell r="R2606">
            <v>0</v>
          </cell>
          <cell r="S2606">
            <v>52</v>
          </cell>
          <cell r="T2606">
            <v>0</v>
          </cell>
          <cell r="U2606">
            <v>87</v>
          </cell>
          <cell r="V2606">
            <v>0</v>
          </cell>
          <cell r="W2606">
            <v>0</v>
          </cell>
          <cell r="X2606">
            <v>0</v>
          </cell>
          <cell r="Y2606">
            <v>139</v>
          </cell>
          <cell r="AA2606" t="str">
            <v>09UC</v>
          </cell>
          <cell r="AB2606" t="str">
            <v>Mid Bedfordshire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  <cell r="AG2606">
            <v>0</v>
          </cell>
          <cell r="AI2606" t="str">
            <v>09UC</v>
          </cell>
          <cell r="AJ2606" t="str">
            <v>Mid Bedfordshire</v>
          </cell>
          <cell r="AK2606">
            <v>0</v>
          </cell>
          <cell r="AL2606">
            <v>0</v>
          </cell>
        </row>
        <row r="2607">
          <cell r="B2607" t="str">
            <v>09UD</v>
          </cell>
          <cell r="C2607" t="str">
            <v>Bedford</v>
          </cell>
          <cell r="D2607">
            <v>4</v>
          </cell>
          <cell r="E2607">
            <v>10</v>
          </cell>
          <cell r="F2607">
            <v>125</v>
          </cell>
          <cell r="G2607">
            <v>49</v>
          </cell>
          <cell r="H2607">
            <v>130</v>
          </cell>
          <cell r="I2607">
            <v>13</v>
          </cell>
          <cell r="J2607">
            <v>1</v>
          </cell>
          <cell r="K2607">
            <v>0</v>
          </cell>
          <cell r="L2607">
            <v>332</v>
          </cell>
          <cell r="M2607">
            <v>1</v>
          </cell>
          <cell r="O2607" t="str">
            <v>09UD</v>
          </cell>
          <cell r="P2607" t="str">
            <v>Bedford</v>
          </cell>
          <cell r="Q2607">
            <v>4</v>
          </cell>
          <cell r="R2607">
            <v>10</v>
          </cell>
          <cell r="S2607">
            <v>125</v>
          </cell>
          <cell r="T2607">
            <v>51</v>
          </cell>
          <cell r="U2607">
            <v>130</v>
          </cell>
          <cell r="V2607">
            <v>13</v>
          </cell>
          <cell r="W2607">
            <v>1</v>
          </cell>
          <cell r="X2607">
            <v>0</v>
          </cell>
          <cell r="Y2607">
            <v>334</v>
          </cell>
          <cell r="AA2607" t="str">
            <v>09UD</v>
          </cell>
          <cell r="AB2607" t="str">
            <v>Bedford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  <cell r="AG2607">
            <v>0</v>
          </cell>
          <cell r="AI2607" t="str">
            <v>09UD</v>
          </cell>
          <cell r="AJ2607" t="str">
            <v>Bedford</v>
          </cell>
          <cell r="AK2607">
            <v>0</v>
          </cell>
          <cell r="AL2607">
            <v>0</v>
          </cell>
        </row>
        <row r="2608">
          <cell r="B2608" t="str">
            <v>09UE</v>
          </cell>
          <cell r="C2608" t="str">
            <v>South Bedfordshire</v>
          </cell>
          <cell r="D2608">
            <v>0</v>
          </cell>
          <cell r="E2608">
            <v>0</v>
          </cell>
          <cell r="F2608">
            <v>5</v>
          </cell>
          <cell r="G2608">
            <v>0</v>
          </cell>
          <cell r="H2608">
            <v>91</v>
          </cell>
          <cell r="I2608">
            <v>0</v>
          </cell>
          <cell r="J2608">
            <v>0</v>
          </cell>
          <cell r="K2608">
            <v>0</v>
          </cell>
          <cell r="L2608">
            <v>96</v>
          </cell>
          <cell r="M2608">
            <v>0</v>
          </cell>
          <cell r="O2608" t="str">
            <v>09UE</v>
          </cell>
          <cell r="P2608" t="str">
            <v>South Bedfordshire</v>
          </cell>
          <cell r="Q2608">
            <v>0</v>
          </cell>
          <cell r="R2608">
            <v>0</v>
          </cell>
          <cell r="S2608">
            <v>5</v>
          </cell>
          <cell r="T2608">
            <v>1</v>
          </cell>
          <cell r="U2608">
            <v>91</v>
          </cell>
          <cell r="V2608">
            <v>0</v>
          </cell>
          <cell r="W2608">
            <v>0</v>
          </cell>
          <cell r="X2608">
            <v>0</v>
          </cell>
          <cell r="Y2608">
            <v>97</v>
          </cell>
          <cell r="AA2608" t="str">
            <v>09UE</v>
          </cell>
          <cell r="AB2608" t="str">
            <v>South Bedfordshire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I2608" t="str">
            <v>09UE</v>
          </cell>
          <cell r="AJ2608" t="str">
            <v>South Bedfordshire</v>
          </cell>
          <cell r="AK2608">
            <v>0</v>
          </cell>
          <cell r="AL2608">
            <v>0</v>
          </cell>
        </row>
        <row r="2609">
          <cell r="B2609" t="str">
            <v>11UB</v>
          </cell>
          <cell r="C2609" t="str">
            <v>Aylesbury Vale</v>
          </cell>
          <cell r="D2609">
            <v>7</v>
          </cell>
          <cell r="E2609">
            <v>10</v>
          </cell>
          <cell r="F2609">
            <v>115</v>
          </cell>
          <cell r="G2609">
            <v>62</v>
          </cell>
          <cell r="H2609">
            <v>331</v>
          </cell>
          <cell r="I2609">
            <v>10</v>
          </cell>
          <cell r="J2609">
            <v>0</v>
          </cell>
          <cell r="K2609">
            <v>0</v>
          </cell>
          <cell r="L2609">
            <v>535</v>
          </cell>
          <cell r="M2609">
            <v>0</v>
          </cell>
          <cell r="O2609" t="str">
            <v>11UB</v>
          </cell>
          <cell r="P2609" t="str">
            <v>Aylesbury Vale</v>
          </cell>
          <cell r="Q2609">
            <v>7</v>
          </cell>
          <cell r="R2609">
            <v>10</v>
          </cell>
          <cell r="S2609">
            <v>115</v>
          </cell>
          <cell r="T2609">
            <v>75</v>
          </cell>
          <cell r="U2609">
            <v>331</v>
          </cell>
          <cell r="V2609">
            <v>10</v>
          </cell>
          <cell r="W2609">
            <v>0</v>
          </cell>
          <cell r="X2609">
            <v>0</v>
          </cell>
          <cell r="Y2609">
            <v>548</v>
          </cell>
          <cell r="AA2609" t="str">
            <v>11UB</v>
          </cell>
          <cell r="AB2609" t="str">
            <v>Aylesbury Vale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  <cell r="AG2609">
            <v>0</v>
          </cell>
          <cell r="AI2609" t="str">
            <v>11UB</v>
          </cell>
          <cell r="AJ2609" t="str">
            <v>Aylesbury Vale</v>
          </cell>
          <cell r="AK2609">
            <v>8</v>
          </cell>
          <cell r="AL2609">
            <v>0</v>
          </cell>
        </row>
        <row r="2610">
          <cell r="B2610" t="str">
            <v>11UC</v>
          </cell>
          <cell r="C2610" t="str">
            <v>Chiltern</v>
          </cell>
          <cell r="D2610">
            <v>11</v>
          </cell>
          <cell r="E2610">
            <v>0</v>
          </cell>
          <cell r="F2610">
            <v>17</v>
          </cell>
          <cell r="G2610">
            <v>27</v>
          </cell>
          <cell r="H2610">
            <v>0</v>
          </cell>
          <cell r="I2610">
            <v>7</v>
          </cell>
          <cell r="J2610">
            <v>0</v>
          </cell>
          <cell r="K2610">
            <v>0</v>
          </cell>
          <cell r="L2610">
            <v>62</v>
          </cell>
          <cell r="M2610">
            <v>0</v>
          </cell>
          <cell r="O2610" t="str">
            <v>11UC</v>
          </cell>
          <cell r="P2610" t="str">
            <v>Chiltern</v>
          </cell>
          <cell r="Q2610">
            <v>11</v>
          </cell>
          <cell r="R2610">
            <v>0</v>
          </cell>
          <cell r="S2610">
            <v>17</v>
          </cell>
          <cell r="T2610">
            <v>14</v>
          </cell>
          <cell r="U2610">
            <v>0</v>
          </cell>
          <cell r="V2610">
            <v>7</v>
          </cell>
          <cell r="W2610">
            <v>0</v>
          </cell>
          <cell r="X2610">
            <v>0</v>
          </cell>
          <cell r="Y2610">
            <v>49</v>
          </cell>
          <cell r="AA2610" t="str">
            <v>11UC</v>
          </cell>
          <cell r="AB2610" t="str">
            <v>Chiltern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I2610" t="str">
            <v>11UC</v>
          </cell>
          <cell r="AJ2610" t="str">
            <v>Chiltern</v>
          </cell>
          <cell r="AK2610">
            <v>0</v>
          </cell>
          <cell r="AL2610">
            <v>0</v>
          </cell>
        </row>
        <row r="2611">
          <cell r="B2611" t="str">
            <v>11UE</v>
          </cell>
          <cell r="C2611" t="str">
            <v>South Buckinghamshire</v>
          </cell>
          <cell r="D2611">
            <v>0</v>
          </cell>
          <cell r="E2611">
            <v>0</v>
          </cell>
          <cell r="F2611">
            <v>27</v>
          </cell>
          <cell r="G2611">
            <v>14</v>
          </cell>
          <cell r="H2611">
            <v>5</v>
          </cell>
          <cell r="I2611">
            <v>1</v>
          </cell>
          <cell r="J2611">
            <v>0</v>
          </cell>
          <cell r="K2611">
            <v>0</v>
          </cell>
          <cell r="L2611">
            <v>47</v>
          </cell>
          <cell r="M2611">
            <v>0</v>
          </cell>
          <cell r="O2611" t="str">
            <v>11UE</v>
          </cell>
          <cell r="P2611" t="str">
            <v>South Buckinghamshire</v>
          </cell>
          <cell r="Q2611">
            <v>0</v>
          </cell>
          <cell r="R2611">
            <v>0</v>
          </cell>
          <cell r="S2611">
            <v>27</v>
          </cell>
          <cell r="T2611">
            <v>8</v>
          </cell>
          <cell r="U2611">
            <v>5</v>
          </cell>
          <cell r="V2611">
            <v>1</v>
          </cell>
          <cell r="W2611">
            <v>0</v>
          </cell>
          <cell r="X2611">
            <v>0</v>
          </cell>
          <cell r="Y2611">
            <v>41</v>
          </cell>
          <cell r="AA2611" t="str">
            <v>11UE</v>
          </cell>
          <cell r="AB2611" t="str">
            <v>South Buckinghamshire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  <cell r="AG2611">
            <v>0</v>
          </cell>
          <cell r="AI2611" t="str">
            <v>11UE</v>
          </cell>
          <cell r="AJ2611" t="str">
            <v>South Buckinghamshire</v>
          </cell>
          <cell r="AK2611">
            <v>0</v>
          </cell>
          <cell r="AL2611">
            <v>0</v>
          </cell>
        </row>
        <row r="2612">
          <cell r="B2612" t="str">
            <v>11UF</v>
          </cell>
          <cell r="C2612" t="str">
            <v>Wycombe</v>
          </cell>
          <cell r="D2612">
            <v>0</v>
          </cell>
          <cell r="E2612">
            <v>1</v>
          </cell>
          <cell r="F2612">
            <v>11</v>
          </cell>
          <cell r="G2612">
            <v>63</v>
          </cell>
          <cell r="H2612">
            <v>61</v>
          </cell>
          <cell r="I2612">
            <v>3</v>
          </cell>
          <cell r="J2612">
            <v>0</v>
          </cell>
          <cell r="K2612">
            <v>1</v>
          </cell>
          <cell r="L2612">
            <v>140</v>
          </cell>
          <cell r="M2612">
            <v>1</v>
          </cell>
          <cell r="O2612" t="str">
            <v>11UF</v>
          </cell>
          <cell r="P2612" t="str">
            <v>Wycombe</v>
          </cell>
          <cell r="Q2612">
            <v>0</v>
          </cell>
          <cell r="R2612">
            <v>1</v>
          </cell>
          <cell r="S2612">
            <v>11</v>
          </cell>
          <cell r="T2612">
            <v>70</v>
          </cell>
          <cell r="U2612">
            <v>61</v>
          </cell>
          <cell r="V2612">
            <v>3</v>
          </cell>
          <cell r="W2612">
            <v>0</v>
          </cell>
          <cell r="X2612">
            <v>1</v>
          </cell>
          <cell r="Y2612">
            <v>147</v>
          </cell>
          <cell r="AA2612" t="str">
            <v>11UF</v>
          </cell>
          <cell r="AB2612" t="str">
            <v>Wycombe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I2612" t="str">
            <v>11UF</v>
          </cell>
          <cell r="AJ2612" t="str">
            <v>Wycombe</v>
          </cell>
          <cell r="AK2612">
            <v>0</v>
          </cell>
          <cell r="AL2612">
            <v>0</v>
          </cell>
        </row>
        <row r="2613">
          <cell r="B2613" t="str">
            <v>12UB</v>
          </cell>
          <cell r="C2613" t="str">
            <v>Cambridge</v>
          </cell>
          <cell r="D2613">
            <v>3</v>
          </cell>
          <cell r="E2613">
            <v>1</v>
          </cell>
          <cell r="F2613">
            <v>46</v>
          </cell>
          <cell r="G2613">
            <v>16</v>
          </cell>
          <cell r="H2613">
            <v>67</v>
          </cell>
          <cell r="I2613">
            <v>0</v>
          </cell>
          <cell r="J2613">
            <v>0</v>
          </cell>
          <cell r="K2613">
            <v>0</v>
          </cell>
          <cell r="L2613">
            <v>133</v>
          </cell>
          <cell r="M2613">
            <v>0</v>
          </cell>
          <cell r="O2613" t="str">
            <v>12UB</v>
          </cell>
          <cell r="P2613" t="str">
            <v>Cambridge</v>
          </cell>
          <cell r="Q2613">
            <v>3</v>
          </cell>
          <cell r="R2613">
            <v>1</v>
          </cell>
          <cell r="S2613">
            <v>46</v>
          </cell>
          <cell r="T2613">
            <v>12</v>
          </cell>
          <cell r="U2613">
            <v>67</v>
          </cell>
          <cell r="V2613">
            <v>0</v>
          </cell>
          <cell r="W2613">
            <v>0</v>
          </cell>
          <cell r="X2613">
            <v>0</v>
          </cell>
          <cell r="Y2613">
            <v>129</v>
          </cell>
          <cell r="AA2613" t="str">
            <v>12UB</v>
          </cell>
          <cell r="AB2613" t="str">
            <v>Cambridge</v>
          </cell>
          <cell r="AC2613">
            <v>0</v>
          </cell>
          <cell r="AD2613">
            <v>9</v>
          </cell>
          <cell r="AE2613">
            <v>0</v>
          </cell>
          <cell r="AF2613">
            <v>9</v>
          </cell>
          <cell r="AG2613">
            <v>18</v>
          </cell>
          <cell r="AI2613" t="str">
            <v>12UB</v>
          </cell>
          <cell r="AJ2613" t="str">
            <v>Cambridge</v>
          </cell>
          <cell r="AK2613">
            <v>0</v>
          </cell>
          <cell r="AL2613">
            <v>0</v>
          </cell>
        </row>
        <row r="2614">
          <cell r="B2614" t="str">
            <v>12UC</v>
          </cell>
          <cell r="C2614" t="str">
            <v>East Cambridgeshire</v>
          </cell>
          <cell r="D2614">
            <v>0</v>
          </cell>
          <cell r="E2614">
            <v>0</v>
          </cell>
          <cell r="F2614">
            <v>47</v>
          </cell>
          <cell r="G2614">
            <v>9</v>
          </cell>
          <cell r="H2614">
            <v>40</v>
          </cell>
          <cell r="I2614">
            <v>0</v>
          </cell>
          <cell r="J2614">
            <v>0</v>
          </cell>
          <cell r="K2614">
            <v>0</v>
          </cell>
          <cell r="L2614">
            <v>96</v>
          </cell>
          <cell r="M2614">
            <v>0</v>
          </cell>
          <cell r="O2614" t="str">
            <v>12UC</v>
          </cell>
          <cell r="P2614" t="str">
            <v>East Cambridgeshire</v>
          </cell>
          <cell r="Q2614">
            <v>0</v>
          </cell>
          <cell r="R2614">
            <v>0</v>
          </cell>
          <cell r="S2614">
            <v>47</v>
          </cell>
          <cell r="T2614">
            <v>11</v>
          </cell>
          <cell r="U2614">
            <v>40</v>
          </cell>
          <cell r="V2614">
            <v>0</v>
          </cell>
          <cell r="W2614">
            <v>0</v>
          </cell>
          <cell r="X2614">
            <v>0</v>
          </cell>
          <cell r="Y2614">
            <v>98</v>
          </cell>
          <cell r="AA2614" t="str">
            <v>12UC</v>
          </cell>
          <cell r="AB2614" t="str">
            <v>East Cambridgeshire</v>
          </cell>
          <cell r="AC2614">
            <v>0</v>
          </cell>
          <cell r="AD2614">
            <v>3</v>
          </cell>
          <cell r="AE2614">
            <v>0</v>
          </cell>
          <cell r="AF2614">
            <v>3</v>
          </cell>
          <cell r="AG2614">
            <v>6</v>
          </cell>
          <cell r="AI2614" t="str">
            <v>12UC</v>
          </cell>
          <cell r="AJ2614" t="str">
            <v>East Cambridgeshire</v>
          </cell>
          <cell r="AK2614">
            <v>0</v>
          </cell>
          <cell r="AL2614">
            <v>0</v>
          </cell>
        </row>
        <row r="2615">
          <cell r="B2615" t="str">
            <v>12UD</v>
          </cell>
          <cell r="C2615" t="str">
            <v>Fenland</v>
          </cell>
          <cell r="D2615">
            <v>0</v>
          </cell>
          <cell r="E2615">
            <v>0</v>
          </cell>
          <cell r="F2615">
            <v>19</v>
          </cell>
          <cell r="G2615">
            <v>12</v>
          </cell>
          <cell r="H2615">
            <v>122</v>
          </cell>
          <cell r="I2615">
            <v>24</v>
          </cell>
          <cell r="J2615">
            <v>0</v>
          </cell>
          <cell r="K2615">
            <v>0</v>
          </cell>
          <cell r="L2615">
            <v>177</v>
          </cell>
          <cell r="M2615">
            <v>0</v>
          </cell>
          <cell r="O2615" t="str">
            <v>12UD</v>
          </cell>
          <cell r="P2615" t="str">
            <v>Fenland</v>
          </cell>
          <cell r="Q2615">
            <v>0</v>
          </cell>
          <cell r="R2615">
            <v>0</v>
          </cell>
          <cell r="S2615">
            <v>19</v>
          </cell>
          <cell r="T2615">
            <v>11</v>
          </cell>
          <cell r="U2615">
            <v>122</v>
          </cell>
          <cell r="V2615">
            <v>24</v>
          </cell>
          <cell r="W2615">
            <v>0</v>
          </cell>
          <cell r="X2615">
            <v>0</v>
          </cell>
          <cell r="Y2615">
            <v>176</v>
          </cell>
          <cell r="AA2615" t="str">
            <v>12UD</v>
          </cell>
          <cell r="AB2615" t="str">
            <v>Fenland</v>
          </cell>
          <cell r="AC2615">
            <v>0</v>
          </cell>
          <cell r="AD2615">
            <v>2</v>
          </cell>
          <cell r="AE2615">
            <v>0</v>
          </cell>
          <cell r="AF2615">
            <v>2</v>
          </cell>
          <cell r="AG2615">
            <v>4</v>
          </cell>
          <cell r="AI2615" t="str">
            <v>12UD</v>
          </cell>
          <cell r="AJ2615" t="str">
            <v>Fenland</v>
          </cell>
          <cell r="AK2615">
            <v>0</v>
          </cell>
          <cell r="AL2615">
            <v>0</v>
          </cell>
        </row>
        <row r="2616">
          <cell r="B2616" t="str">
            <v>12UE</v>
          </cell>
          <cell r="C2616" t="str">
            <v>Huntingdonshire</v>
          </cell>
          <cell r="D2616">
            <v>0</v>
          </cell>
          <cell r="E2616">
            <v>1</v>
          </cell>
          <cell r="F2616">
            <v>98</v>
          </cell>
          <cell r="G2616">
            <v>61</v>
          </cell>
          <cell r="H2616">
            <v>209</v>
          </cell>
          <cell r="I2616">
            <v>0</v>
          </cell>
          <cell r="J2616">
            <v>0</v>
          </cell>
          <cell r="K2616">
            <v>0</v>
          </cell>
          <cell r="L2616">
            <v>369</v>
          </cell>
          <cell r="M2616">
            <v>0</v>
          </cell>
          <cell r="O2616" t="str">
            <v>12UE</v>
          </cell>
          <cell r="P2616" t="str">
            <v>Huntingdonshire</v>
          </cell>
          <cell r="Q2616">
            <v>0</v>
          </cell>
          <cell r="R2616">
            <v>1</v>
          </cell>
          <cell r="S2616">
            <v>98</v>
          </cell>
          <cell r="T2616">
            <v>63</v>
          </cell>
          <cell r="U2616">
            <v>209</v>
          </cell>
          <cell r="V2616">
            <v>0</v>
          </cell>
          <cell r="W2616">
            <v>0</v>
          </cell>
          <cell r="X2616">
            <v>0</v>
          </cell>
          <cell r="Y2616">
            <v>371</v>
          </cell>
          <cell r="AA2616" t="str">
            <v>12UE</v>
          </cell>
          <cell r="AB2616" t="str">
            <v>Huntingdonshire</v>
          </cell>
          <cell r="AC2616">
            <v>0</v>
          </cell>
          <cell r="AD2616">
            <v>5</v>
          </cell>
          <cell r="AE2616">
            <v>0</v>
          </cell>
          <cell r="AF2616">
            <v>5</v>
          </cell>
          <cell r="AG2616">
            <v>10</v>
          </cell>
          <cell r="AI2616" t="str">
            <v>12UE</v>
          </cell>
          <cell r="AJ2616" t="str">
            <v>Huntingdonshire</v>
          </cell>
          <cell r="AK2616">
            <v>0</v>
          </cell>
          <cell r="AL2616">
            <v>0</v>
          </cell>
        </row>
        <row r="2617">
          <cell r="B2617" t="str">
            <v>12UG</v>
          </cell>
          <cell r="C2617" t="str">
            <v>South Cambridgeshire</v>
          </cell>
          <cell r="D2617">
            <v>6</v>
          </cell>
          <cell r="E2617">
            <v>0</v>
          </cell>
          <cell r="F2617">
            <v>111</v>
          </cell>
          <cell r="G2617">
            <v>24</v>
          </cell>
          <cell r="H2617">
            <v>182</v>
          </cell>
          <cell r="I2617">
            <v>0</v>
          </cell>
          <cell r="J2617">
            <v>0</v>
          </cell>
          <cell r="K2617">
            <v>0</v>
          </cell>
          <cell r="L2617">
            <v>323</v>
          </cell>
          <cell r="M2617">
            <v>0</v>
          </cell>
          <cell r="O2617" t="str">
            <v>12UG</v>
          </cell>
          <cell r="P2617" t="str">
            <v>South Cambridgeshire</v>
          </cell>
          <cell r="Q2617">
            <v>6</v>
          </cell>
          <cell r="R2617">
            <v>0</v>
          </cell>
          <cell r="S2617">
            <v>111</v>
          </cell>
          <cell r="T2617">
            <v>25</v>
          </cell>
          <cell r="U2617">
            <v>182</v>
          </cell>
          <cell r="V2617">
            <v>0</v>
          </cell>
          <cell r="W2617">
            <v>0</v>
          </cell>
          <cell r="X2617">
            <v>0</v>
          </cell>
          <cell r="Y2617">
            <v>324</v>
          </cell>
          <cell r="AA2617" t="str">
            <v>12UG</v>
          </cell>
          <cell r="AB2617" t="str">
            <v>South Cambridgeshire</v>
          </cell>
          <cell r="AC2617">
            <v>0</v>
          </cell>
          <cell r="AD2617">
            <v>6</v>
          </cell>
          <cell r="AE2617">
            <v>0</v>
          </cell>
          <cell r="AF2617">
            <v>6</v>
          </cell>
          <cell r="AG2617">
            <v>12</v>
          </cell>
          <cell r="AI2617" t="str">
            <v>12UG</v>
          </cell>
          <cell r="AJ2617" t="str">
            <v>South Cambridgeshire</v>
          </cell>
          <cell r="AK2617">
            <v>0</v>
          </cell>
          <cell r="AL2617">
            <v>0</v>
          </cell>
        </row>
        <row r="2618">
          <cell r="B2618" t="str">
            <v>13UB</v>
          </cell>
          <cell r="C2618" t="str">
            <v>Chester</v>
          </cell>
          <cell r="D2618">
            <v>0</v>
          </cell>
          <cell r="E2618">
            <v>0</v>
          </cell>
          <cell r="F2618">
            <v>2</v>
          </cell>
          <cell r="G2618">
            <v>0</v>
          </cell>
          <cell r="H2618">
            <v>96</v>
          </cell>
          <cell r="I2618">
            <v>0</v>
          </cell>
          <cell r="J2618">
            <v>0</v>
          </cell>
          <cell r="K2618">
            <v>0</v>
          </cell>
          <cell r="L2618">
            <v>98</v>
          </cell>
          <cell r="M2618">
            <v>0</v>
          </cell>
          <cell r="O2618" t="str">
            <v>13UB</v>
          </cell>
          <cell r="P2618" t="str">
            <v>Chester</v>
          </cell>
          <cell r="Q2618">
            <v>0</v>
          </cell>
          <cell r="R2618">
            <v>0</v>
          </cell>
          <cell r="S2618">
            <v>2</v>
          </cell>
          <cell r="T2618">
            <v>0</v>
          </cell>
          <cell r="U2618">
            <v>96</v>
          </cell>
          <cell r="V2618">
            <v>0</v>
          </cell>
          <cell r="W2618">
            <v>0</v>
          </cell>
          <cell r="X2618">
            <v>0</v>
          </cell>
          <cell r="Y2618">
            <v>98</v>
          </cell>
          <cell r="AA2618" t="str">
            <v>13UB</v>
          </cell>
          <cell r="AB2618" t="str">
            <v>Chester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  <cell r="AG2618">
            <v>0</v>
          </cell>
          <cell r="AI2618" t="str">
            <v>13UB</v>
          </cell>
          <cell r="AJ2618" t="str">
            <v>Chester</v>
          </cell>
          <cell r="AK2618">
            <v>0</v>
          </cell>
          <cell r="AL2618">
            <v>0</v>
          </cell>
        </row>
        <row r="2619">
          <cell r="B2619" t="str">
            <v>13UC</v>
          </cell>
          <cell r="C2619" t="str">
            <v>Congleton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52</v>
          </cell>
          <cell r="I2619">
            <v>4</v>
          </cell>
          <cell r="J2619">
            <v>0</v>
          </cell>
          <cell r="K2619">
            <v>0</v>
          </cell>
          <cell r="L2619">
            <v>56</v>
          </cell>
          <cell r="M2619">
            <v>0</v>
          </cell>
          <cell r="O2619" t="str">
            <v>13UC</v>
          </cell>
          <cell r="P2619" t="str">
            <v>Congleton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52</v>
          </cell>
          <cell r="V2619">
            <v>4</v>
          </cell>
          <cell r="W2619">
            <v>0</v>
          </cell>
          <cell r="X2619">
            <v>0</v>
          </cell>
          <cell r="Y2619">
            <v>56</v>
          </cell>
          <cell r="AA2619" t="str">
            <v>13UC</v>
          </cell>
          <cell r="AB2619" t="str">
            <v>Congleton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  <cell r="AG2619">
            <v>0</v>
          </cell>
          <cell r="AI2619" t="str">
            <v>13UC</v>
          </cell>
          <cell r="AJ2619" t="str">
            <v>Congleton</v>
          </cell>
          <cell r="AK2619">
            <v>0</v>
          </cell>
          <cell r="AL2619">
            <v>0</v>
          </cell>
        </row>
        <row r="2620">
          <cell r="B2620" t="str">
            <v>13UD</v>
          </cell>
          <cell r="C2620" t="str">
            <v>Crewe and Nantwich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60</v>
          </cell>
          <cell r="I2620">
            <v>0</v>
          </cell>
          <cell r="J2620">
            <v>0</v>
          </cell>
          <cell r="K2620">
            <v>0</v>
          </cell>
          <cell r="L2620">
            <v>60</v>
          </cell>
          <cell r="M2620">
            <v>0</v>
          </cell>
          <cell r="O2620" t="str">
            <v>13UD</v>
          </cell>
          <cell r="P2620" t="str">
            <v>Crewe and Nantwich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60</v>
          </cell>
          <cell r="V2620">
            <v>0</v>
          </cell>
          <cell r="W2620">
            <v>0</v>
          </cell>
          <cell r="X2620">
            <v>0</v>
          </cell>
          <cell r="Y2620">
            <v>60</v>
          </cell>
          <cell r="AA2620" t="str">
            <v>13UD</v>
          </cell>
          <cell r="AB2620" t="str">
            <v>Crewe and Nantwich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  <cell r="AG2620">
            <v>0</v>
          </cell>
          <cell r="AI2620" t="str">
            <v>13UD</v>
          </cell>
          <cell r="AJ2620" t="str">
            <v>Crewe and Nantwich</v>
          </cell>
          <cell r="AK2620">
            <v>0</v>
          </cell>
          <cell r="AL2620">
            <v>0</v>
          </cell>
        </row>
        <row r="2621">
          <cell r="B2621" t="str">
            <v>13UE</v>
          </cell>
          <cell r="C2621" t="str">
            <v>Ellesmere Port and Neston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10</v>
          </cell>
          <cell r="I2621">
            <v>0</v>
          </cell>
          <cell r="J2621">
            <v>0</v>
          </cell>
          <cell r="K2621">
            <v>0</v>
          </cell>
          <cell r="L2621">
            <v>10</v>
          </cell>
          <cell r="M2621">
            <v>0</v>
          </cell>
          <cell r="O2621" t="str">
            <v>13UE</v>
          </cell>
          <cell r="P2621" t="str">
            <v>Ellesmere Port and Neston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  <cell r="U2621">
            <v>10</v>
          </cell>
          <cell r="V2621">
            <v>0</v>
          </cell>
          <cell r="W2621">
            <v>0</v>
          </cell>
          <cell r="X2621">
            <v>0</v>
          </cell>
          <cell r="Y2621">
            <v>10</v>
          </cell>
          <cell r="AA2621" t="str">
            <v>13UE</v>
          </cell>
          <cell r="AB2621" t="str">
            <v>Ellesmere Port and Neston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  <cell r="AG2621">
            <v>0</v>
          </cell>
          <cell r="AI2621" t="str">
            <v>13UE</v>
          </cell>
          <cell r="AJ2621" t="str">
            <v>Ellesmere Port and Neston</v>
          </cell>
          <cell r="AK2621">
            <v>0</v>
          </cell>
          <cell r="AL2621">
            <v>0</v>
          </cell>
        </row>
        <row r="2622">
          <cell r="B2622" t="str">
            <v>13UG</v>
          </cell>
          <cell r="C2622" t="str">
            <v>Macclesfield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116</v>
          </cell>
          <cell r="I2622">
            <v>0</v>
          </cell>
          <cell r="J2622">
            <v>0</v>
          </cell>
          <cell r="K2622">
            <v>0</v>
          </cell>
          <cell r="L2622">
            <v>116</v>
          </cell>
          <cell r="M2622">
            <v>0</v>
          </cell>
          <cell r="O2622" t="str">
            <v>13UG</v>
          </cell>
          <cell r="P2622" t="str">
            <v>Macclesfield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116</v>
          </cell>
          <cell r="V2622">
            <v>0</v>
          </cell>
          <cell r="W2622">
            <v>0</v>
          </cell>
          <cell r="X2622">
            <v>0</v>
          </cell>
          <cell r="Y2622">
            <v>116</v>
          </cell>
          <cell r="AA2622" t="str">
            <v>13UG</v>
          </cell>
          <cell r="AB2622" t="str">
            <v>Macclesfield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  <cell r="AG2622">
            <v>0</v>
          </cell>
          <cell r="AI2622" t="str">
            <v>13UG</v>
          </cell>
          <cell r="AJ2622" t="str">
            <v>Macclesfield</v>
          </cell>
          <cell r="AK2622">
            <v>0</v>
          </cell>
          <cell r="AL2622">
            <v>0</v>
          </cell>
        </row>
        <row r="2623">
          <cell r="B2623" t="str">
            <v>13UH</v>
          </cell>
          <cell r="C2623" t="str">
            <v>Vale Royal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11</v>
          </cell>
          <cell r="I2623">
            <v>0</v>
          </cell>
          <cell r="J2623">
            <v>0</v>
          </cell>
          <cell r="K2623">
            <v>0</v>
          </cell>
          <cell r="L2623">
            <v>11</v>
          </cell>
          <cell r="M2623">
            <v>0</v>
          </cell>
          <cell r="O2623" t="str">
            <v>13UH</v>
          </cell>
          <cell r="P2623" t="str">
            <v>Vale Royal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11</v>
          </cell>
          <cell r="V2623">
            <v>0</v>
          </cell>
          <cell r="W2623">
            <v>0</v>
          </cell>
          <cell r="X2623">
            <v>0</v>
          </cell>
          <cell r="Y2623">
            <v>11</v>
          </cell>
          <cell r="AA2623" t="str">
            <v>13UH</v>
          </cell>
          <cell r="AB2623" t="str">
            <v>Vale Royal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  <cell r="AG2623">
            <v>0</v>
          </cell>
          <cell r="AI2623" t="str">
            <v>13UH</v>
          </cell>
          <cell r="AJ2623" t="str">
            <v>Vale Royal</v>
          </cell>
          <cell r="AK2623">
            <v>0</v>
          </cell>
          <cell r="AL2623">
            <v>0</v>
          </cell>
        </row>
        <row r="2624">
          <cell r="B2624" t="str">
            <v>15UB</v>
          </cell>
          <cell r="C2624" t="str">
            <v>Caradon</v>
          </cell>
          <cell r="D2624">
            <v>0</v>
          </cell>
          <cell r="E2624">
            <v>0</v>
          </cell>
          <cell r="F2624">
            <v>4</v>
          </cell>
          <cell r="G2624">
            <v>1</v>
          </cell>
          <cell r="H2624">
            <v>44</v>
          </cell>
          <cell r="I2624">
            <v>0</v>
          </cell>
          <cell r="J2624">
            <v>0</v>
          </cell>
          <cell r="K2624">
            <v>0</v>
          </cell>
          <cell r="L2624">
            <v>49</v>
          </cell>
          <cell r="M2624">
            <v>0</v>
          </cell>
          <cell r="O2624" t="str">
            <v>15UB</v>
          </cell>
          <cell r="P2624" t="str">
            <v>Caradon</v>
          </cell>
          <cell r="Q2624">
            <v>0</v>
          </cell>
          <cell r="R2624">
            <v>0</v>
          </cell>
          <cell r="S2624">
            <v>4</v>
          </cell>
          <cell r="T2624">
            <v>1</v>
          </cell>
          <cell r="U2624">
            <v>44</v>
          </cell>
          <cell r="V2624">
            <v>0</v>
          </cell>
          <cell r="W2624">
            <v>0</v>
          </cell>
          <cell r="X2624">
            <v>0</v>
          </cell>
          <cell r="Y2624">
            <v>49</v>
          </cell>
          <cell r="AA2624" t="str">
            <v>15UB</v>
          </cell>
          <cell r="AB2624" t="str">
            <v>Caradon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  <cell r="AG2624">
            <v>0</v>
          </cell>
          <cell r="AI2624" t="str">
            <v>15UB</v>
          </cell>
          <cell r="AJ2624" t="str">
            <v>Caradon</v>
          </cell>
          <cell r="AK2624">
            <v>0</v>
          </cell>
          <cell r="AL2624">
            <v>0</v>
          </cell>
        </row>
        <row r="2625">
          <cell r="B2625" t="str">
            <v>15UC</v>
          </cell>
          <cell r="C2625" t="str">
            <v>Carrick</v>
          </cell>
          <cell r="D2625">
            <v>0</v>
          </cell>
          <cell r="E2625">
            <v>0</v>
          </cell>
          <cell r="F2625">
            <v>30</v>
          </cell>
          <cell r="G2625">
            <v>0</v>
          </cell>
          <cell r="H2625">
            <v>40</v>
          </cell>
          <cell r="I2625">
            <v>0</v>
          </cell>
          <cell r="J2625">
            <v>0</v>
          </cell>
          <cell r="K2625">
            <v>0</v>
          </cell>
          <cell r="L2625">
            <v>70</v>
          </cell>
          <cell r="M2625">
            <v>0</v>
          </cell>
          <cell r="O2625" t="str">
            <v>15UC</v>
          </cell>
          <cell r="P2625" t="str">
            <v>Carrick</v>
          </cell>
          <cell r="Q2625">
            <v>0</v>
          </cell>
          <cell r="R2625">
            <v>0</v>
          </cell>
          <cell r="S2625">
            <v>30</v>
          </cell>
          <cell r="T2625">
            <v>0</v>
          </cell>
          <cell r="U2625">
            <v>40</v>
          </cell>
          <cell r="V2625">
            <v>0</v>
          </cell>
          <cell r="W2625">
            <v>0</v>
          </cell>
          <cell r="X2625">
            <v>0</v>
          </cell>
          <cell r="Y2625">
            <v>70</v>
          </cell>
          <cell r="AA2625" t="str">
            <v>15UC</v>
          </cell>
          <cell r="AB2625" t="str">
            <v>Carrick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  <cell r="AG2625">
            <v>0</v>
          </cell>
          <cell r="AI2625" t="str">
            <v>15UC</v>
          </cell>
          <cell r="AJ2625" t="str">
            <v>Carrick</v>
          </cell>
          <cell r="AK2625">
            <v>0</v>
          </cell>
          <cell r="AL2625">
            <v>0</v>
          </cell>
        </row>
        <row r="2626">
          <cell r="B2626" t="str">
            <v>15UD</v>
          </cell>
          <cell r="C2626" t="str">
            <v>Kerrier</v>
          </cell>
          <cell r="D2626">
            <v>0</v>
          </cell>
          <cell r="E2626">
            <v>0</v>
          </cell>
          <cell r="F2626">
            <v>6</v>
          </cell>
          <cell r="G2626">
            <v>0</v>
          </cell>
          <cell r="H2626">
            <v>18</v>
          </cell>
          <cell r="I2626">
            <v>0</v>
          </cell>
          <cell r="J2626">
            <v>0</v>
          </cell>
          <cell r="K2626">
            <v>0</v>
          </cell>
          <cell r="L2626">
            <v>24</v>
          </cell>
          <cell r="M2626">
            <v>0</v>
          </cell>
          <cell r="O2626" t="str">
            <v>15UD</v>
          </cell>
          <cell r="P2626" t="str">
            <v>Kerrier</v>
          </cell>
          <cell r="Q2626">
            <v>0</v>
          </cell>
          <cell r="R2626">
            <v>0</v>
          </cell>
          <cell r="S2626">
            <v>6</v>
          </cell>
          <cell r="T2626">
            <v>0</v>
          </cell>
          <cell r="U2626">
            <v>18</v>
          </cell>
          <cell r="V2626">
            <v>0</v>
          </cell>
          <cell r="W2626">
            <v>0</v>
          </cell>
          <cell r="X2626">
            <v>0</v>
          </cell>
          <cell r="Y2626">
            <v>24</v>
          </cell>
          <cell r="AA2626" t="str">
            <v>15UD</v>
          </cell>
          <cell r="AB2626" t="str">
            <v>Kerrier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  <cell r="AG2626">
            <v>0</v>
          </cell>
          <cell r="AI2626" t="str">
            <v>15UD</v>
          </cell>
          <cell r="AJ2626" t="str">
            <v>Kerrier</v>
          </cell>
          <cell r="AK2626">
            <v>0</v>
          </cell>
          <cell r="AL2626">
            <v>0</v>
          </cell>
        </row>
        <row r="2627">
          <cell r="B2627" t="str">
            <v>15UE</v>
          </cell>
          <cell r="C2627" t="str">
            <v>North Cornwall</v>
          </cell>
          <cell r="D2627">
            <v>0</v>
          </cell>
          <cell r="E2627">
            <v>0</v>
          </cell>
          <cell r="F2627">
            <v>14</v>
          </cell>
          <cell r="G2627">
            <v>0</v>
          </cell>
          <cell r="H2627">
            <v>102</v>
          </cell>
          <cell r="I2627">
            <v>6</v>
          </cell>
          <cell r="J2627">
            <v>0</v>
          </cell>
          <cell r="K2627">
            <v>0</v>
          </cell>
          <cell r="L2627">
            <v>122</v>
          </cell>
          <cell r="M2627">
            <v>0</v>
          </cell>
          <cell r="O2627" t="str">
            <v>15UE</v>
          </cell>
          <cell r="P2627" t="str">
            <v>North Cornwall</v>
          </cell>
          <cell r="Q2627">
            <v>0</v>
          </cell>
          <cell r="R2627">
            <v>0</v>
          </cell>
          <cell r="S2627">
            <v>14</v>
          </cell>
          <cell r="T2627">
            <v>0</v>
          </cell>
          <cell r="U2627">
            <v>102</v>
          </cell>
          <cell r="V2627">
            <v>6</v>
          </cell>
          <cell r="W2627">
            <v>0</v>
          </cell>
          <cell r="X2627">
            <v>0</v>
          </cell>
          <cell r="Y2627">
            <v>122</v>
          </cell>
          <cell r="AA2627" t="str">
            <v>15UE</v>
          </cell>
          <cell r="AB2627" t="str">
            <v>North Cornwall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I2627" t="str">
            <v>15UE</v>
          </cell>
          <cell r="AJ2627" t="str">
            <v>North Cornwall</v>
          </cell>
          <cell r="AK2627">
            <v>0</v>
          </cell>
          <cell r="AL2627">
            <v>0</v>
          </cell>
        </row>
        <row r="2628">
          <cell r="B2628" t="str">
            <v>15UF</v>
          </cell>
          <cell r="C2628" t="str">
            <v>Penwith</v>
          </cell>
          <cell r="D2628">
            <v>0</v>
          </cell>
          <cell r="E2628">
            <v>0</v>
          </cell>
          <cell r="F2628">
            <v>12</v>
          </cell>
          <cell r="G2628">
            <v>0</v>
          </cell>
          <cell r="H2628">
            <v>41</v>
          </cell>
          <cell r="I2628">
            <v>0</v>
          </cell>
          <cell r="J2628">
            <v>0</v>
          </cell>
          <cell r="K2628">
            <v>0</v>
          </cell>
          <cell r="L2628">
            <v>53</v>
          </cell>
          <cell r="M2628">
            <v>0</v>
          </cell>
          <cell r="O2628" t="str">
            <v>15UF</v>
          </cell>
          <cell r="P2628" t="str">
            <v>Penwith</v>
          </cell>
          <cell r="Q2628">
            <v>0</v>
          </cell>
          <cell r="R2628">
            <v>0</v>
          </cell>
          <cell r="S2628">
            <v>12</v>
          </cell>
          <cell r="T2628">
            <v>0</v>
          </cell>
          <cell r="U2628">
            <v>41</v>
          </cell>
          <cell r="V2628">
            <v>0</v>
          </cell>
          <cell r="W2628">
            <v>0</v>
          </cell>
          <cell r="X2628">
            <v>0</v>
          </cell>
          <cell r="Y2628">
            <v>53</v>
          </cell>
          <cell r="AA2628" t="str">
            <v>15UF</v>
          </cell>
          <cell r="AB2628" t="str">
            <v>Penwith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  <cell r="AG2628">
            <v>0</v>
          </cell>
          <cell r="AI2628" t="str">
            <v>15UF</v>
          </cell>
          <cell r="AJ2628" t="str">
            <v>Penwith</v>
          </cell>
          <cell r="AK2628">
            <v>0</v>
          </cell>
          <cell r="AL2628">
            <v>0</v>
          </cell>
        </row>
        <row r="2629">
          <cell r="B2629" t="str">
            <v>15UG</v>
          </cell>
          <cell r="C2629" t="str">
            <v>Restormel</v>
          </cell>
          <cell r="D2629">
            <v>0</v>
          </cell>
          <cell r="E2629">
            <v>0</v>
          </cell>
          <cell r="F2629">
            <v>8</v>
          </cell>
          <cell r="G2629">
            <v>0</v>
          </cell>
          <cell r="H2629">
            <v>61</v>
          </cell>
          <cell r="I2629">
            <v>0</v>
          </cell>
          <cell r="J2629">
            <v>0</v>
          </cell>
          <cell r="K2629">
            <v>0</v>
          </cell>
          <cell r="L2629">
            <v>69</v>
          </cell>
          <cell r="M2629">
            <v>0</v>
          </cell>
          <cell r="O2629" t="str">
            <v>15UG</v>
          </cell>
          <cell r="P2629" t="str">
            <v>Restormel</v>
          </cell>
          <cell r="Q2629">
            <v>0</v>
          </cell>
          <cell r="R2629">
            <v>0</v>
          </cell>
          <cell r="S2629">
            <v>8</v>
          </cell>
          <cell r="T2629">
            <v>0</v>
          </cell>
          <cell r="U2629">
            <v>61</v>
          </cell>
          <cell r="V2629">
            <v>0</v>
          </cell>
          <cell r="W2629">
            <v>0</v>
          </cell>
          <cell r="X2629">
            <v>0</v>
          </cell>
          <cell r="Y2629">
            <v>69</v>
          </cell>
          <cell r="AA2629" t="str">
            <v>15UG</v>
          </cell>
          <cell r="AB2629" t="str">
            <v>Restormel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I2629" t="str">
            <v>15UG</v>
          </cell>
          <cell r="AJ2629" t="str">
            <v>Restormel</v>
          </cell>
          <cell r="AK2629">
            <v>0</v>
          </cell>
          <cell r="AL2629">
            <v>0</v>
          </cell>
        </row>
        <row r="2630">
          <cell r="B2630" t="str">
            <v>16UB</v>
          </cell>
          <cell r="C2630" t="str">
            <v>Allerdale</v>
          </cell>
          <cell r="D2630">
            <v>0</v>
          </cell>
          <cell r="E2630">
            <v>0</v>
          </cell>
          <cell r="F2630">
            <v>18</v>
          </cell>
          <cell r="G2630">
            <v>0</v>
          </cell>
          <cell r="H2630">
            <v>57</v>
          </cell>
          <cell r="I2630">
            <v>23</v>
          </cell>
          <cell r="J2630">
            <v>1</v>
          </cell>
          <cell r="K2630">
            <v>4</v>
          </cell>
          <cell r="L2630">
            <v>103</v>
          </cell>
          <cell r="M2630">
            <v>5</v>
          </cell>
          <cell r="O2630" t="str">
            <v>16UB</v>
          </cell>
          <cell r="P2630" t="str">
            <v>Allerdale</v>
          </cell>
          <cell r="Q2630">
            <v>0</v>
          </cell>
          <cell r="R2630">
            <v>0</v>
          </cell>
          <cell r="S2630">
            <v>18</v>
          </cell>
          <cell r="T2630">
            <v>0</v>
          </cell>
          <cell r="U2630">
            <v>57</v>
          </cell>
          <cell r="V2630">
            <v>23</v>
          </cell>
          <cell r="W2630">
            <v>1</v>
          </cell>
          <cell r="X2630">
            <v>4</v>
          </cell>
          <cell r="Y2630">
            <v>103</v>
          </cell>
          <cell r="AA2630" t="str">
            <v>16UB</v>
          </cell>
          <cell r="AB2630" t="str">
            <v>Allerdale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  <cell r="AG2630">
            <v>0</v>
          </cell>
          <cell r="AI2630" t="str">
            <v>16UB</v>
          </cell>
          <cell r="AJ2630" t="str">
            <v>Allerdale</v>
          </cell>
          <cell r="AK2630">
            <v>0</v>
          </cell>
          <cell r="AL2630">
            <v>0</v>
          </cell>
        </row>
        <row r="2631">
          <cell r="B2631" t="str">
            <v>16UD</v>
          </cell>
          <cell r="C2631" t="str">
            <v>Carlisle</v>
          </cell>
          <cell r="D2631">
            <v>0</v>
          </cell>
          <cell r="E2631">
            <v>3</v>
          </cell>
          <cell r="F2631">
            <v>17</v>
          </cell>
          <cell r="G2631">
            <v>0</v>
          </cell>
          <cell r="H2631">
            <v>8</v>
          </cell>
          <cell r="I2631">
            <v>7</v>
          </cell>
          <cell r="J2631">
            <v>2</v>
          </cell>
          <cell r="K2631">
            <v>0</v>
          </cell>
          <cell r="L2631">
            <v>37</v>
          </cell>
          <cell r="M2631">
            <v>2</v>
          </cell>
          <cell r="O2631" t="str">
            <v>16UD</v>
          </cell>
          <cell r="P2631" t="str">
            <v>Carlisle</v>
          </cell>
          <cell r="Q2631">
            <v>0</v>
          </cell>
          <cell r="R2631">
            <v>3</v>
          </cell>
          <cell r="S2631">
            <v>17</v>
          </cell>
          <cell r="T2631">
            <v>0</v>
          </cell>
          <cell r="U2631">
            <v>8</v>
          </cell>
          <cell r="V2631">
            <v>7</v>
          </cell>
          <cell r="W2631">
            <v>2</v>
          </cell>
          <cell r="X2631">
            <v>0</v>
          </cell>
          <cell r="Y2631">
            <v>37</v>
          </cell>
          <cell r="AA2631" t="str">
            <v>16UD</v>
          </cell>
          <cell r="AB2631" t="str">
            <v>Carlisle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I2631" t="str">
            <v>16UD</v>
          </cell>
          <cell r="AJ2631" t="str">
            <v>Carlisle</v>
          </cell>
          <cell r="AK2631">
            <v>0</v>
          </cell>
          <cell r="AL2631">
            <v>0</v>
          </cell>
        </row>
        <row r="2632">
          <cell r="B2632" t="str">
            <v>16UE</v>
          </cell>
          <cell r="C2632" t="str">
            <v>Copeland</v>
          </cell>
          <cell r="D2632">
            <v>0</v>
          </cell>
          <cell r="E2632">
            <v>0</v>
          </cell>
          <cell r="F2632">
            <v>1</v>
          </cell>
          <cell r="G2632">
            <v>0</v>
          </cell>
          <cell r="H2632">
            <v>36</v>
          </cell>
          <cell r="I2632">
            <v>0</v>
          </cell>
          <cell r="J2632">
            <v>0</v>
          </cell>
          <cell r="K2632">
            <v>2</v>
          </cell>
          <cell r="L2632">
            <v>39</v>
          </cell>
          <cell r="M2632">
            <v>2</v>
          </cell>
          <cell r="O2632" t="str">
            <v>16UE</v>
          </cell>
          <cell r="P2632" t="str">
            <v>Copeland</v>
          </cell>
          <cell r="Q2632">
            <v>0</v>
          </cell>
          <cell r="R2632">
            <v>0</v>
          </cell>
          <cell r="S2632">
            <v>1</v>
          </cell>
          <cell r="T2632">
            <v>0</v>
          </cell>
          <cell r="U2632">
            <v>36</v>
          </cell>
          <cell r="V2632">
            <v>0</v>
          </cell>
          <cell r="W2632">
            <v>0</v>
          </cell>
          <cell r="X2632">
            <v>2</v>
          </cell>
          <cell r="Y2632">
            <v>39</v>
          </cell>
          <cell r="AA2632" t="str">
            <v>16UE</v>
          </cell>
          <cell r="AB2632" t="str">
            <v>Copeland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I2632" t="str">
            <v>16UE</v>
          </cell>
          <cell r="AJ2632" t="str">
            <v>Copeland</v>
          </cell>
          <cell r="AK2632">
            <v>0</v>
          </cell>
          <cell r="AL2632">
            <v>0</v>
          </cell>
        </row>
        <row r="2633">
          <cell r="B2633" t="str">
            <v>16UF</v>
          </cell>
          <cell r="C2633" t="str">
            <v>Eden</v>
          </cell>
          <cell r="D2633">
            <v>0</v>
          </cell>
          <cell r="E2633">
            <v>0</v>
          </cell>
          <cell r="F2633">
            <v>1</v>
          </cell>
          <cell r="G2633">
            <v>2</v>
          </cell>
          <cell r="H2633">
            <v>18</v>
          </cell>
          <cell r="I2633">
            <v>24</v>
          </cell>
          <cell r="J2633">
            <v>0</v>
          </cell>
          <cell r="K2633">
            <v>0</v>
          </cell>
          <cell r="L2633">
            <v>45</v>
          </cell>
          <cell r="M2633">
            <v>0</v>
          </cell>
          <cell r="O2633" t="str">
            <v>16UF</v>
          </cell>
          <cell r="P2633" t="str">
            <v>Eden</v>
          </cell>
          <cell r="Q2633">
            <v>0</v>
          </cell>
          <cell r="R2633">
            <v>0</v>
          </cell>
          <cell r="S2633">
            <v>1</v>
          </cell>
          <cell r="T2633">
            <v>2</v>
          </cell>
          <cell r="U2633">
            <v>18</v>
          </cell>
          <cell r="V2633">
            <v>24</v>
          </cell>
          <cell r="W2633">
            <v>0</v>
          </cell>
          <cell r="X2633">
            <v>0</v>
          </cell>
          <cell r="Y2633">
            <v>45</v>
          </cell>
          <cell r="AA2633" t="str">
            <v>16UF</v>
          </cell>
          <cell r="AB2633" t="str">
            <v>Eden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I2633" t="str">
            <v>16UF</v>
          </cell>
          <cell r="AJ2633" t="str">
            <v>Eden</v>
          </cell>
          <cell r="AK2633">
            <v>0</v>
          </cell>
          <cell r="AL2633">
            <v>0</v>
          </cell>
        </row>
        <row r="2634">
          <cell r="B2634" t="str">
            <v>16UG</v>
          </cell>
          <cell r="C2634" t="str">
            <v>South Lakeland</v>
          </cell>
          <cell r="D2634">
            <v>0</v>
          </cell>
          <cell r="E2634">
            <v>0</v>
          </cell>
          <cell r="F2634">
            <v>12</v>
          </cell>
          <cell r="G2634">
            <v>1</v>
          </cell>
          <cell r="H2634">
            <v>20</v>
          </cell>
          <cell r="I2634">
            <v>3</v>
          </cell>
          <cell r="J2634">
            <v>0</v>
          </cell>
          <cell r="K2634">
            <v>0</v>
          </cell>
          <cell r="L2634">
            <v>36</v>
          </cell>
          <cell r="M2634">
            <v>0</v>
          </cell>
          <cell r="O2634" t="str">
            <v>16UG</v>
          </cell>
          <cell r="P2634" t="str">
            <v>South Lakeland</v>
          </cell>
          <cell r="Q2634">
            <v>0</v>
          </cell>
          <cell r="R2634">
            <v>0</v>
          </cell>
          <cell r="S2634">
            <v>12</v>
          </cell>
          <cell r="T2634">
            <v>1</v>
          </cell>
          <cell r="U2634">
            <v>20</v>
          </cell>
          <cell r="V2634">
            <v>3</v>
          </cell>
          <cell r="W2634">
            <v>0</v>
          </cell>
          <cell r="X2634">
            <v>0</v>
          </cell>
          <cell r="Y2634">
            <v>36</v>
          </cell>
          <cell r="AA2634" t="str">
            <v>16UG</v>
          </cell>
          <cell r="AB2634" t="str">
            <v>South Lakeland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I2634" t="str">
            <v>16UG</v>
          </cell>
          <cell r="AJ2634" t="str">
            <v>South Lakeland</v>
          </cell>
          <cell r="AK2634">
            <v>0</v>
          </cell>
          <cell r="AL2634">
            <v>0</v>
          </cell>
        </row>
        <row r="2635">
          <cell r="B2635" t="str">
            <v>17UB</v>
          </cell>
          <cell r="C2635" t="str">
            <v>Amber Valley</v>
          </cell>
          <cell r="D2635">
            <v>0</v>
          </cell>
          <cell r="E2635">
            <v>0</v>
          </cell>
          <cell r="F2635">
            <v>7</v>
          </cell>
          <cell r="G2635">
            <v>1</v>
          </cell>
          <cell r="H2635">
            <v>6</v>
          </cell>
          <cell r="I2635">
            <v>0</v>
          </cell>
          <cell r="J2635">
            <v>0</v>
          </cell>
          <cell r="K2635">
            <v>0</v>
          </cell>
          <cell r="L2635">
            <v>14</v>
          </cell>
          <cell r="M2635">
            <v>0</v>
          </cell>
          <cell r="O2635" t="str">
            <v>17UB</v>
          </cell>
          <cell r="P2635" t="str">
            <v>Amber Valley</v>
          </cell>
          <cell r="Q2635">
            <v>0</v>
          </cell>
          <cell r="R2635">
            <v>0</v>
          </cell>
          <cell r="S2635">
            <v>7</v>
          </cell>
          <cell r="T2635">
            <v>2</v>
          </cell>
          <cell r="U2635">
            <v>6</v>
          </cell>
          <cell r="V2635">
            <v>0</v>
          </cell>
          <cell r="W2635">
            <v>0</v>
          </cell>
          <cell r="X2635">
            <v>0</v>
          </cell>
          <cell r="Y2635">
            <v>15</v>
          </cell>
          <cell r="AA2635" t="str">
            <v>17UB</v>
          </cell>
          <cell r="AB2635" t="str">
            <v>Amber Valley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  <cell r="AG2635">
            <v>0</v>
          </cell>
          <cell r="AI2635" t="str">
            <v>17UB</v>
          </cell>
          <cell r="AJ2635" t="str">
            <v>Amber Valley</v>
          </cell>
          <cell r="AK2635">
            <v>0</v>
          </cell>
          <cell r="AL2635">
            <v>0</v>
          </cell>
        </row>
        <row r="2636">
          <cell r="B2636" t="str">
            <v>17UC</v>
          </cell>
          <cell r="C2636" t="str">
            <v>Bolsover</v>
          </cell>
          <cell r="D2636">
            <v>0</v>
          </cell>
          <cell r="E2636">
            <v>0</v>
          </cell>
          <cell r="F2636">
            <v>1</v>
          </cell>
          <cell r="G2636">
            <v>2</v>
          </cell>
          <cell r="H2636">
            <v>19</v>
          </cell>
          <cell r="I2636">
            <v>0</v>
          </cell>
          <cell r="J2636">
            <v>0</v>
          </cell>
          <cell r="K2636">
            <v>0</v>
          </cell>
          <cell r="L2636">
            <v>22</v>
          </cell>
          <cell r="M2636">
            <v>0</v>
          </cell>
          <cell r="O2636" t="str">
            <v>17UC</v>
          </cell>
          <cell r="P2636" t="str">
            <v>Bolsover</v>
          </cell>
          <cell r="Q2636">
            <v>0</v>
          </cell>
          <cell r="R2636">
            <v>0</v>
          </cell>
          <cell r="S2636">
            <v>1</v>
          </cell>
          <cell r="T2636">
            <v>1</v>
          </cell>
          <cell r="U2636">
            <v>19</v>
          </cell>
          <cell r="V2636">
            <v>0</v>
          </cell>
          <cell r="W2636">
            <v>0</v>
          </cell>
          <cell r="X2636">
            <v>0</v>
          </cell>
          <cell r="Y2636">
            <v>21</v>
          </cell>
          <cell r="AA2636" t="str">
            <v>17UC</v>
          </cell>
          <cell r="AB2636" t="str">
            <v>Bolsover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  <cell r="AG2636">
            <v>0</v>
          </cell>
          <cell r="AI2636" t="str">
            <v>17UC</v>
          </cell>
          <cell r="AJ2636" t="str">
            <v>Bolsover</v>
          </cell>
          <cell r="AK2636">
            <v>0</v>
          </cell>
          <cell r="AL2636">
            <v>0</v>
          </cell>
        </row>
        <row r="2637">
          <cell r="B2637" t="str">
            <v>17UD</v>
          </cell>
          <cell r="C2637" t="str">
            <v>Chesterfield</v>
          </cell>
          <cell r="D2637">
            <v>0</v>
          </cell>
          <cell r="E2637">
            <v>1</v>
          </cell>
          <cell r="F2637">
            <v>9</v>
          </cell>
          <cell r="G2637">
            <v>1</v>
          </cell>
          <cell r="H2637">
            <v>2</v>
          </cell>
          <cell r="I2637">
            <v>0</v>
          </cell>
          <cell r="J2637">
            <v>0</v>
          </cell>
          <cell r="K2637">
            <v>0</v>
          </cell>
          <cell r="L2637">
            <v>13</v>
          </cell>
          <cell r="M2637">
            <v>0</v>
          </cell>
          <cell r="O2637" t="str">
            <v>17UD</v>
          </cell>
          <cell r="P2637" t="str">
            <v>Chesterfield</v>
          </cell>
          <cell r="Q2637">
            <v>0</v>
          </cell>
          <cell r="R2637">
            <v>1</v>
          </cell>
          <cell r="S2637">
            <v>9</v>
          </cell>
          <cell r="T2637">
            <v>2</v>
          </cell>
          <cell r="U2637">
            <v>2</v>
          </cell>
          <cell r="V2637">
            <v>0</v>
          </cell>
          <cell r="W2637">
            <v>0</v>
          </cell>
          <cell r="X2637">
            <v>0</v>
          </cell>
          <cell r="Y2637">
            <v>14</v>
          </cell>
          <cell r="AA2637" t="str">
            <v>17UD</v>
          </cell>
          <cell r="AB2637" t="str">
            <v>Chesterfield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  <cell r="AG2637">
            <v>0</v>
          </cell>
          <cell r="AI2637" t="str">
            <v>17UD</v>
          </cell>
          <cell r="AJ2637" t="str">
            <v>Chesterfield</v>
          </cell>
          <cell r="AK2637">
            <v>0</v>
          </cell>
          <cell r="AL2637">
            <v>0</v>
          </cell>
        </row>
        <row r="2638">
          <cell r="B2638" t="str">
            <v>17UF</v>
          </cell>
          <cell r="C2638" t="str">
            <v>Derbyshire Dales</v>
          </cell>
          <cell r="D2638">
            <v>0</v>
          </cell>
          <cell r="E2638">
            <v>1</v>
          </cell>
          <cell r="F2638">
            <v>34</v>
          </cell>
          <cell r="G2638">
            <v>1</v>
          </cell>
          <cell r="H2638">
            <v>118</v>
          </cell>
          <cell r="I2638">
            <v>0</v>
          </cell>
          <cell r="J2638">
            <v>0</v>
          </cell>
          <cell r="K2638">
            <v>0</v>
          </cell>
          <cell r="L2638">
            <v>154</v>
          </cell>
          <cell r="M2638">
            <v>0</v>
          </cell>
          <cell r="O2638" t="str">
            <v>17UF</v>
          </cell>
          <cell r="P2638" t="str">
            <v>Derbyshire Dales</v>
          </cell>
          <cell r="Q2638">
            <v>0</v>
          </cell>
          <cell r="R2638">
            <v>1</v>
          </cell>
          <cell r="S2638">
            <v>34</v>
          </cell>
          <cell r="T2638">
            <v>1</v>
          </cell>
          <cell r="U2638">
            <v>118</v>
          </cell>
          <cell r="V2638">
            <v>0</v>
          </cell>
          <cell r="W2638">
            <v>0</v>
          </cell>
          <cell r="X2638">
            <v>0</v>
          </cell>
          <cell r="Y2638">
            <v>154</v>
          </cell>
          <cell r="AA2638" t="str">
            <v>17UF</v>
          </cell>
          <cell r="AB2638" t="str">
            <v>Derbyshire Dales</v>
          </cell>
          <cell r="AC2638">
            <v>0</v>
          </cell>
          <cell r="AD2638">
            <v>2</v>
          </cell>
          <cell r="AE2638">
            <v>0</v>
          </cell>
          <cell r="AF2638">
            <v>2</v>
          </cell>
          <cell r="AG2638">
            <v>4</v>
          </cell>
          <cell r="AI2638" t="str">
            <v>17UF</v>
          </cell>
          <cell r="AJ2638" t="str">
            <v>Derbyshire Dales</v>
          </cell>
          <cell r="AK2638">
            <v>0</v>
          </cell>
          <cell r="AL2638">
            <v>0</v>
          </cell>
        </row>
        <row r="2639">
          <cell r="B2639" t="str">
            <v>17UG</v>
          </cell>
          <cell r="C2639" t="str">
            <v>Erewash</v>
          </cell>
          <cell r="D2639">
            <v>0</v>
          </cell>
          <cell r="E2639">
            <v>1</v>
          </cell>
          <cell r="F2639">
            <v>29</v>
          </cell>
          <cell r="G2639">
            <v>2</v>
          </cell>
          <cell r="H2639">
            <v>33</v>
          </cell>
          <cell r="I2639">
            <v>0</v>
          </cell>
          <cell r="J2639">
            <v>0</v>
          </cell>
          <cell r="K2639">
            <v>0</v>
          </cell>
          <cell r="L2639">
            <v>65</v>
          </cell>
          <cell r="M2639">
            <v>0</v>
          </cell>
          <cell r="O2639" t="str">
            <v>17UG</v>
          </cell>
          <cell r="P2639" t="str">
            <v>Erewash</v>
          </cell>
          <cell r="Q2639">
            <v>0</v>
          </cell>
          <cell r="R2639">
            <v>1</v>
          </cell>
          <cell r="S2639">
            <v>29</v>
          </cell>
          <cell r="T2639">
            <v>3</v>
          </cell>
          <cell r="U2639">
            <v>33</v>
          </cell>
          <cell r="V2639">
            <v>0</v>
          </cell>
          <cell r="W2639">
            <v>0</v>
          </cell>
          <cell r="X2639">
            <v>0</v>
          </cell>
          <cell r="Y2639">
            <v>66</v>
          </cell>
          <cell r="AA2639" t="str">
            <v>17UG</v>
          </cell>
          <cell r="AB2639" t="str">
            <v>Erewash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  <cell r="AG2639">
            <v>0</v>
          </cell>
          <cell r="AI2639" t="str">
            <v>17UG</v>
          </cell>
          <cell r="AJ2639" t="str">
            <v>Erewash</v>
          </cell>
          <cell r="AK2639">
            <v>0</v>
          </cell>
          <cell r="AL2639">
            <v>0</v>
          </cell>
        </row>
        <row r="2640">
          <cell r="B2640" t="str">
            <v>17UH</v>
          </cell>
          <cell r="C2640" t="str">
            <v>High Peak</v>
          </cell>
          <cell r="D2640">
            <v>0</v>
          </cell>
          <cell r="E2640">
            <v>1</v>
          </cell>
          <cell r="F2640">
            <v>6</v>
          </cell>
          <cell r="G2640">
            <v>0</v>
          </cell>
          <cell r="H2640">
            <v>12</v>
          </cell>
          <cell r="I2640">
            <v>0</v>
          </cell>
          <cell r="J2640">
            <v>0</v>
          </cell>
          <cell r="K2640">
            <v>0</v>
          </cell>
          <cell r="L2640">
            <v>19</v>
          </cell>
          <cell r="M2640">
            <v>0</v>
          </cell>
          <cell r="O2640" t="str">
            <v>17UH</v>
          </cell>
          <cell r="P2640" t="str">
            <v>High Peak</v>
          </cell>
          <cell r="Q2640">
            <v>0</v>
          </cell>
          <cell r="R2640">
            <v>1</v>
          </cell>
          <cell r="S2640">
            <v>6</v>
          </cell>
          <cell r="T2640">
            <v>0</v>
          </cell>
          <cell r="U2640">
            <v>12</v>
          </cell>
          <cell r="V2640">
            <v>0</v>
          </cell>
          <cell r="W2640">
            <v>0</v>
          </cell>
          <cell r="X2640">
            <v>0</v>
          </cell>
          <cell r="Y2640">
            <v>19</v>
          </cell>
          <cell r="AA2640" t="str">
            <v>17UH</v>
          </cell>
          <cell r="AB2640" t="str">
            <v>High Peak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  <cell r="AG2640">
            <v>0</v>
          </cell>
          <cell r="AI2640" t="str">
            <v>17UH</v>
          </cell>
          <cell r="AJ2640" t="str">
            <v>High Peak</v>
          </cell>
          <cell r="AK2640">
            <v>0</v>
          </cell>
          <cell r="AL2640">
            <v>0</v>
          </cell>
        </row>
        <row r="2641">
          <cell r="B2641" t="str">
            <v>17UJ</v>
          </cell>
          <cell r="C2641" t="str">
            <v>North East Derbyshire</v>
          </cell>
          <cell r="D2641">
            <v>0</v>
          </cell>
          <cell r="E2641">
            <v>2</v>
          </cell>
          <cell r="F2641">
            <v>6</v>
          </cell>
          <cell r="G2641">
            <v>0</v>
          </cell>
          <cell r="H2641">
            <v>45</v>
          </cell>
          <cell r="I2641">
            <v>0</v>
          </cell>
          <cell r="J2641">
            <v>0</v>
          </cell>
          <cell r="K2641">
            <v>0</v>
          </cell>
          <cell r="L2641">
            <v>53</v>
          </cell>
          <cell r="M2641">
            <v>0</v>
          </cell>
          <cell r="O2641" t="str">
            <v>17UJ</v>
          </cell>
          <cell r="P2641" t="str">
            <v>North East Derbyshire</v>
          </cell>
          <cell r="Q2641">
            <v>0</v>
          </cell>
          <cell r="R2641">
            <v>2</v>
          </cell>
          <cell r="S2641">
            <v>6</v>
          </cell>
          <cell r="T2641">
            <v>0</v>
          </cell>
          <cell r="U2641">
            <v>45</v>
          </cell>
          <cell r="V2641">
            <v>0</v>
          </cell>
          <cell r="W2641">
            <v>0</v>
          </cell>
          <cell r="X2641">
            <v>0</v>
          </cell>
          <cell r="Y2641">
            <v>53</v>
          </cell>
          <cell r="AA2641" t="str">
            <v>17UJ</v>
          </cell>
          <cell r="AB2641" t="str">
            <v>North East Derbyshire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  <cell r="AG2641">
            <v>0</v>
          </cell>
          <cell r="AI2641" t="str">
            <v>17UJ</v>
          </cell>
          <cell r="AJ2641" t="str">
            <v>North East Derbyshire</v>
          </cell>
          <cell r="AK2641">
            <v>0</v>
          </cell>
          <cell r="AL2641">
            <v>0</v>
          </cell>
        </row>
        <row r="2642">
          <cell r="B2642" t="str">
            <v>17UK</v>
          </cell>
          <cell r="C2642" t="str">
            <v>South Derbyshire</v>
          </cell>
          <cell r="D2642">
            <v>0</v>
          </cell>
          <cell r="E2642">
            <v>1</v>
          </cell>
          <cell r="F2642">
            <v>43</v>
          </cell>
          <cell r="G2642">
            <v>2</v>
          </cell>
          <cell r="H2642">
            <v>52</v>
          </cell>
          <cell r="I2642">
            <v>0</v>
          </cell>
          <cell r="J2642">
            <v>0</v>
          </cell>
          <cell r="K2642">
            <v>0</v>
          </cell>
          <cell r="L2642">
            <v>98</v>
          </cell>
          <cell r="M2642">
            <v>0</v>
          </cell>
          <cell r="O2642" t="str">
            <v>17UK</v>
          </cell>
          <cell r="P2642" t="str">
            <v>South Derbyshire</v>
          </cell>
          <cell r="Q2642">
            <v>0</v>
          </cell>
          <cell r="R2642">
            <v>1</v>
          </cell>
          <cell r="S2642">
            <v>43</v>
          </cell>
          <cell r="T2642">
            <v>2</v>
          </cell>
          <cell r="U2642">
            <v>52</v>
          </cell>
          <cell r="V2642">
            <v>0</v>
          </cell>
          <cell r="W2642">
            <v>0</v>
          </cell>
          <cell r="X2642">
            <v>0</v>
          </cell>
          <cell r="Y2642">
            <v>98</v>
          </cell>
          <cell r="AA2642" t="str">
            <v>17UK</v>
          </cell>
          <cell r="AB2642" t="str">
            <v>South Derbyshire</v>
          </cell>
          <cell r="AC2642">
            <v>0</v>
          </cell>
          <cell r="AD2642">
            <v>0</v>
          </cell>
          <cell r="AE2642">
            <v>3</v>
          </cell>
          <cell r="AF2642">
            <v>0</v>
          </cell>
          <cell r="AG2642">
            <v>3</v>
          </cell>
          <cell r="AI2642" t="str">
            <v>17UK</v>
          </cell>
          <cell r="AJ2642" t="str">
            <v>South Derbyshire</v>
          </cell>
          <cell r="AK2642">
            <v>0</v>
          </cell>
          <cell r="AL2642">
            <v>0</v>
          </cell>
        </row>
        <row r="2643">
          <cell r="B2643" t="str">
            <v>18UB</v>
          </cell>
          <cell r="C2643" t="str">
            <v>East Devon</v>
          </cell>
          <cell r="D2643">
            <v>0</v>
          </cell>
          <cell r="E2643">
            <v>0</v>
          </cell>
          <cell r="F2643">
            <v>0</v>
          </cell>
          <cell r="G2643">
            <v>11</v>
          </cell>
          <cell r="H2643">
            <v>12</v>
          </cell>
          <cell r="I2643">
            <v>0</v>
          </cell>
          <cell r="J2643">
            <v>0</v>
          </cell>
          <cell r="K2643">
            <v>0</v>
          </cell>
          <cell r="L2643">
            <v>23</v>
          </cell>
          <cell r="M2643">
            <v>0</v>
          </cell>
          <cell r="O2643" t="str">
            <v>18UB</v>
          </cell>
          <cell r="P2643" t="str">
            <v>East Devon</v>
          </cell>
          <cell r="Q2643">
            <v>0</v>
          </cell>
          <cell r="R2643">
            <v>0</v>
          </cell>
          <cell r="S2643">
            <v>0</v>
          </cell>
          <cell r="T2643">
            <v>9</v>
          </cell>
          <cell r="U2643">
            <v>12</v>
          </cell>
          <cell r="V2643">
            <v>0</v>
          </cell>
          <cell r="W2643">
            <v>0</v>
          </cell>
          <cell r="X2643">
            <v>0</v>
          </cell>
          <cell r="Y2643">
            <v>21</v>
          </cell>
          <cell r="AA2643" t="str">
            <v>18UB</v>
          </cell>
          <cell r="AB2643" t="str">
            <v>East Devon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  <cell r="AG2643">
            <v>0</v>
          </cell>
          <cell r="AI2643" t="str">
            <v>18UB</v>
          </cell>
          <cell r="AJ2643" t="str">
            <v>East Devon</v>
          </cell>
          <cell r="AK2643">
            <v>0</v>
          </cell>
          <cell r="AL2643">
            <v>0</v>
          </cell>
        </row>
        <row r="2644">
          <cell r="B2644" t="str">
            <v>18UC</v>
          </cell>
          <cell r="C2644" t="str">
            <v>Exeter</v>
          </cell>
          <cell r="D2644">
            <v>9</v>
          </cell>
          <cell r="E2644">
            <v>0</v>
          </cell>
          <cell r="F2644">
            <v>23</v>
          </cell>
          <cell r="G2644">
            <v>22</v>
          </cell>
          <cell r="H2644">
            <v>72</v>
          </cell>
          <cell r="I2644">
            <v>1</v>
          </cell>
          <cell r="J2644">
            <v>0</v>
          </cell>
          <cell r="K2644">
            <v>0</v>
          </cell>
          <cell r="L2644">
            <v>127</v>
          </cell>
          <cell r="M2644">
            <v>0</v>
          </cell>
          <cell r="O2644" t="str">
            <v>18UC</v>
          </cell>
          <cell r="P2644" t="str">
            <v>Exeter</v>
          </cell>
          <cell r="Q2644">
            <v>9</v>
          </cell>
          <cell r="R2644">
            <v>0</v>
          </cell>
          <cell r="S2644">
            <v>23</v>
          </cell>
          <cell r="T2644">
            <v>24</v>
          </cell>
          <cell r="U2644">
            <v>72</v>
          </cell>
          <cell r="V2644">
            <v>1</v>
          </cell>
          <cell r="W2644">
            <v>0</v>
          </cell>
          <cell r="X2644">
            <v>0</v>
          </cell>
          <cell r="Y2644">
            <v>129</v>
          </cell>
          <cell r="AA2644" t="str">
            <v>18UC</v>
          </cell>
          <cell r="AB2644" t="str">
            <v>Exeter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  <cell r="AG2644">
            <v>0</v>
          </cell>
          <cell r="AI2644" t="str">
            <v>18UC</v>
          </cell>
          <cell r="AJ2644" t="str">
            <v>Exeter</v>
          </cell>
          <cell r="AK2644">
            <v>0</v>
          </cell>
          <cell r="AL2644">
            <v>0</v>
          </cell>
        </row>
        <row r="2645">
          <cell r="B2645" t="str">
            <v>18UD</v>
          </cell>
          <cell r="C2645" t="str">
            <v>Mid Devon</v>
          </cell>
          <cell r="D2645">
            <v>0</v>
          </cell>
          <cell r="E2645">
            <v>0</v>
          </cell>
          <cell r="F2645">
            <v>17</v>
          </cell>
          <cell r="G2645">
            <v>4</v>
          </cell>
          <cell r="H2645">
            <v>23</v>
          </cell>
          <cell r="I2645">
            <v>0</v>
          </cell>
          <cell r="J2645">
            <v>0</v>
          </cell>
          <cell r="K2645">
            <v>0</v>
          </cell>
          <cell r="L2645">
            <v>44</v>
          </cell>
          <cell r="M2645">
            <v>0</v>
          </cell>
          <cell r="O2645" t="str">
            <v>18UD</v>
          </cell>
          <cell r="P2645" t="str">
            <v>Mid Devon</v>
          </cell>
          <cell r="Q2645">
            <v>0</v>
          </cell>
          <cell r="R2645">
            <v>0</v>
          </cell>
          <cell r="S2645">
            <v>17</v>
          </cell>
          <cell r="T2645">
            <v>5</v>
          </cell>
          <cell r="U2645">
            <v>23</v>
          </cell>
          <cell r="V2645">
            <v>0</v>
          </cell>
          <cell r="W2645">
            <v>0</v>
          </cell>
          <cell r="X2645">
            <v>0</v>
          </cell>
          <cell r="Y2645">
            <v>45</v>
          </cell>
          <cell r="AA2645" t="str">
            <v>18UD</v>
          </cell>
          <cell r="AB2645" t="str">
            <v>Mid Devon</v>
          </cell>
          <cell r="AC2645">
            <v>0</v>
          </cell>
          <cell r="AD2645">
            <v>3</v>
          </cell>
          <cell r="AE2645">
            <v>11</v>
          </cell>
          <cell r="AF2645">
            <v>3</v>
          </cell>
          <cell r="AG2645">
            <v>17</v>
          </cell>
          <cell r="AI2645" t="str">
            <v>18UD</v>
          </cell>
          <cell r="AJ2645" t="str">
            <v>Mid Devon</v>
          </cell>
          <cell r="AK2645">
            <v>0</v>
          </cell>
          <cell r="AL2645">
            <v>0</v>
          </cell>
        </row>
        <row r="2646">
          <cell r="B2646" t="str">
            <v>18UE</v>
          </cell>
          <cell r="C2646" t="str">
            <v>North Devon</v>
          </cell>
          <cell r="D2646">
            <v>0</v>
          </cell>
          <cell r="E2646">
            <v>0</v>
          </cell>
          <cell r="F2646">
            <v>4</v>
          </cell>
          <cell r="G2646">
            <v>1</v>
          </cell>
          <cell r="H2646">
            <v>25</v>
          </cell>
          <cell r="I2646">
            <v>0</v>
          </cell>
          <cell r="J2646">
            <v>1</v>
          </cell>
          <cell r="K2646">
            <v>0</v>
          </cell>
          <cell r="L2646">
            <v>31</v>
          </cell>
          <cell r="M2646">
            <v>1</v>
          </cell>
          <cell r="O2646" t="str">
            <v>18UE</v>
          </cell>
          <cell r="P2646" t="str">
            <v>North Devon</v>
          </cell>
          <cell r="Q2646">
            <v>0</v>
          </cell>
          <cell r="R2646">
            <v>0</v>
          </cell>
          <cell r="S2646">
            <v>4</v>
          </cell>
          <cell r="T2646">
            <v>5</v>
          </cell>
          <cell r="U2646">
            <v>25</v>
          </cell>
          <cell r="V2646">
            <v>0</v>
          </cell>
          <cell r="W2646">
            <v>1</v>
          </cell>
          <cell r="X2646">
            <v>0</v>
          </cell>
          <cell r="Y2646">
            <v>35</v>
          </cell>
          <cell r="AA2646" t="str">
            <v>18UE</v>
          </cell>
          <cell r="AB2646" t="str">
            <v>North Devon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I2646" t="str">
            <v>18UE</v>
          </cell>
          <cell r="AJ2646" t="str">
            <v>North Devon</v>
          </cell>
          <cell r="AK2646">
            <v>0</v>
          </cell>
          <cell r="AL2646">
            <v>0</v>
          </cell>
        </row>
        <row r="2647">
          <cell r="B2647" t="str">
            <v>18UG</v>
          </cell>
          <cell r="C2647" t="str">
            <v>South Hams</v>
          </cell>
          <cell r="D2647">
            <v>0</v>
          </cell>
          <cell r="E2647">
            <v>0</v>
          </cell>
          <cell r="F2647">
            <v>16</v>
          </cell>
          <cell r="G2647">
            <v>8</v>
          </cell>
          <cell r="H2647">
            <v>24</v>
          </cell>
          <cell r="I2647">
            <v>0</v>
          </cell>
          <cell r="J2647">
            <v>0</v>
          </cell>
          <cell r="K2647">
            <v>0</v>
          </cell>
          <cell r="L2647">
            <v>48</v>
          </cell>
          <cell r="M2647">
            <v>0</v>
          </cell>
          <cell r="O2647" t="str">
            <v>18UG</v>
          </cell>
          <cell r="P2647" t="str">
            <v>South Hams</v>
          </cell>
          <cell r="Q2647">
            <v>0</v>
          </cell>
          <cell r="R2647">
            <v>0</v>
          </cell>
          <cell r="S2647">
            <v>16</v>
          </cell>
          <cell r="T2647">
            <v>8</v>
          </cell>
          <cell r="U2647">
            <v>24</v>
          </cell>
          <cell r="V2647">
            <v>0</v>
          </cell>
          <cell r="W2647">
            <v>0</v>
          </cell>
          <cell r="X2647">
            <v>0</v>
          </cell>
          <cell r="Y2647">
            <v>48</v>
          </cell>
          <cell r="AA2647" t="str">
            <v>18UG</v>
          </cell>
          <cell r="AB2647" t="str">
            <v>South Hams</v>
          </cell>
          <cell r="AC2647">
            <v>0</v>
          </cell>
          <cell r="AD2647">
            <v>16</v>
          </cell>
          <cell r="AE2647">
            <v>16</v>
          </cell>
          <cell r="AF2647">
            <v>16</v>
          </cell>
          <cell r="AG2647">
            <v>48</v>
          </cell>
          <cell r="AI2647" t="str">
            <v>18UG</v>
          </cell>
          <cell r="AJ2647" t="str">
            <v>South Hams</v>
          </cell>
          <cell r="AK2647">
            <v>0</v>
          </cell>
          <cell r="AL2647">
            <v>0</v>
          </cell>
        </row>
        <row r="2648">
          <cell r="B2648" t="str">
            <v>18UH</v>
          </cell>
          <cell r="C2648" t="str">
            <v>Teignbridge</v>
          </cell>
          <cell r="D2648">
            <v>0</v>
          </cell>
          <cell r="E2648">
            <v>1</v>
          </cell>
          <cell r="F2648">
            <v>37</v>
          </cell>
          <cell r="G2648">
            <v>13</v>
          </cell>
          <cell r="H2648">
            <v>115</v>
          </cell>
          <cell r="I2648">
            <v>4</v>
          </cell>
          <cell r="J2648">
            <v>0</v>
          </cell>
          <cell r="K2648">
            <v>0</v>
          </cell>
          <cell r="L2648">
            <v>170</v>
          </cell>
          <cell r="M2648">
            <v>0</v>
          </cell>
          <cell r="O2648" t="str">
            <v>18UH</v>
          </cell>
          <cell r="P2648" t="str">
            <v>Teignbridge</v>
          </cell>
          <cell r="Q2648">
            <v>0</v>
          </cell>
          <cell r="R2648">
            <v>1</v>
          </cell>
          <cell r="S2648">
            <v>37</v>
          </cell>
          <cell r="T2648">
            <v>14</v>
          </cell>
          <cell r="U2648">
            <v>115</v>
          </cell>
          <cell r="V2648">
            <v>4</v>
          </cell>
          <cell r="W2648">
            <v>0</v>
          </cell>
          <cell r="X2648">
            <v>0</v>
          </cell>
          <cell r="Y2648">
            <v>171</v>
          </cell>
          <cell r="AA2648" t="str">
            <v>18UH</v>
          </cell>
          <cell r="AB2648" t="str">
            <v>Teignbridge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I2648" t="str">
            <v>18UH</v>
          </cell>
          <cell r="AJ2648" t="str">
            <v>Teignbridge</v>
          </cell>
          <cell r="AK2648">
            <v>0</v>
          </cell>
          <cell r="AL2648">
            <v>0</v>
          </cell>
        </row>
        <row r="2649">
          <cell r="B2649" t="str">
            <v>18UK</v>
          </cell>
          <cell r="C2649" t="str">
            <v>Torridge</v>
          </cell>
          <cell r="D2649">
            <v>0</v>
          </cell>
          <cell r="E2649">
            <v>0</v>
          </cell>
          <cell r="F2649">
            <v>24</v>
          </cell>
          <cell r="G2649">
            <v>7</v>
          </cell>
          <cell r="H2649">
            <v>53</v>
          </cell>
          <cell r="I2649">
            <v>0</v>
          </cell>
          <cell r="J2649">
            <v>0</v>
          </cell>
          <cell r="K2649">
            <v>0</v>
          </cell>
          <cell r="L2649">
            <v>84</v>
          </cell>
          <cell r="M2649">
            <v>0</v>
          </cell>
          <cell r="O2649" t="str">
            <v>18UK</v>
          </cell>
          <cell r="P2649" t="str">
            <v>Torridge</v>
          </cell>
          <cell r="Q2649">
            <v>0</v>
          </cell>
          <cell r="R2649">
            <v>0</v>
          </cell>
          <cell r="S2649">
            <v>24</v>
          </cell>
          <cell r="T2649">
            <v>5</v>
          </cell>
          <cell r="U2649">
            <v>53</v>
          </cell>
          <cell r="V2649">
            <v>0</v>
          </cell>
          <cell r="W2649">
            <v>0</v>
          </cell>
          <cell r="X2649">
            <v>0</v>
          </cell>
          <cell r="Y2649">
            <v>82</v>
          </cell>
          <cell r="AA2649" t="str">
            <v>18UK</v>
          </cell>
          <cell r="AB2649" t="str">
            <v>Torridge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  <cell r="AG2649">
            <v>0</v>
          </cell>
          <cell r="AI2649" t="str">
            <v>18UK</v>
          </cell>
          <cell r="AJ2649" t="str">
            <v>Torridge</v>
          </cell>
          <cell r="AK2649">
            <v>0</v>
          </cell>
          <cell r="AL2649">
            <v>0</v>
          </cell>
        </row>
        <row r="2650">
          <cell r="B2650" t="str">
            <v>18UL</v>
          </cell>
          <cell r="C2650" t="str">
            <v>West Devon</v>
          </cell>
          <cell r="D2650">
            <v>0</v>
          </cell>
          <cell r="E2650">
            <v>0</v>
          </cell>
          <cell r="F2650">
            <v>9</v>
          </cell>
          <cell r="G2650">
            <v>13</v>
          </cell>
          <cell r="H2650">
            <v>53</v>
          </cell>
          <cell r="I2650">
            <v>0</v>
          </cell>
          <cell r="J2650">
            <v>0</v>
          </cell>
          <cell r="K2650">
            <v>0</v>
          </cell>
          <cell r="L2650">
            <v>75</v>
          </cell>
          <cell r="M2650">
            <v>0</v>
          </cell>
          <cell r="O2650" t="str">
            <v>18UL</v>
          </cell>
          <cell r="P2650" t="str">
            <v>West Devon</v>
          </cell>
          <cell r="Q2650">
            <v>0</v>
          </cell>
          <cell r="R2650">
            <v>0</v>
          </cell>
          <cell r="S2650">
            <v>9</v>
          </cell>
          <cell r="T2650">
            <v>2</v>
          </cell>
          <cell r="U2650">
            <v>53</v>
          </cell>
          <cell r="V2650">
            <v>0</v>
          </cell>
          <cell r="W2650">
            <v>0</v>
          </cell>
          <cell r="X2650">
            <v>0</v>
          </cell>
          <cell r="Y2650">
            <v>64</v>
          </cell>
          <cell r="AA2650" t="str">
            <v>18UL</v>
          </cell>
          <cell r="AB2650" t="str">
            <v>West Devon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I2650" t="str">
            <v>18UL</v>
          </cell>
          <cell r="AJ2650" t="str">
            <v>West Devon</v>
          </cell>
          <cell r="AK2650">
            <v>0</v>
          </cell>
          <cell r="AL2650">
            <v>0</v>
          </cell>
        </row>
        <row r="2651">
          <cell r="B2651" t="str">
            <v>19UC</v>
          </cell>
          <cell r="C2651" t="str">
            <v>Christchurch</v>
          </cell>
          <cell r="D2651">
            <v>0</v>
          </cell>
          <cell r="E2651">
            <v>0</v>
          </cell>
          <cell r="F2651">
            <v>12</v>
          </cell>
          <cell r="G2651">
            <v>10</v>
          </cell>
          <cell r="H2651">
            <v>27</v>
          </cell>
          <cell r="I2651">
            <v>1</v>
          </cell>
          <cell r="J2651">
            <v>0</v>
          </cell>
          <cell r="K2651">
            <v>0</v>
          </cell>
          <cell r="L2651">
            <v>50</v>
          </cell>
          <cell r="M2651">
            <v>0</v>
          </cell>
          <cell r="O2651" t="str">
            <v>19UC</v>
          </cell>
          <cell r="P2651" t="str">
            <v>Christchurch</v>
          </cell>
          <cell r="Q2651">
            <v>0</v>
          </cell>
          <cell r="R2651">
            <v>0</v>
          </cell>
          <cell r="S2651">
            <v>12</v>
          </cell>
          <cell r="T2651">
            <v>7</v>
          </cell>
          <cell r="U2651">
            <v>27</v>
          </cell>
          <cell r="V2651">
            <v>1</v>
          </cell>
          <cell r="W2651">
            <v>0</v>
          </cell>
          <cell r="X2651">
            <v>0</v>
          </cell>
          <cell r="Y2651">
            <v>47</v>
          </cell>
          <cell r="AA2651" t="str">
            <v>19UC</v>
          </cell>
          <cell r="AB2651" t="str">
            <v>Christchurch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I2651" t="str">
            <v>19UC</v>
          </cell>
          <cell r="AJ2651" t="str">
            <v>Christchurch</v>
          </cell>
          <cell r="AK2651">
            <v>0</v>
          </cell>
          <cell r="AL2651">
            <v>0</v>
          </cell>
        </row>
        <row r="2652">
          <cell r="B2652" t="str">
            <v>19UD</v>
          </cell>
          <cell r="C2652" t="str">
            <v>East Dorset</v>
          </cell>
          <cell r="D2652">
            <v>0</v>
          </cell>
          <cell r="E2652">
            <v>0</v>
          </cell>
          <cell r="F2652">
            <v>0</v>
          </cell>
          <cell r="G2652">
            <v>7</v>
          </cell>
          <cell r="H2652">
            <v>34</v>
          </cell>
          <cell r="I2652">
            <v>0</v>
          </cell>
          <cell r="J2652">
            <v>0</v>
          </cell>
          <cell r="K2652">
            <v>0</v>
          </cell>
          <cell r="L2652">
            <v>41</v>
          </cell>
          <cell r="M2652">
            <v>0</v>
          </cell>
          <cell r="O2652" t="str">
            <v>19UD</v>
          </cell>
          <cell r="P2652" t="str">
            <v>East Dorset</v>
          </cell>
          <cell r="Q2652">
            <v>0</v>
          </cell>
          <cell r="R2652">
            <v>0</v>
          </cell>
          <cell r="S2652">
            <v>0</v>
          </cell>
          <cell r="T2652">
            <v>7</v>
          </cell>
          <cell r="U2652">
            <v>34</v>
          </cell>
          <cell r="V2652">
            <v>0</v>
          </cell>
          <cell r="W2652">
            <v>0</v>
          </cell>
          <cell r="X2652">
            <v>0</v>
          </cell>
          <cell r="Y2652">
            <v>41</v>
          </cell>
          <cell r="AA2652" t="str">
            <v>19UD</v>
          </cell>
          <cell r="AB2652" t="str">
            <v>East Dorset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I2652" t="str">
            <v>19UD</v>
          </cell>
          <cell r="AJ2652" t="str">
            <v>East Dorset</v>
          </cell>
          <cell r="AK2652">
            <v>0</v>
          </cell>
          <cell r="AL2652">
            <v>0</v>
          </cell>
        </row>
        <row r="2653">
          <cell r="B2653" t="str">
            <v>19UE</v>
          </cell>
          <cell r="C2653" t="str">
            <v>North Dorset</v>
          </cell>
          <cell r="D2653">
            <v>0</v>
          </cell>
          <cell r="E2653">
            <v>0</v>
          </cell>
          <cell r="F2653">
            <v>20</v>
          </cell>
          <cell r="G2653">
            <v>6</v>
          </cell>
          <cell r="H2653">
            <v>27</v>
          </cell>
          <cell r="I2653">
            <v>4</v>
          </cell>
          <cell r="J2653">
            <v>0</v>
          </cell>
          <cell r="K2653">
            <v>0</v>
          </cell>
          <cell r="L2653">
            <v>57</v>
          </cell>
          <cell r="M2653">
            <v>0</v>
          </cell>
          <cell r="O2653" t="str">
            <v>19UE</v>
          </cell>
          <cell r="P2653" t="str">
            <v>North Dorset</v>
          </cell>
          <cell r="Q2653">
            <v>0</v>
          </cell>
          <cell r="R2653">
            <v>0</v>
          </cell>
          <cell r="S2653">
            <v>20</v>
          </cell>
          <cell r="T2653">
            <v>8</v>
          </cell>
          <cell r="U2653">
            <v>27</v>
          </cell>
          <cell r="V2653">
            <v>4</v>
          </cell>
          <cell r="W2653">
            <v>0</v>
          </cell>
          <cell r="X2653">
            <v>0</v>
          </cell>
          <cell r="Y2653">
            <v>59</v>
          </cell>
          <cell r="AA2653" t="str">
            <v>19UE</v>
          </cell>
          <cell r="AB2653" t="str">
            <v>North Dorset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I2653" t="str">
            <v>19UE</v>
          </cell>
          <cell r="AJ2653" t="str">
            <v>North Dorset</v>
          </cell>
          <cell r="AK2653">
            <v>2</v>
          </cell>
          <cell r="AL2653">
            <v>0</v>
          </cell>
        </row>
        <row r="2654">
          <cell r="B2654" t="str">
            <v>19UG</v>
          </cell>
          <cell r="C2654" t="str">
            <v>Purbeck</v>
          </cell>
          <cell r="D2654">
            <v>0</v>
          </cell>
          <cell r="E2654">
            <v>0</v>
          </cell>
          <cell r="F2654">
            <v>7</v>
          </cell>
          <cell r="G2654">
            <v>2</v>
          </cell>
          <cell r="H2654">
            <v>16</v>
          </cell>
          <cell r="I2654">
            <v>24</v>
          </cell>
          <cell r="J2654">
            <v>0</v>
          </cell>
          <cell r="K2654">
            <v>0</v>
          </cell>
          <cell r="L2654">
            <v>49</v>
          </cell>
          <cell r="M2654">
            <v>0</v>
          </cell>
          <cell r="O2654" t="str">
            <v>19UG</v>
          </cell>
          <cell r="P2654" t="str">
            <v>Purbeck</v>
          </cell>
          <cell r="Q2654">
            <v>0</v>
          </cell>
          <cell r="R2654">
            <v>0</v>
          </cell>
          <cell r="S2654">
            <v>7</v>
          </cell>
          <cell r="T2654">
            <v>3</v>
          </cell>
          <cell r="U2654">
            <v>16</v>
          </cell>
          <cell r="V2654">
            <v>24</v>
          </cell>
          <cell r="W2654">
            <v>0</v>
          </cell>
          <cell r="X2654">
            <v>0</v>
          </cell>
          <cell r="Y2654">
            <v>50</v>
          </cell>
          <cell r="AA2654" t="str">
            <v>19UG</v>
          </cell>
          <cell r="AB2654" t="str">
            <v>Purbeck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  <cell r="AG2654">
            <v>0</v>
          </cell>
          <cell r="AI2654" t="str">
            <v>19UG</v>
          </cell>
          <cell r="AJ2654" t="str">
            <v>Purbeck</v>
          </cell>
          <cell r="AK2654">
            <v>0</v>
          </cell>
          <cell r="AL2654">
            <v>0</v>
          </cell>
        </row>
        <row r="2655">
          <cell r="B2655" t="str">
            <v>19UH</v>
          </cell>
          <cell r="C2655" t="str">
            <v>West Dorset</v>
          </cell>
          <cell r="D2655">
            <v>5</v>
          </cell>
          <cell r="E2655">
            <v>0</v>
          </cell>
          <cell r="F2655">
            <v>17</v>
          </cell>
          <cell r="G2655">
            <v>15</v>
          </cell>
          <cell r="H2655">
            <v>49</v>
          </cell>
          <cell r="I2655">
            <v>1</v>
          </cell>
          <cell r="J2655">
            <v>0</v>
          </cell>
          <cell r="K2655">
            <v>0</v>
          </cell>
          <cell r="L2655">
            <v>87</v>
          </cell>
          <cell r="M2655">
            <v>0</v>
          </cell>
          <cell r="O2655" t="str">
            <v>19UH</v>
          </cell>
          <cell r="P2655" t="str">
            <v>West Dorset</v>
          </cell>
          <cell r="Q2655">
            <v>5</v>
          </cell>
          <cell r="R2655">
            <v>0</v>
          </cell>
          <cell r="S2655">
            <v>17</v>
          </cell>
          <cell r="T2655">
            <v>14</v>
          </cell>
          <cell r="U2655">
            <v>49</v>
          </cell>
          <cell r="V2655">
            <v>1</v>
          </cell>
          <cell r="W2655">
            <v>0</v>
          </cell>
          <cell r="X2655">
            <v>0</v>
          </cell>
          <cell r="Y2655">
            <v>86</v>
          </cell>
          <cell r="AA2655" t="str">
            <v>19UH</v>
          </cell>
          <cell r="AB2655" t="str">
            <v>West Dorset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  <cell r="AG2655">
            <v>0</v>
          </cell>
          <cell r="AI2655" t="str">
            <v>19UH</v>
          </cell>
          <cell r="AJ2655" t="str">
            <v>West Dorset</v>
          </cell>
          <cell r="AK2655">
            <v>0</v>
          </cell>
          <cell r="AL2655">
            <v>0</v>
          </cell>
        </row>
        <row r="2656">
          <cell r="B2656" t="str">
            <v>19UJ</v>
          </cell>
          <cell r="C2656" t="str">
            <v>Weymouth and Portland</v>
          </cell>
          <cell r="D2656">
            <v>0</v>
          </cell>
          <cell r="E2656">
            <v>0</v>
          </cell>
          <cell r="F2656">
            <v>3</v>
          </cell>
          <cell r="G2656">
            <v>7</v>
          </cell>
          <cell r="H2656">
            <v>39</v>
          </cell>
          <cell r="I2656">
            <v>46</v>
          </cell>
          <cell r="J2656">
            <v>0</v>
          </cell>
          <cell r="K2656">
            <v>0</v>
          </cell>
          <cell r="L2656">
            <v>95</v>
          </cell>
          <cell r="M2656">
            <v>0</v>
          </cell>
          <cell r="O2656" t="str">
            <v>19UJ</v>
          </cell>
          <cell r="P2656" t="str">
            <v>Weymouth and Portland</v>
          </cell>
          <cell r="Q2656">
            <v>0</v>
          </cell>
          <cell r="R2656">
            <v>0</v>
          </cell>
          <cell r="S2656">
            <v>3</v>
          </cell>
          <cell r="T2656">
            <v>11</v>
          </cell>
          <cell r="U2656">
            <v>39</v>
          </cell>
          <cell r="V2656">
            <v>46</v>
          </cell>
          <cell r="W2656">
            <v>0</v>
          </cell>
          <cell r="X2656">
            <v>0</v>
          </cell>
          <cell r="Y2656">
            <v>99</v>
          </cell>
          <cell r="AA2656" t="str">
            <v>19UJ</v>
          </cell>
          <cell r="AB2656" t="str">
            <v>Weymouth and Portland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  <cell r="AG2656">
            <v>0</v>
          </cell>
          <cell r="AI2656" t="str">
            <v>19UJ</v>
          </cell>
          <cell r="AJ2656" t="str">
            <v>Weymouth and Portland</v>
          </cell>
          <cell r="AK2656">
            <v>0</v>
          </cell>
          <cell r="AL2656">
            <v>0</v>
          </cell>
        </row>
        <row r="2657">
          <cell r="B2657" t="str">
            <v>20UB</v>
          </cell>
          <cell r="C2657" t="str">
            <v>Chester-le-Street</v>
          </cell>
          <cell r="D2657">
            <v>0</v>
          </cell>
          <cell r="E2657">
            <v>0</v>
          </cell>
          <cell r="F2657">
            <v>12</v>
          </cell>
          <cell r="G2657">
            <v>0</v>
          </cell>
          <cell r="H2657">
            <v>27</v>
          </cell>
          <cell r="I2657">
            <v>0</v>
          </cell>
          <cell r="J2657">
            <v>0</v>
          </cell>
          <cell r="K2657">
            <v>0</v>
          </cell>
          <cell r="L2657">
            <v>39</v>
          </cell>
          <cell r="M2657">
            <v>0</v>
          </cell>
          <cell r="O2657" t="str">
            <v>20UB</v>
          </cell>
          <cell r="P2657" t="str">
            <v>Chester-le-Street</v>
          </cell>
          <cell r="Q2657">
            <v>0</v>
          </cell>
          <cell r="R2657">
            <v>0</v>
          </cell>
          <cell r="S2657">
            <v>12</v>
          </cell>
          <cell r="T2657">
            <v>0</v>
          </cell>
          <cell r="U2657">
            <v>27</v>
          </cell>
          <cell r="V2657">
            <v>0</v>
          </cell>
          <cell r="W2657">
            <v>0</v>
          </cell>
          <cell r="X2657">
            <v>0</v>
          </cell>
          <cell r="Y2657">
            <v>39</v>
          </cell>
          <cell r="AA2657" t="str">
            <v>20UB</v>
          </cell>
          <cell r="AB2657" t="str">
            <v>Chester-le-Street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  <cell r="AG2657">
            <v>0</v>
          </cell>
          <cell r="AI2657" t="str">
            <v>20UB</v>
          </cell>
          <cell r="AJ2657" t="str">
            <v>Chester-le-Street</v>
          </cell>
          <cell r="AK2657">
            <v>0</v>
          </cell>
          <cell r="AL2657">
            <v>0</v>
          </cell>
        </row>
        <row r="2658">
          <cell r="B2658" t="str">
            <v>20UD</v>
          </cell>
          <cell r="C2658" t="str">
            <v>Derwentside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4</v>
          </cell>
          <cell r="I2658">
            <v>0</v>
          </cell>
          <cell r="J2658">
            <v>0</v>
          </cell>
          <cell r="K2658">
            <v>0</v>
          </cell>
          <cell r="L2658">
            <v>4</v>
          </cell>
          <cell r="M2658">
            <v>0</v>
          </cell>
          <cell r="O2658" t="str">
            <v>20UD</v>
          </cell>
          <cell r="P2658" t="str">
            <v>Derwentside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4</v>
          </cell>
          <cell r="V2658">
            <v>0</v>
          </cell>
          <cell r="W2658">
            <v>0</v>
          </cell>
          <cell r="X2658">
            <v>0</v>
          </cell>
          <cell r="Y2658">
            <v>4</v>
          </cell>
          <cell r="AA2658" t="str">
            <v>20UD</v>
          </cell>
          <cell r="AB2658" t="str">
            <v>Derwentside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  <cell r="AG2658">
            <v>0</v>
          </cell>
          <cell r="AI2658" t="str">
            <v>20UD</v>
          </cell>
          <cell r="AJ2658" t="str">
            <v>Derwentside</v>
          </cell>
          <cell r="AK2658">
            <v>0</v>
          </cell>
          <cell r="AL2658">
            <v>0</v>
          </cell>
        </row>
        <row r="2659">
          <cell r="B2659" t="str">
            <v>20UE</v>
          </cell>
          <cell r="C2659" t="str">
            <v>Durham</v>
          </cell>
          <cell r="D2659">
            <v>0</v>
          </cell>
          <cell r="E2659">
            <v>0</v>
          </cell>
          <cell r="F2659">
            <v>10</v>
          </cell>
          <cell r="G2659">
            <v>0</v>
          </cell>
          <cell r="H2659">
            <v>33</v>
          </cell>
          <cell r="I2659">
            <v>0</v>
          </cell>
          <cell r="J2659">
            <v>0</v>
          </cell>
          <cell r="K2659">
            <v>0</v>
          </cell>
          <cell r="L2659">
            <v>43</v>
          </cell>
          <cell r="M2659">
            <v>0</v>
          </cell>
          <cell r="O2659" t="str">
            <v>20UE</v>
          </cell>
          <cell r="P2659" t="str">
            <v>Durham</v>
          </cell>
          <cell r="Q2659">
            <v>0</v>
          </cell>
          <cell r="R2659">
            <v>0</v>
          </cell>
          <cell r="S2659">
            <v>10</v>
          </cell>
          <cell r="T2659">
            <v>0</v>
          </cell>
          <cell r="U2659">
            <v>33</v>
          </cell>
          <cell r="V2659">
            <v>0</v>
          </cell>
          <cell r="W2659">
            <v>0</v>
          </cell>
          <cell r="X2659">
            <v>0</v>
          </cell>
          <cell r="Y2659">
            <v>43</v>
          </cell>
          <cell r="AA2659" t="str">
            <v>20UE</v>
          </cell>
          <cell r="AB2659" t="str">
            <v>Durham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  <cell r="AG2659">
            <v>0</v>
          </cell>
          <cell r="AI2659" t="str">
            <v>20UE</v>
          </cell>
          <cell r="AJ2659" t="str">
            <v>Durham</v>
          </cell>
          <cell r="AK2659">
            <v>0</v>
          </cell>
          <cell r="AL2659">
            <v>0</v>
          </cell>
        </row>
        <row r="2660">
          <cell r="B2660" t="str">
            <v>20UF</v>
          </cell>
          <cell r="C2660" t="str">
            <v>Easington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30</v>
          </cell>
          <cell r="I2660">
            <v>0</v>
          </cell>
          <cell r="J2660">
            <v>0</v>
          </cell>
          <cell r="K2660">
            <v>0</v>
          </cell>
          <cell r="L2660">
            <v>30</v>
          </cell>
          <cell r="M2660">
            <v>0</v>
          </cell>
          <cell r="O2660" t="str">
            <v>20UF</v>
          </cell>
          <cell r="P2660" t="str">
            <v>Easington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  <cell r="U2660">
            <v>30</v>
          </cell>
          <cell r="V2660">
            <v>0</v>
          </cell>
          <cell r="W2660">
            <v>0</v>
          </cell>
          <cell r="X2660">
            <v>0</v>
          </cell>
          <cell r="Y2660">
            <v>30</v>
          </cell>
          <cell r="AA2660" t="str">
            <v>20UF</v>
          </cell>
          <cell r="AB2660" t="str">
            <v>Easington</v>
          </cell>
          <cell r="AC2660">
            <v>0</v>
          </cell>
          <cell r="AD2660">
            <v>0</v>
          </cell>
          <cell r="AE2660">
            <v>0</v>
          </cell>
          <cell r="AF2660">
            <v>0</v>
          </cell>
          <cell r="AG2660">
            <v>0</v>
          </cell>
          <cell r="AI2660" t="str">
            <v>20UF</v>
          </cell>
          <cell r="AJ2660" t="str">
            <v>Easington</v>
          </cell>
          <cell r="AK2660">
            <v>0</v>
          </cell>
          <cell r="AL2660">
            <v>0</v>
          </cell>
        </row>
        <row r="2661">
          <cell r="B2661" t="str">
            <v>20UG</v>
          </cell>
          <cell r="C2661" t="str">
            <v>Sedgefield</v>
          </cell>
          <cell r="D2661">
            <v>0</v>
          </cell>
          <cell r="E2661">
            <v>0</v>
          </cell>
          <cell r="F2661">
            <v>19</v>
          </cell>
          <cell r="G2661">
            <v>0</v>
          </cell>
          <cell r="H2661">
            <v>11</v>
          </cell>
          <cell r="I2661">
            <v>0</v>
          </cell>
          <cell r="J2661">
            <v>0</v>
          </cell>
          <cell r="K2661">
            <v>0</v>
          </cell>
          <cell r="L2661">
            <v>30</v>
          </cell>
          <cell r="M2661">
            <v>0</v>
          </cell>
          <cell r="O2661" t="str">
            <v>20UG</v>
          </cell>
          <cell r="P2661" t="str">
            <v>Sedgefield</v>
          </cell>
          <cell r="Q2661">
            <v>0</v>
          </cell>
          <cell r="R2661">
            <v>0</v>
          </cell>
          <cell r="S2661">
            <v>19</v>
          </cell>
          <cell r="T2661">
            <v>0</v>
          </cell>
          <cell r="U2661">
            <v>11</v>
          </cell>
          <cell r="V2661">
            <v>0</v>
          </cell>
          <cell r="W2661">
            <v>0</v>
          </cell>
          <cell r="X2661">
            <v>0</v>
          </cell>
          <cell r="Y2661">
            <v>30</v>
          </cell>
          <cell r="AA2661" t="str">
            <v>20UG</v>
          </cell>
          <cell r="AB2661" t="str">
            <v>Sedgefield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  <cell r="AG2661">
            <v>0</v>
          </cell>
          <cell r="AI2661" t="str">
            <v>20UG</v>
          </cell>
          <cell r="AJ2661" t="str">
            <v>Sedgefield</v>
          </cell>
          <cell r="AK2661">
            <v>0</v>
          </cell>
          <cell r="AL2661">
            <v>0</v>
          </cell>
        </row>
        <row r="2662">
          <cell r="B2662" t="str">
            <v>20UH</v>
          </cell>
          <cell r="C2662" t="str">
            <v>Teesdale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6</v>
          </cell>
          <cell r="I2662">
            <v>0</v>
          </cell>
          <cell r="J2662">
            <v>0</v>
          </cell>
          <cell r="K2662">
            <v>0</v>
          </cell>
          <cell r="L2662">
            <v>6</v>
          </cell>
          <cell r="M2662">
            <v>0</v>
          </cell>
          <cell r="O2662" t="str">
            <v>20UH</v>
          </cell>
          <cell r="P2662" t="str">
            <v>Teesdale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6</v>
          </cell>
          <cell r="V2662">
            <v>0</v>
          </cell>
          <cell r="W2662">
            <v>0</v>
          </cell>
          <cell r="X2662">
            <v>0</v>
          </cell>
          <cell r="Y2662">
            <v>6</v>
          </cell>
          <cell r="AA2662" t="str">
            <v>20UH</v>
          </cell>
          <cell r="AB2662" t="str">
            <v>Teesdale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  <cell r="AG2662">
            <v>0</v>
          </cell>
          <cell r="AI2662" t="str">
            <v>20UH</v>
          </cell>
          <cell r="AJ2662" t="str">
            <v>Teesdale</v>
          </cell>
          <cell r="AK2662">
            <v>0</v>
          </cell>
          <cell r="AL2662">
            <v>0</v>
          </cell>
        </row>
        <row r="2663">
          <cell r="B2663" t="str">
            <v>20UJ</v>
          </cell>
          <cell r="C2663" t="str">
            <v>Wear Valley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42</v>
          </cell>
          <cell r="I2663">
            <v>0</v>
          </cell>
          <cell r="J2663">
            <v>0</v>
          </cell>
          <cell r="K2663">
            <v>0</v>
          </cell>
          <cell r="L2663">
            <v>42</v>
          </cell>
          <cell r="M2663">
            <v>0</v>
          </cell>
          <cell r="O2663" t="str">
            <v>20UJ</v>
          </cell>
          <cell r="P2663" t="str">
            <v>Wear Valley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42</v>
          </cell>
          <cell r="V2663">
            <v>0</v>
          </cell>
          <cell r="W2663">
            <v>0</v>
          </cell>
          <cell r="X2663">
            <v>0</v>
          </cell>
          <cell r="Y2663">
            <v>42</v>
          </cell>
          <cell r="AA2663" t="str">
            <v>20UJ</v>
          </cell>
          <cell r="AB2663" t="str">
            <v>Wear Valley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  <cell r="AG2663">
            <v>0</v>
          </cell>
          <cell r="AI2663" t="str">
            <v>20UJ</v>
          </cell>
          <cell r="AJ2663" t="str">
            <v>Wear Valley</v>
          </cell>
          <cell r="AK2663">
            <v>0</v>
          </cell>
          <cell r="AL2663">
            <v>0</v>
          </cell>
        </row>
        <row r="2664">
          <cell r="B2664" t="str">
            <v>21UC</v>
          </cell>
          <cell r="C2664" t="str">
            <v>Eastbourne</v>
          </cell>
          <cell r="D2664">
            <v>0</v>
          </cell>
          <cell r="E2664">
            <v>1</v>
          </cell>
          <cell r="F2664">
            <v>19</v>
          </cell>
          <cell r="G2664">
            <v>14</v>
          </cell>
          <cell r="H2664">
            <v>97</v>
          </cell>
          <cell r="I2664">
            <v>0</v>
          </cell>
          <cell r="J2664">
            <v>0</v>
          </cell>
          <cell r="K2664">
            <v>0</v>
          </cell>
          <cell r="L2664">
            <v>131</v>
          </cell>
          <cell r="M2664">
            <v>0</v>
          </cell>
          <cell r="O2664" t="str">
            <v>21UC</v>
          </cell>
          <cell r="P2664" t="str">
            <v>Eastbourne</v>
          </cell>
          <cell r="Q2664">
            <v>0</v>
          </cell>
          <cell r="R2664">
            <v>1</v>
          </cell>
          <cell r="S2664">
            <v>19</v>
          </cell>
          <cell r="T2664">
            <v>21</v>
          </cell>
          <cell r="U2664">
            <v>97</v>
          </cell>
          <cell r="V2664">
            <v>0</v>
          </cell>
          <cell r="W2664">
            <v>0</v>
          </cell>
          <cell r="X2664">
            <v>0</v>
          </cell>
          <cell r="Y2664">
            <v>138</v>
          </cell>
          <cell r="AA2664" t="str">
            <v>21UC</v>
          </cell>
          <cell r="AB2664" t="str">
            <v>Eastbourne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  <cell r="AG2664">
            <v>0</v>
          </cell>
          <cell r="AI2664" t="str">
            <v>21UC</v>
          </cell>
          <cell r="AJ2664" t="str">
            <v>Eastbourne</v>
          </cell>
          <cell r="AK2664">
            <v>0</v>
          </cell>
          <cell r="AL2664">
            <v>0</v>
          </cell>
        </row>
        <row r="2665">
          <cell r="B2665" t="str">
            <v>21UD</v>
          </cell>
          <cell r="C2665" t="str">
            <v>Hastings</v>
          </cell>
          <cell r="D2665">
            <v>0</v>
          </cell>
          <cell r="E2665">
            <v>0</v>
          </cell>
          <cell r="F2665">
            <v>3</v>
          </cell>
          <cell r="G2665">
            <v>8</v>
          </cell>
          <cell r="H2665">
            <v>36</v>
          </cell>
          <cell r="I2665">
            <v>0</v>
          </cell>
          <cell r="J2665">
            <v>0</v>
          </cell>
          <cell r="K2665">
            <v>0</v>
          </cell>
          <cell r="L2665">
            <v>47</v>
          </cell>
          <cell r="M2665">
            <v>0</v>
          </cell>
          <cell r="O2665" t="str">
            <v>21UD</v>
          </cell>
          <cell r="P2665" t="str">
            <v>Hastings</v>
          </cell>
          <cell r="Q2665">
            <v>0</v>
          </cell>
          <cell r="R2665">
            <v>0</v>
          </cell>
          <cell r="S2665">
            <v>3</v>
          </cell>
          <cell r="T2665">
            <v>8</v>
          </cell>
          <cell r="U2665">
            <v>36</v>
          </cell>
          <cell r="V2665">
            <v>0</v>
          </cell>
          <cell r="W2665">
            <v>0</v>
          </cell>
          <cell r="X2665">
            <v>0</v>
          </cell>
          <cell r="Y2665">
            <v>47</v>
          </cell>
          <cell r="AA2665" t="str">
            <v>21UD</v>
          </cell>
          <cell r="AB2665" t="str">
            <v>Hastings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I2665" t="str">
            <v>21UD</v>
          </cell>
          <cell r="AJ2665" t="str">
            <v>Hastings</v>
          </cell>
          <cell r="AK2665">
            <v>0</v>
          </cell>
          <cell r="AL2665">
            <v>0</v>
          </cell>
        </row>
        <row r="2666">
          <cell r="B2666" t="str">
            <v>21UF</v>
          </cell>
          <cell r="C2666" t="str">
            <v>Lewes</v>
          </cell>
          <cell r="D2666">
            <v>0</v>
          </cell>
          <cell r="E2666">
            <v>0</v>
          </cell>
          <cell r="F2666">
            <v>11</v>
          </cell>
          <cell r="G2666">
            <v>12</v>
          </cell>
          <cell r="H2666">
            <v>15</v>
          </cell>
          <cell r="I2666">
            <v>0</v>
          </cell>
          <cell r="J2666">
            <v>0</v>
          </cell>
          <cell r="K2666">
            <v>0</v>
          </cell>
          <cell r="L2666">
            <v>38</v>
          </cell>
          <cell r="M2666">
            <v>0</v>
          </cell>
          <cell r="O2666" t="str">
            <v>21UF</v>
          </cell>
          <cell r="P2666" t="str">
            <v>Lewes</v>
          </cell>
          <cell r="Q2666">
            <v>0</v>
          </cell>
          <cell r="R2666">
            <v>0</v>
          </cell>
          <cell r="S2666">
            <v>11</v>
          </cell>
          <cell r="T2666">
            <v>16</v>
          </cell>
          <cell r="U2666">
            <v>15</v>
          </cell>
          <cell r="V2666">
            <v>0</v>
          </cell>
          <cell r="W2666">
            <v>0</v>
          </cell>
          <cell r="X2666">
            <v>0</v>
          </cell>
          <cell r="Y2666">
            <v>42</v>
          </cell>
          <cell r="AA2666" t="str">
            <v>21UF</v>
          </cell>
          <cell r="AB2666" t="str">
            <v>Lewes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  <cell r="AG2666">
            <v>0</v>
          </cell>
          <cell r="AI2666" t="str">
            <v>21UF</v>
          </cell>
          <cell r="AJ2666" t="str">
            <v>Lewes</v>
          </cell>
          <cell r="AK2666">
            <v>0</v>
          </cell>
          <cell r="AL2666">
            <v>0</v>
          </cell>
        </row>
        <row r="2667">
          <cell r="B2667" t="str">
            <v>21UG</v>
          </cell>
          <cell r="C2667" t="str">
            <v>Rother</v>
          </cell>
          <cell r="D2667">
            <v>0</v>
          </cell>
          <cell r="E2667">
            <v>1</v>
          </cell>
          <cell r="F2667">
            <v>3</v>
          </cell>
          <cell r="G2667">
            <v>1</v>
          </cell>
          <cell r="H2667">
            <v>29</v>
          </cell>
          <cell r="I2667">
            <v>0</v>
          </cell>
          <cell r="J2667">
            <v>1</v>
          </cell>
          <cell r="K2667">
            <v>0</v>
          </cell>
          <cell r="L2667">
            <v>35</v>
          </cell>
          <cell r="M2667">
            <v>1</v>
          </cell>
          <cell r="O2667" t="str">
            <v>21UG</v>
          </cell>
          <cell r="P2667" t="str">
            <v>Rother</v>
          </cell>
          <cell r="Q2667">
            <v>0</v>
          </cell>
          <cell r="R2667">
            <v>1</v>
          </cell>
          <cell r="S2667">
            <v>3</v>
          </cell>
          <cell r="T2667">
            <v>1</v>
          </cell>
          <cell r="U2667">
            <v>29</v>
          </cell>
          <cell r="V2667">
            <v>0</v>
          </cell>
          <cell r="W2667">
            <v>1</v>
          </cell>
          <cell r="X2667">
            <v>0</v>
          </cell>
          <cell r="Y2667">
            <v>35</v>
          </cell>
          <cell r="AA2667" t="str">
            <v>21UG</v>
          </cell>
          <cell r="AB2667" t="str">
            <v>Rother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I2667" t="str">
            <v>21UG</v>
          </cell>
          <cell r="AJ2667" t="str">
            <v>Rother</v>
          </cell>
          <cell r="AK2667">
            <v>0</v>
          </cell>
          <cell r="AL2667">
            <v>0</v>
          </cell>
        </row>
        <row r="2668">
          <cell r="B2668" t="str">
            <v>21UH</v>
          </cell>
          <cell r="C2668" t="str">
            <v>Wealden</v>
          </cell>
          <cell r="D2668">
            <v>0</v>
          </cell>
          <cell r="E2668">
            <v>4</v>
          </cell>
          <cell r="F2668">
            <v>12</v>
          </cell>
          <cell r="G2668">
            <v>8</v>
          </cell>
          <cell r="H2668">
            <v>63</v>
          </cell>
          <cell r="I2668">
            <v>0</v>
          </cell>
          <cell r="J2668">
            <v>0</v>
          </cell>
          <cell r="K2668">
            <v>0</v>
          </cell>
          <cell r="L2668">
            <v>87</v>
          </cell>
          <cell r="M2668">
            <v>0</v>
          </cell>
          <cell r="O2668" t="str">
            <v>21UH</v>
          </cell>
          <cell r="P2668" t="str">
            <v>Wealden</v>
          </cell>
          <cell r="Q2668">
            <v>0</v>
          </cell>
          <cell r="R2668">
            <v>4</v>
          </cell>
          <cell r="S2668">
            <v>12</v>
          </cell>
          <cell r="T2668">
            <v>7</v>
          </cell>
          <cell r="U2668">
            <v>63</v>
          </cell>
          <cell r="V2668">
            <v>0</v>
          </cell>
          <cell r="W2668">
            <v>0</v>
          </cell>
          <cell r="X2668">
            <v>0</v>
          </cell>
          <cell r="Y2668">
            <v>86</v>
          </cell>
          <cell r="AA2668" t="str">
            <v>21UH</v>
          </cell>
          <cell r="AB2668" t="str">
            <v>Wealden</v>
          </cell>
          <cell r="AC2668">
            <v>0</v>
          </cell>
          <cell r="AD2668">
            <v>2</v>
          </cell>
          <cell r="AE2668">
            <v>0</v>
          </cell>
          <cell r="AF2668">
            <v>2</v>
          </cell>
          <cell r="AG2668">
            <v>4</v>
          </cell>
          <cell r="AI2668" t="str">
            <v>21UH</v>
          </cell>
          <cell r="AJ2668" t="str">
            <v>Wealden</v>
          </cell>
          <cell r="AK2668">
            <v>0</v>
          </cell>
          <cell r="AL2668">
            <v>0</v>
          </cell>
        </row>
        <row r="2669">
          <cell r="B2669" t="str">
            <v>22UB</v>
          </cell>
          <cell r="C2669" t="str">
            <v>Basildon</v>
          </cell>
          <cell r="D2669">
            <v>20</v>
          </cell>
          <cell r="E2669">
            <v>3</v>
          </cell>
          <cell r="F2669">
            <v>87</v>
          </cell>
          <cell r="G2669">
            <v>20</v>
          </cell>
          <cell r="H2669">
            <v>74</v>
          </cell>
          <cell r="I2669">
            <v>39</v>
          </cell>
          <cell r="J2669">
            <v>0</v>
          </cell>
          <cell r="K2669">
            <v>0</v>
          </cell>
          <cell r="L2669">
            <v>243</v>
          </cell>
          <cell r="M2669">
            <v>0</v>
          </cell>
          <cell r="O2669" t="str">
            <v>22UB</v>
          </cell>
          <cell r="P2669" t="str">
            <v>Basildon</v>
          </cell>
          <cell r="Q2669">
            <v>20</v>
          </cell>
          <cell r="R2669">
            <v>3</v>
          </cell>
          <cell r="S2669">
            <v>87</v>
          </cell>
          <cell r="T2669">
            <v>18</v>
          </cell>
          <cell r="U2669">
            <v>74</v>
          </cell>
          <cell r="V2669">
            <v>39</v>
          </cell>
          <cell r="W2669">
            <v>0</v>
          </cell>
          <cell r="X2669">
            <v>0</v>
          </cell>
          <cell r="Y2669">
            <v>241</v>
          </cell>
          <cell r="AA2669" t="str">
            <v>22UB</v>
          </cell>
          <cell r="AB2669" t="str">
            <v>Basildon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I2669" t="str">
            <v>22UB</v>
          </cell>
          <cell r="AJ2669" t="str">
            <v>Basildon</v>
          </cell>
          <cell r="AK2669">
            <v>0</v>
          </cell>
          <cell r="AL2669">
            <v>0</v>
          </cell>
        </row>
        <row r="2670">
          <cell r="B2670" t="str">
            <v>22UC</v>
          </cell>
          <cell r="C2670" t="str">
            <v>Braintree</v>
          </cell>
          <cell r="D2670">
            <v>6</v>
          </cell>
          <cell r="E2670">
            <v>1</v>
          </cell>
          <cell r="F2670">
            <v>30</v>
          </cell>
          <cell r="G2670">
            <v>12</v>
          </cell>
          <cell r="H2670">
            <v>58</v>
          </cell>
          <cell r="I2670">
            <v>0</v>
          </cell>
          <cell r="J2670">
            <v>0</v>
          </cell>
          <cell r="K2670">
            <v>0</v>
          </cell>
          <cell r="L2670">
            <v>107</v>
          </cell>
          <cell r="M2670">
            <v>0</v>
          </cell>
          <cell r="O2670" t="str">
            <v>22UC</v>
          </cell>
          <cell r="P2670" t="str">
            <v>Braintree</v>
          </cell>
          <cell r="Q2670">
            <v>6</v>
          </cell>
          <cell r="R2670">
            <v>1</v>
          </cell>
          <cell r="S2670">
            <v>30</v>
          </cell>
          <cell r="T2670">
            <v>16</v>
          </cell>
          <cell r="U2670">
            <v>58</v>
          </cell>
          <cell r="V2670">
            <v>0</v>
          </cell>
          <cell r="W2670">
            <v>0</v>
          </cell>
          <cell r="X2670">
            <v>0</v>
          </cell>
          <cell r="Y2670">
            <v>111</v>
          </cell>
          <cell r="AA2670" t="str">
            <v>22UC</v>
          </cell>
          <cell r="AB2670" t="str">
            <v>Braintree</v>
          </cell>
          <cell r="AC2670">
            <v>1</v>
          </cell>
          <cell r="AD2670">
            <v>0</v>
          </cell>
          <cell r="AE2670">
            <v>1</v>
          </cell>
          <cell r="AF2670">
            <v>1</v>
          </cell>
          <cell r="AG2670">
            <v>3</v>
          </cell>
          <cell r="AI2670" t="str">
            <v>22UC</v>
          </cell>
          <cell r="AJ2670" t="str">
            <v>Braintree</v>
          </cell>
          <cell r="AK2670">
            <v>0</v>
          </cell>
          <cell r="AL2670">
            <v>0</v>
          </cell>
        </row>
        <row r="2671">
          <cell r="B2671" t="str">
            <v>22UD</v>
          </cell>
          <cell r="C2671" t="str">
            <v>Brentwood</v>
          </cell>
          <cell r="D2671">
            <v>0</v>
          </cell>
          <cell r="E2671">
            <v>0</v>
          </cell>
          <cell r="F2671">
            <v>20</v>
          </cell>
          <cell r="G2671">
            <v>24</v>
          </cell>
          <cell r="H2671">
            <v>50</v>
          </cell>
          <cell r="I2671">
            <v>0</v>
          </cell>
          <cell r="J2671">
            <v>0</v>
          </cell>
          <cell r="K2671">
            <v>0</v>
          </cell>
          <cell r="L2671">
            <v>94</v>
          </cell>
          <cell r="M2671">
            <v>0</v>
          </cell>
          <cell r="O2671" t="str">
            <v>22UD</v>
          </cell>
          <cell r="P2671" t="str">
            <v>Brentwood</v>
          </cell>
          <cell r="Q2671">
            <v>0</v>
          </cell>
          <cell r="R2671">
            <v>0</v>
          </cell>
          <cell r="S2671">
            <v>20</v>
          </cell>
          <cell r="T2671">
            <v>24</v>
          </cell>
          <cell r="U2671">
            <v>50</v>
          </cell>
          <cell r="V2671">
            <v>0</v>
          </cell>
          <cell r="W2671">
            <v>0</v>
          </cell>
          <cell r="X2671">
            <v>0</v>
          </cell>
          <cell r="Y2671">
            <v>94</v>
          </cell>
          <cell r="AA2671" t="str">
            <v>22UD</v>
          </cell>
          <cell r="AB2671" t="str">
            <v>Brentwood</v>
          </cell>
          <cell r="AC2671">
            <v>0</v>
          </cell>
          <cell r="AD2671">
            <v>6</v>
          </cell>
          <cell r="AE2671">
            <v>0</v>
          </cell>
          <cell r="AF2671">
            <v>6</v>
          </cell>
          <cell r="AG2671">
            <v>12</v>
          </cell>
          <cell r="AI2671" t="str">
            <v>22UD</v>
          </cell>
          <cell r="AJ2671" t="str">
            <v>Brentwood</v>
          </cell>
          <cell r="AK2671">
            <v>0</v>
          </cell>
          <cell r="AL2671">
            <v>0</v>
          </cell>
        </row>
        <row r="2672">
          <cell r="B2672" t="str">
            <v>22UE</v>
          </cell>
          <cell r="C2672" t="str">
            <v>Castle Point</v>
          </cell>
          <cell r="D2672">
            <v>0</v>
          </cell>
          <cell r="E2672">
            <v>0</v>
          </cell>
          <cell r="F2672">
            <v>28</v>
          </cell>
          <cell r="G2672">
            <v>13</v>
          </cell>
          <cell r="H2672">
            <v>21</v>
          </cell>
          <cell r="I2672">
            <v>0</v>
          </cell>
          <cell r="J2672">
            <v>0</v>
          </cell>
          <cell r="K2672">
            <v>0</v>
          </cell>
          <cell r="L2672">
            <v>62</v>
          </cell>
          <cell r="M2672">
            <v>0</v>
          </cell>
          <cell r="O2672" t="str">
            <v>22UE</v>
          </cell>
          <cell r="P2672" t="str">
            <v>Castle Point</v>
          </cell>
          <cell r="Q2672">
            <v>0</v>
          </cell>
          <cell r="R2672">
            <v>0</v>
          </cell>
          <cell r="S2672">
            <v>28</v>
          </cell>
          <cell r="T2672">
            <v>15</v>
          </cell>
          <cell r="U2672">
            <v>21</v>
          </cell>
          <cell r="V2672">
            <v>0</v>
          </cell>
          <cell r="W2672">
            <v>0</v>
          </cell>
          <cell r="X2672">
            <v>0</v>
          </cell>
          <cell r="Y2672">
            <v>64</v>
          </cell>
          <cell r="AA2672" t="str">
            <v>22UE</v>
          </cell>
          <cell r="AB2672" t="str">
            <v>Castle Point</v>
          </cell>
          <cell r="AC2672">
            <v>0</v>
          </cell>
          <cell r="AD2672">
            <v>8</v>
          </cell>
          <cell r="AE2672">
            <v>0</v>
          </cell>
          <cell r="AF2672">
            <v>8</v>
          </cell>
          <cell r="AG2672">
            <v>16</v>
          </cell>
          <cell r="AI2672" t="str">
            <v>22UE</v>
          </cell>
          <cell r="AJ2672" t="str">
            <v>Castle Point</v>
          </cell>
          <cell r="AK2672">
            <v>0</v>
          </cell>
          <cell r="AL2672">
            <v>0</v>
          </cell>
        </row>
        <row r="2673">
          <cell r="B2673" t="str">
            <v>22UF</v>
          </cell>
          <cell r="C2673" t="str">
            <v>Chelmsford</v>
          </cell>
          <cell r="D2673">
            <v>0</v>
          </cell>
          <cell r="E2673">
            <v>13</v>
          </cell>
          <cell r="F2673">
            <v>43</v>
          </cell>
          <cell r="G2673">
            <v>31</v>
          </cell>
          <cell r="H2673">
            <v>94</v>
          </cell>
          <cell r="I2673">
            <v>10</v>
          </cell>
          <cell r="J2673">
            <v>2</v>
          </cell>
          <cell r="K2673">
            <v>0</v>
          </cell>
          <cell r="L2673">
            <v>193</v>
          </cell>
          <cell r="M2673">
            <v>2</v>
          </cell>
          <cell r="O2673" t="str">
            <v>22UF</v>
          </cell>
          <cell r="P2673" t="str">
            <v>Chelmsford</v>
          </cell>
          <cell r="Q2673">
            <v>0</v>
          </cell>
          <cell r="R2673">
            <v>13</v>
          </cell>
          <cell r="S2673">
            <v>43</v>
          </cell>
          <cell r="T2673">
            <v>28</v>
          </cell>
          <cell r="U2673">
            <v>94</v>
          </cell>
          <cell r="V2673">
            <v>10</v>
          </cell>
          <cell r="W2673">
            <v>2</v>
          </cell>
          <cell r="X2673">
            <v>0</v>
          </cell>
          <cell r="Y2673">
            <v>190</v>
          </cell>
          <cell r="AA2673" t="str">
            <v>22UF</v>
          </cell>
          <cell r="AB2673" t="str">
            <v>Chelmsford</v>
          </cell>
          <cell r="AC2673">
            <v>0</v>
          </cell>
          <cell r="AD2673">
            <v>0</v>
          </cell>
          <cell r="AE2673">
            <v>12</v>
          </cell>
          <cell r="AF2673">
            <v>0</v>
          </cell>
          <cell r="AG2673">
            <v>12</v>
          </cell>
          <cell r="AI2673" t="str">
            <v>22UF</v>
          </cell>
          <cell r="AJ2673" t="str">
            <v>Chelmsford</v>
          </cell>
          <cell r="AK2673">
            <v>0</v>
          </cell>
          <cell r="AL2673">
            <v>0</v>
          </cell>
        </row>
        <row r="2674">
          <cell r="B2674" t="str">
            <v>22UG</v>
          </cell>
          <cell r="C2674" t="str">
            <v>Colchester</v>
          </cell>
          <cell r="D2674">
            <v>26</v>
          </cell>
          <cell r="E2674">
            <v>0</v>
          </cell>
          <cell r="F2674">
            <v>20</v>
          </cell>
          <cell r="G2674">
            <v>27</v>
          </cell>
          <cell r="H2674">
            <v>176</v>
          </cell>
          <cell r="I2674">
            <v>0</v>
          </cell>
          <cell r="J2674">
            <v>0</v>
          </cell>
          <cell r="K2674">
            <v>0</v>
          </cell>
          <cell r="L2674">
            <v>249</v>
          </cell>
          <cell r="M2674">
            <v>0</v>
          </cell>
          <cell r="O2674" t="str">
            <v>22UG</v>
          </cell>
          <cell r="P2674" t="str">
            <v>Colchester</v>
          </cell>
          <cell r="Q2674">
            <v>26</v>
          </cell>
          <cell r="R2674">
            <v>0</v>
          </cell>
          <cell r="S2674">
            <v>20</v>
          </cell>
          <cell r="T2674">
            <v>33</v>
          </cell>
          <cell r="U2674">
            <v>176</v>
          </cell>
          <cell r="V2674">
            <v>0</v>
          </cell>
          <cell r="W2674">
            <v>0</v>
          </cell>
          <cell r="X2674">
            <v>0</v>
          </cell>
          <cell r="Y2674">
            <v>255</v>
          </cell>
          <cell r="AA2674" t="str">
            <v>22UG</v>
          </cell>
          <cell r="AB2674" t="str">
            <v>Colchester</v>
          </cell>
          <cell r="AC2674">
            <v>0</v>
          </cell>
          <cell r="AD2674">
            <v>5</v>
          </cell>
          <cell r="AE2674">
            <v>94</v>
          </cell>
          <cell r="AF2674">
            <v>5</v>
          </cell>
          <cell r="AG2674">
            <v>104</v>
          </cell>
          <cell r="AI2674" t="str">
            <v>22UG</v>
          </cell>
          <cell r="AJ2674" t="str">
            <v>Colchester</v>
          </cell>
          <cell r="AK2674">
            <v>0</v>
          </cell>
          <cell r="AL2674">
            <v>0</v>
          </cell>
        </row>
        <row r="2675">
          <cell r="B2675" t="str">
            <v>22UH</v>
          </cell>
          <cell r="C2675" t="str">
            <v>Epping Forest</v>
          </cell>
          <cell r="D2675">
            <v>0</v>
          </cell>
          <cell r="E2675">
            <v>6</v>
          </cell>
          <cell r="F2675">
            <v>9</v>
          </cell>
          <cell r="G2675">
            <v>8</v>
          </cell>
          <cell r="H2675">
            <v>58</v>
          </cell>
          <cell r="I2675">
            <v>0</v>
          </cell>
          <cell r="J2675">
            <v>0</v>
          </cell>
          <cell r="K2675">
            <v>0</v>
          </cell>
          <cell r="L2675">
            <v>81</v>
          </cell>
          <cell r="M2675">
            <v>0</v>
          </cell>
          <cell r="O2675" t="str">
            <v>22UH</v>
          </cell>
          <cell r="P2675" t="str">
            <v>Epping Forest</v>
          </cell>
          <cell r="Q2675">
            <v>0</v>
          </cell>
          <cell r="R2675">
            <v>6</v>
          </cell>
          <cell r="S2675">
            <v>9</v>
          </cell>
          <cell r="T2675">
            <v>11</v>
          </cell>
          <cell r="U2675">
            <v>58</v>
          </cell>
          <cell r="V2675">
            <v>0</v>
          </cell>
          <cell r="W2675">
            <v>0</v>
          </cell>
          <cell r="X2675">
            <v>0</v>
          </cell>
          <cell r="Y2675">
            <v>84</v>
          </cell>
          <cell r="AA2675" t="str">
            <v>22UH</v>
          </cell>
          <cell r="AB2675" t="str">
            <v>Epping Forest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  <cell r="AG2675">
            <v>0</v>
          </cell>
          <cell r="AI2675" t="str">
            <v>22UH</v>
          </cell>
          <cell r="AJ2675" t="str">
            <v>Epping Forest</v>
          </cell>
          <cell r="AK2675">
            <v>0</v>
          </cell>
          <cell r="AL2675">
            <v>0</v>
          </cell>
        </row>
        <row r="2676">
          <cell r="B2676" t="str">
            <v>22UJ</v>
          </cell>
          <cell r="C2676" t="str">
            <v>Harlow</v>
          </cell>
          <cell r="D2676">
            <v>0</v>
          </cell>
          <cell r="E2676">
            <v>0</v>
          </cell>
          <cell r="F2676">
            <v>54</v>
          </cell>
          <cell r="G2676">
            <v>16</v>
          </cell>
          <cell r="H2676">
            <v>32</v>
          </cell>
          <cell r="I2676">
            <v>0</v>
          </cell>
          <cell r="J2676">
            <v>0</v>
          </cell>
          <cell r="K2676">
            <v>0</v>
          </cell>
          <cell r="L2676">
            <v>102</v>
          </cell>
          <cell r="M2676">
            <v>0</v>
          </cell>
          <cell r="O2676" t="str">
            <v>22UJ</v>
          </cell>
          <cell r="P2676" t="str">
            <v>Harlow</v>
          </cell>
          <cell r="Q2676">
            <v>0</v>
          </cell>
          <cell r="R2676">
            <v>0</v>
          </cell>
          <cell r="S2676">
            <v>54</v>
          </cell>
          <cell r="T2676">
            <v>17</v>
          </cell>
          <cell r="U2676">
            <v>32</v>
          </cell>
          <cell r="V2676">
            <v>0</v>
          </cell>
          <cell r="W2676">
            <v>0</v>
          </cell>
          <cell r="X2676">
            <v>0</v>
          </cell>
          <cell r="Y2676">
            <v>103</v>
          </cell>
          <cell r="AA2676" t="str">
            <v>22UJ</v>
          </cell>
          <cell r="AB2676" t="str">
            <v>Harlow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  <cell r="AG2676">
            <v>0</v>
          </cell>
          <cell r="AI2676" t="str">
            <v>22UJ</v>
          </cell>
          <cell r="AJ2676" t="str">
            <v>Harlow</v>
          </cell>
          <cell r="AK2676">
            <v>0</v>
          </cell>
          <cell r="AL2676">
            <v>0</v>
          </cell>
        </row>
        <row r="2677">
          <cell r="B2677" t="str">
            <v>22UK</v>
          </cell>
          <cell r="C2677" t="str">
            <v>Maldon</v>
          </cell>
          <cell r="D2677">
            <v>0</v>
          </cell>
          <cell r="E2677">
            <v>0</v>
          </cell>
          <cell r="F2677">
            <v>10</v>
          </cell>
          <cell r="G2677">
            <v>5</v>
          </cell>
          <cell r="H2677">
            <v>12</v>
          </cell>
          <cell r="I2677">
            <v>0</v>
          </cell>
          <cell r="J2677">
            <v>0</v>
          </cell>
          <cell r="K2677">
            <v>0</v>
          </cell>
          <cell r="L2677">
            <v>27</v>
          </cell>
          <cell r="M2677">
            <v>0</v>
          </cell>
          <cell r="O2677" t="str">
            <v>22UK</v>
          </cell>
          <cell r="P2677" t="str">
            <v>Maldon</v>
          </cell>
          <cell r="Q2677">
            <v>0</v>
          </cell>
          <cell r="R2677">
            <v>0</v>
          </cell>
          <cell r="S2677">
            <v>10</v>
          </cell>
          <cell r="T2677">
            <v>6</v>
          </cell>
          <cell r="U2677">
            <v>12</v>
          </cell>
          <cell r="V2677">
            <v>0</v>
          </cell>
          <cell r="W2677">
            <v>0</v>
          </cell>
          <cell r="X2677">
            <v>0</v>
          </cell>
          <cell r="Y2677">
            <v>28</v>
          </cell>
          <cell r="AA2677" t="str">
            <v>22UK</v>
          </cell>
          <cell r="AB2677" t="str">
            <v>Maldon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  <cell r="AG2677">
            <v>0</v>
          </cell>
          <cell r="AI2677" t="str">
            <v>22UK</v>
          </cell>
          <cell r="AJ2677" t="str">
            <v>Maldon</v>
          </cell>
          <cell r="AK2677">
            <v>0</v>
          </cell>
          <cell r="AL2677">
            <v>0</v>
          </cell>
        </row>
        <row r="2678">
          <cell r="B2678" t="str">
            <v>22UL</v>
          </cell>
          <cell r="C2678" t="str">
            <v>Rochford</v>
          </cell>
          <cell r="D2678">
            <v>0</v>
          </cell>
          <cell r="E2678">
            <v>0</v>
          </cell>
          <cell r="F2678">
            <v>1</v>
          </cell>
          <cell r="G2678">
            <v>10</v>
          </cell>
          <cell r="H2678">
            <v>14</v>
          </cell>
          <cell r="I2678">
            <v>0</v>
          </cell>
          <cell r="J2678">
            <v>0</v>
          </cell>
          <cell r="K2678">
            <v>0</v>
          </cell>
          <cell r="L2678">
            <v>25</v>
          </cell>
          <cell r="M2678">
            <v>0</v>
          </cell>
          <cell r="O2678" t="str">
            <v>22UL</v>
          </cell>
          <cell r="P2678" t="str">
            <v>Rochford</v>
          </cell>
          <cell r="Q2678">
            <v>0</v>
          </cell>
          <cell r="R2678">
            <v>0</v>
          </cell>
          <cell r="S2678">
            <v>1</v>
          </cell>
          <cell r="T2678">
            <v>11</v>
          </cell>
          <cell r="U2678">
            <v>14</v>
          </cell>
          <cell r="V2678">
            <v>0</v>
          </cell>
          <cell r="W2678">
            <v>0</v>
          </cell>
          <cell r="X2678">
            <v>0</v>
          </cell>
          <cell r="Y2678">
            <v>26</v>
          </cell>
          <cell r="AA2678" t="str">
            <v>22UL</v>
          </cell>
          <cell r="AB2678" t="str">
            <v>Rochford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  <cell r="AG2678">
            <v>0</v>
          </cell>
          <cell r="AI2678" t="str">
            <v>22UL</v>
          </cell>
          <cell r="AJ2678" t="str">
            <v>Rochford</v>
          </cell>
          <cell r="AK2678">
            <v>0</v>
          </cell>
          <cell r="AL2678">
            <v>0</v>
          </cell>
        </row>
        <row r="2679">
          <cell r="B2679" t="str">
            <v>22UN</v>
          </cell>
          <cell r="C2679" t="str">
            <v>Tendring</v>
          </cell>
          <cell r="D2679">
            <v>5</v>
          </cell>
          <cell r="E2679">
            <v>0</v>
          </cell>
          <cell r="F2679">
            <v>10</v>
          </cell>
          <cell r="G2679">
            <v>13</v>
          </cell>
          <cell r="H2679">
            <v>100</v>
          </cell>
          <cell r="I2679">
            <v>12</v>
          </cell>
          <cell r="J2679">
            <v>0</v>
          </cell>
          <cell r="K2679">
            <v>0</v>
          </cell>
          <cell r="L2679">
            <v>140</v>
          </cell>
          <cell r="M2679">
            <v>0</v>
          </cell>
          <cell r="O2679" t="str">
            <v>22UN</v>
          </cell>
          <cell r="P2679" t="str">
            <v>Tendring</v>
          </cell>
          <cell r="Q2679">
            <v>5</v>
          </cell>
          <cell r="R2679">
            <v>0</v>
          </cell>
          <cell r="S2679">
            <v>10</v>
          </cell>
          <cell r="T2679">
            <v>14</v>
          </cell>
          <cell r="U2679">
            <v>100</v>
          </cell>
          <cell r="V2679">
            <v>12</v>
          </cell>
          <cell r="W2679">
            <v>0</v>
          </cell>
          <cell r="X2679">
            <v>0</v>
          </cell>
          <cell r="Y2679">
            <v>141</v>
          </cell>
          <cell r="AA2679" t="str">
            <v>22UN</v>
          </cell>
          <cell r="AB2679" t="str">
            <v>Tendring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  <cell r="AG2679">
            <v>0</v>
          </cell>
          <cell r="AI2679" t="str">
            <v>22UN</v>
          </cell>
          <cell r="AJ2679" t="str">
            <v>Tendring</v>
          </cell>
          <cell r="AK2679">
            <v>0</v>
          </cell>
          <cell r="AL2679">
            <v>0</v>
          </cell>
        </row>
        <row r="2680">
          <cell r="B2680" t="str">
            <v>22UQ</v>
          </cell>
          <cell r="C2680" t="str">
            <v>Uttlesford</v>
          </cell>
          <cell r="D2680">
            <v>14</v>
          </cell>
          <cell r="E2680">
            <v>0</v>
          </cell>
          <cell r="F2680">
            <v>7</v>
          </cell>
          <cell r="G2680">
            <v>13</v>
          </cell>
          <cell r="H2680">
            <v>79</v>
          </cell>
          <cell r="I2680">
            <v>0</v>
          </cell>
          <cell r="J2680">
            <v>0</v>
          </cell>
          <cell r="K2680">
            <v>0</v>
          </cell>
          <cell r="L2680">
            <v>113</v>
          </cell>
          <cell r="M2680">
            <v>0</v>
          </cell>
          <cell r="O2680" t="str">
            <v>22UQ</v>
          </cell>
          <cell r="P2680" t="str">
            <v>Uttlesford</v>
          </cell>
          <cell r="Q2680">
            <v>14</v>
          </cell>
          <cell r="R2680">
            <v>0</v>
          </cell>
          <cell r="S2680">
            <v>7</v>
          </cell>
          <cell r="T2680">
            <v>8</v>
          </cell>
          <cell r="U2680">
            <v>79</v>
          </cell>
          <cell r="V2680">
            <v>0</v>
          </cell>
          <cell r="W2680">
            <v>0</v>
          </cell>
          <cell r="X2680">
            <v>0</v>
          </cell>
          <cell r="Y2680">
            <v>108</v>
          </cell>
          <cell r="AA2680" t="str">
            <v>22UQ</v>
          </cell>
          <cell r="AB2680" t="str">
            <v>Uttlesford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  <cell r="AG2680">
            <v>0</v>
          </cell>
          <cell r="AI2680" t="str">
            <v>22UQ</v>
          </cell>
          <cell r="AJ2680" t="str">
            <v>Uttlesford</v>
          </cell>
          <cell r="AK2680">
            <v>0</v>
          </cell>
          <cell r="AL2680">
            <v>0</v>
          </cell>
        </row>
        <row r="2681">
          <cell r="B2681" t="str">
            <v>23UB</v>
          </cell>
          <cell r="C2681" t="str">
            <v>Cheltenham</v>
          </cell>
          <cell r="D2681">
            <v>0</v>
          </cell>
          <cell r="E2681">
            <v>1</v>
          </cell>
          <cell r="F2681">
            <v>14</v>
          </cell>
          <cell r="G2681">
            <v>7</v>
          </cell>
          <cell r="H2681">
            <v>22</v>
          </cell>
          <cell r="I2681">
            <v>8</v>
          </cell>
          <cell r="J2681">
            <v>0</v>
          </cell>
          <cell r="K2681">
            <v>0</v>
          </cell>
          <cell r="L2681">
            <v>52</v>
          </cell>
          <cell r="M2681">
            <v>0</v>
          </cell>
          <cell r="O2681" t="str">
            <v>23UB</v>
          </cell>
          <cell r="P2681" t="str">
            <v>Cheltenham</v>
          </cell>
          <cell r="Q2681">
            <v>0</v>
          </cell>
          <cell r="R2681">
            <v>1</v>
          </cell>
          <cell r="S2681">
            <v>14</v>
          </cell>
          <cell r="T2681">
            <v>6</v>
          </cell>
          <cell r="U2681">
            <v>22</v>
          </cell>
          <cell r="V2681">
            <v>8</v>
          </cell>
          <cell r="W2681">
            <v>0</v>
          </cell>
          <cell r="X2681">
            <v>0</v>
          </cell>
          <cell r="Y2681">
            <v>51</v>
          </cell>
          <cell r="AA2681" t="str">
            <v>23UB</v>
          </cell>
          <cell r="AB2681" t="str">
            <v>Cheltenham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  <cell r="AG2681">
            <v>0</v>
          </cell>
          <cell r="AI2681" t="str">
            <v>23UB</v>
          </cell>
          <cell r="AJ2681" t="str">
            <v>Cheltenham</v>
          </cell>
          <cell r="AK2681">
            <v>0</v>
          </cell>
          <cell r="AL2681">
            <v>0</v>
          </cell>
        </row>
        <row r="2682">
          <cell r="B2682" t="str">
            <v>23UC</v>
          </cell>
          <cell r="C2682" t="str">
            <v>Cotswold</v>
          </cell>
          <cell r="D2682">
            <v>0</v>
          </cell>
          <cell r="E2682">
            <v>0</v>
          </cell>
          <cell r="F2682">
            <v>5</v>
          </cell>
          <cell r="G2682">
            <v>0</v>
          </cell>
          <cell r="H2682">
            <v>34</v>
          </cell>
          <cell r="I2682">
            <v>0</v>
          </cell>
          <cell r="J2682">
            <v>0</v>
          </cell>
          <cell r="K2682">
            <v>0</v>
          </cell>
          <cell r="L2682">
            <v>39</v>
          </cell>
          <cell r="M2682">
            <v>0</v>
          </cell>
          <cell r="O2682" t="str">
            <v>23UC</v>
          </cell>
          <cell r="P2682" t="str">
            <v>Cotswold</v>
          </cell>
          <cell r="Q2682">
            <v>0</v>
          </cell>
          <cell r="R2682">
            <v>0</v>
          </cell>
          <cell r="S2682">
            <v>5</v>
          </cell>
          <cell r="T2682">
            <v>3</v>
          </cell>
          <cell r="U2682">
            <v>34</v>
          </cell>
          <cell r="V2682">
            <v>0</v>
          </cell>
          <cell r="W2682">
            <v>0</v>
          </cell>
          <cell r="X2682">
            <v>0</v>
          </cell>
          <cell r="Y2682">
            <v>42</v>
          </cell>
          <cell r="AA2682" t="str">
            <v>23UC</v>
          </cell>
          <cell r="AB2682" t="str">
            <v>Cotswold</v>
          </cell>
          <cell r="AC2682">
            <v>0</v>
          </cell>
          <cell r="AD2682">
            <v>5</v>
          </cell>
          <cell r="AE2682">
            <v>9</v>
          </cell>
          <cell r="AF2682">
            <v>5</v>
          </cell>
          <cell r="AG2682">
            <v>19</v>
          </cell>
          <cell r="AI2682" t="str">
            <v>23UC</v>
          </cell>
          <cell r="AJ2682" t="str">
            <v>Cotswold</v>
          </cell>
          <cell r="AK2682">
            <v>0</v>
          </cell>
          <cell r="AL2682">
            <v>0</v>
          </cell>
        </row>
        <row r="2683">
          <cell r="B2683" t="str">
            <v>23UD</v>
          </cell>
          <cell r="C2683" t="str">
            <v>Forest of Dean</v>
          </cell>
          <cell r="D2683">
            <v>1</v>
          </cell>
          <cell r="E2683">
            <v>2</v>
          </cell>
          <cell r="F2683">
            <v>0</v>
          </cell>
          <cell r="G2683">
            <v>4</v>
          </cell>
          <cell r="H2683">
            <v>12</v>
          </cell>
          <cell r="I2683">
            <v>0</v>
          </cell>
          <cell r="J2683">
            <v>0</v>
          </cell>
          <cell r="K2683">
            <v>0</v>
          </cell>
          <cell r="L2683">
            <v>19</v>
          </cell>
          <cell r="M2683">
            <v>0</v>
          </cell>
          <cell r="O2683" t="str">
            <v>23UD</v>
          </cell>
          <cell r="P2683" t="str">
            <v>Forest of Dean</v>
          </cell>
          <cell r="Q2683">
            <v>1</v>
          </cell>
          <cell r="R2683">
            <v>2</v>
          </cell>
          <cell r="S2683">
            <v>0</v>
          </cell>
          <cell r="T2683">
            <v>4</v>
          </cell>
          <cell r="U2683">
            <v>12</v>
          </cell>
          <cell r="V2683">
            <v>0</v>
          </cell>
          <cell r="W2683">
            <v>0</v>
          </cell>
          <cell r="X2683">
            <v>0</v>
          </cell>
          <cell r="Y2683">
            <v>19</v>
          </cell>
          <cell r="AA2683" t="str">
            <v>23UD</v>
          </cell>
          <cell r="AB2683" t="str">
            <v>Forest of Dean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  <cell r="AG2683">
            <v>0</v>
          </cell>
          <cell r="AI2683" t="str">
            <v>23UD</v>
          </cell>
          <cell r="AJ2683" t="str">
            <v>Forest of Dean</v>
          </cell>
          <cell r="AK2683">
            <v>0</v>
          </cell>
          <cell r="AL2683">
            <v>0</v>
          </cell>
        </row>
        <row r="2684">
          <cell r="B2684" t="str">
            <v>23UE</v>
          </cell>
          <cell r="C2684" t="str">
            <v>Gloucester</v>
          </cell>
          <cell r="D2684">
            <v>9</v>
          </cell>
          <cell r="E2684">
            <v>2</v>
          </cell>
          <cell r="F2684">
            <v>134</v>
          </cell>
          <cell r="G2684">
            <v>9</v>
          </cell>
          <cell r="H2684">
            <v>132</v>
          </cell>
          <cell r="I2684">
            <v>7</v>
          </cell>
          <cell r="J2684">
            <v>0</v>
          </cell>
          <cell r="K2684">
            <v>0</v>
          </cell>
          <cell r="L2684">
            <v>293</v>
          </cell>
          <cell r="M2684">
            <v>0</v>
          </cell>
          <cell r="O2684" t="str">
            <v>23UE</v>
          </cell>
          <cell r="P2684" t="str">
            <v>Gloucester</v>
          </cell>
          <cell r="Q2684">
            <v>9</v>
          </cell>
          <cell r="R2684">
            <v>2</v>
          </cell>
          <cell r="S2684">
            <v>134</v>
          </cell>
          <cell r="T2684">
            <v>8</v>
          </cell>
          <cell r="U2684">
            <v>132</v>
          </cell>
          <cell r="V2684">
            <v>7</v>
          </cell>
          <cell r="W2684">
            <v>0</v>
          </cell>
          <cell r="X2684">
            <v>0</v>
          </cell>
          <cell r="Y2684">
            <v>292</v>
          </cell>
          <cell r="AA2684" t="str">
            <v>23UE</v>
          </cell>
          <cell r="AB2684" t="str">
            <v>Gloucester</v>
          </cell>
          <cell r="AC2684">
            <v>0</v>
          </cell>
          <cell r="AD2684">
            <v>0</v>
          </cell>
          <cell r="AE2684">
            <v>9</v>
          </cell>
          <cell r="AF2684">
            <v>0</v>
          </cell>
          <cell r="AG2684">
            <v>9</v>
          </cell>
          <cell r="AI2684" t="str">
            <v>23UE</v>
          </cell>
          <cell r="AJ2684" t="str">
            <v>Gloucester</v>
          </cell>
          <cell r="AK2684">
            <v>0</v>
          </cell>
          <cell r="AL2684">
            <v>0</v>
          </cell>
        </row>
        <row r="2685">
          <cell r="B2685" t="str">
            <v>23UF</v>
          </cell>
          <cell r="C2685" t="str">
            <v>Stroud</v>
          </cell>
          <cell r="D2685">
            <v>18</v>
          </cell>
          <cell r="E2685">
            <v>1</v>
          </cell>
          <cell r="F2685">
            <v>15</v>
          </cell>
          <cell r="G2685">
            <v>5</v>
          </cell>
          <cell r="H2685">
            <v>76</v>
          </cell>
          <cell r="I2685">
            <v>0</v>
          </cell>
          <cell r="J2685">
            <v>0</v>
          </cell>
          <cell r="K2685">
            <v>0</v>
          </cell>
          <cell r="L2685">
            <v>115</v>
          </cell>
          <cell r="M2685">
            <v>0</v>
          </cell>
          <cell r="O2685" t="str">
            <v>23UF</v>
          </cell>
          <cell r="P2685" t="str">
            <v>Stroud</v>
          </cell>
          <cell r="Q2685">
            <v>18</v>
          </cell>
          <cell r="R2685">
            <v>1</v>
          </cell>
          <cell r="S2685">
            <v>15</v>
          </cell>
          <cell r="T2685">
            <v>3</v>
          </cell>
          <cell r="U2685">
            <v>76</v>
          </cell>
          <cell r="V2685">
            <v>0</v>
          </cell>
          <cell r="W2685">
            <v>0</v>
          </cell>
          <cell r="X2685">
            <v>0</v>
          </cell>
          <cell r="Y2685">
            <v>113</v>
          </cell>
          <cell r="AA2685" t="str">
            <v>23UF</v>
          </cell>
          <cell r="AB2685" t="str">
            <v>Stroud</v>
          </cell>
          <cell r="AC2685">
            <v>0</v>
          </cell>
          <cell r="AD2685">
            <v>0</v>
          </cell>
          <cell r="AE2685">
            <v>8</v>
          </cell>
          <cell r="AF2685">
            <v>0</v>
          </cell>
          <cell r="AG2685">
            <v>8</v>
          </cell>
          <cell r="AI2685" t="str">
            <v>23UF</v>
          </cell>
          <cell r="AJ2685" t="str">
            <v>Stroud</v>
          </cell>
          <cell r="AK2685">
            <v>0</v>
          </cell>
          <cell r="AL2685">
            <v>0</v>
          </cell>
        </row>
        <row r="2686">
          <cell r="B2686" t="str">
            <v>23UG</v>
          </cell>
          <cell r="C2686" t="str">
            <v>Tewkesbury</v>
          </cell>
          <cell r="D2686">
            <v>0</v>
          </cell>
          <cell r="E2686">
            <v>0</v>
          </cell>
          <cell r="F2686">
            <v>42</v>
          </cell>
          <cell r="G2686">
            <v>3</v>
          </cell>
          <cell r="H2686">
            <v>63</v>
          </cell>
          <cell r="I2686">
            <v>0</v>
          </cell>
          <cell r="J2686">
            <v>1</v>
          </cell>
          <cell r="K2686">
            <v>1</v>
          </cell>
          <cell r="L2686">
            <v>110</v>
          </cell>
          <cell r="M2686">
            <v>2</v>
          </cell>
          <cell r="O2686" t="str">
            <v>23UG</v>
          </cell>
          <cell r="P2686" t="str">
            <v>Tewkesbury</v>
          </cell>
          <cell r="Q2686">
            <v>0</v>
          </cell>
          <cell r="R2686">
            <v>0</v>
          </cell>
          <cell r="S2686">
            <v>42</v>
          </cell>
          <cell r="T2686">
            <v>6</v>
          </cell>
          <cell r="U2686">
            <v>63</v>
          </cell>
          <cell r="V2686">
            <v>0</v>
          </cell>
          <cell r="W2686">
            <v>1</v>
          </cell>
          <cell r="X2686">
            <v>1</v>
          </cell>
          <cell r="Y2686">
            <v>113</v>
          </cell>
          <cell r="AA2686" t="str">
            <v>23UG</v>
          </cell>
          <cell r="AB2686" t="str">
            <v>Tewkesbury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I2686" t="str">
            <v>23UG</v>
          </cell>
          <cell r="AJ2686" t="str">
            <v>Tewkesbury</v>
          </cell>
          <cell r="AK2686">
            <v>0</v>
          </cell>
          <cell r="AL2686">
            <v>0</v>
          </cell>
        </row>
        <row r="2687">
          <cell r="B2687" t="str">
            <v>24UB</v>
          </cell>
          <cell r="C2687" t="str">
            <v>Basingstoke and Deane</v>
          </cell>
          <cell r="D2687">
            <v>10</v>
          </cell>
          <cell r="E2687">
            <v>17</v>
          </cell>
          <cell r="F2687">
            <v>222</v>
          </cell>
          <cell r="G2687">
            <v>64</v>
          </cell>
          <cell r="H2687">
            <v>354</v>
          </cell>
          <cell r="I2687">
            <v>0</v>
          </cell>
          <cell r="J2687">
            <v>0</v>
          </cell>
          <cell r="K2687">
            <v>1</v>
          </cell>
          <cell r="L2687">
            <v>668</v>
          </cell>
          <cell r="M2687">
            <v>1</v>
          </cell>
          <cell r="O2687" t="str">
            <v>24UB</v>
          </cell>
          <cell r="P2687" t="str">
            <v>Basingstoke and Deane</v>
          </cell>
          <cell r="Q2687">
            <v>10</v>
          </cell>
          <cell r="R2687">
            <v>17</v>
          </cell>
          <cell r="S2687">
            <v>222</v>
          </cell>
          <cell r="T2687">
            <v>78</v>
          </cell>
          <cell r="U2687">
            <v>354</v>
          </cell>
          <cell r="V2687">
            <v>0</v>
          </cell>
          <cell r="W2687">
            <v>0</v>
          </cell>
          <cell r="X2687">
            <v>1</v>
          </cell>
          <cell r="Y2687">
            <v>682</v>
          </cell>
          <cell r="AA2687" t="str">
            <v>24UB</v>
          </cell>
          <cell r="AB2687" t="str">
            <v>Basingstoke and Deane</v>
          </cell>
          <cell r="AC2687">
            <v>0</v>
          </cell>
          <cell r="AD2687">
            <v>8</v>
          </cell>
          <cell r="AE2687">
            <v>0</v>
          </cell>
          <cell r="AF2687">
            <v>8</v>
          </cell>
          <cell r="AG2687">
            <v>16</v>
          </cell>
          <cell r="AI2687" t="str">
            <v>24UB</v>
          </cell>
          <cell r="AJ2687" t="str">
            <v>Basingstoke and Deane</v>
          </cell>
          <cell r="AK2687">
            <v>0</v>
          </cell>
          <cell r="AL2687">
            <v>0</v>
          </cell>
        </row>
        <row r="2688">
          <cell r="B2688" t="str">
            <v>24UC</v>
          </cell>
          <cell r="C2688" t="str">
            <v>East Hampshire</v>
          </cell>
          <cell r="D2688">
            <v>0</v>
          </cell>
          <cell r="E2688">
            <v>0</v>
          </cell>
          <cell r="F2688">
            <v>12</v>
          </cell>
          <cell r="G2688">
            <v>20</v>
          </cell>
          <cell r="H2688">
            <v>11</v>
          </cell>
          <cell r="I2688">
            <v>0</v>
          </cell>
          <cell r="J2688">
            <v>0</v>
          </cell>
          <cell r="K2688">
            <v>0</v>
          </cell>
          <cell r="L2688">
            <v>43</v>
          </cell>
          <cell r="M2688">
            <v>0</v>
          </cell>
          <cell r="O2688" t="str">
            <v>24UC</v>
          </cell>
          <cell r="P2688" t="str">
            <v>East Hampshire</v>
          </cell>
          <cell r="Q2688">
            <v>0</v>
          </cell>
          <cell r="R2688">
            <v>0</v>
          </cell>
          <cell r="S2688">
            <v>12</v>
          </cell>
          <cell r="T2688">
            <v>13</v>
          </cell>
          <cell r="U2688">
            <v>11</v>
          </cell>
          <cell r="V2688">
            <v>0</v>
          </cell>
          <cell r="W2688">
            <v>0</v>
          </cell>
          <cell r="X2688">
            <v>0</v>
          </cell>
          <cell r="Y2688">
            <v>36</v>
          </cell>
          <cell r="AA2688" t="str">
            <v>24UC</v>
          </cell>
          <cell r="AB2688" t="str">
            <v>East Hampshire</v>
          </cell>
          <cell r="AC2688">
            <v>0</v>
          </cell>
          <cell r="AD2688">
            <v>9</v>
          </cell>
          <cell r="AE2688">
            <v>0</v>
          </cell>
          <cell r="AF2688">
            <v>9</v>
          </cell>
          <cell r="AG2688">
            <v>18</v>
          </cell>
          <cell r="AI2688" t="str">
            <v>24UC</v>
          </cell>
          <cell r="AJ2688" t="str">
            <v>East Hampshire</v>
          </cell>
          <cell r="AK2688">
            <v>0</v>
          </cell>
          <cell r="AL2688">
            <v>0</v>
          </cell>
        </row>
        <row r="2689">
          <cell r="B2689" t="str">
            <v>24UD</v>
          </cell>
          <cell r="C2689" t="str">
            <v>Eastleigh</v>
          </cell>
          <cell r="D2689">
            <v>28</v>
          </cell>
          <cell r="E2689">
            <v>0</v>
          </cell>
          <cell r="F2689">
            <v>42</v>
          </cell>
          <cell r="G2689">
            <v>21</v>
          </cell>
          <cell r="H2689">
            <v>170</v>
          </cell>
          <cell r="I2689">
            <v>0</v>
          </cell>
          <cell r="J2689">
            <v>0</v>
          </cell>
          <cell r="K2689">
            <v>0</v>
          </cell>
          <cell r="L2689">
            <v>261</v>
          </cell>
          <cell r="M2689">
            <v>0</v>
          </cell>
          <cell r="O2689" t="str">
            <v>24UD</v>
          </cell>
          <cell r="P2689" t="str">
            <v>Eastleigh</v>
          </cell>
          <cell r="Q2689">
            <v>28</v>
          </cell>
          <cell r="R2689">
            <v>0</v>
          </cell>
          <cell r="S2689">
            <v>42</v>
          </cell>
          <cell r="T2689">
            <v>25</v>
          </cell>
          <cell r="U2689">
            <v>170</v>
          </cell>
          <cell r="V2689">
            <v>0</v>
          </cell>
          <cell r="W2689">
            <v>0</v>
          </cell>
          <cell r="X2689">
            <v>0</v>
          </cell>
          <cell r="Y2689">
            <v>265</v>
          </cell>
          <cell r="AA2689" t="str">
            <v>24UD</v>
          </cell>
          <cell r="AB2689" t="str">
            <v>Eastleigh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I2689" t="str">
            <v>24UD</v>
          </cell>
          <cell r="AJ2689" t="str">
            <v>Eastleigh</v>
          </cell>
          <cell r="AK2689">
            <v>0</v>
          </cell>
          <cell r="AL2689">
            <v>0</v>
          </cell>
        </row>
        <row r="2690">
          <cell r="B2690" t="str">
            <v>24UE</v>
          </cell>
          <cell r="C2690" t="str">
            <v>Fareham</v>
          </cell>
          <cell r="D2690">
            <v>0</v>
          </cell>
          <cell r="E2690">
            <v>1</v>
          </cell>
          <cell r="F2690">
            <v>2</v>
          </cell>
          <cell r="G2690">
            <v>17</v>
          </cell>
          <cell r="H2690">
            <v>12</v>
          </cell>
          <cell r="I2690">
            <v>0</v>
          </cell>
          <cell r="J2690">
            <v>0</v>
          </cell>
          <cell r="K2690">
            <v>0</v>
          </cell>
          <cell r="L2690">
            <v>32</v>
          </cell>
          <cell r="M2690">
            <v>0</v>
          </cell>
          <cell r="O2690" t="str">
            <v>24UE</v>
          </cell>
          <cell r="P2690" t="str">
            <v>Fareham</v>
          </cell>
          <cell r="Q2690">
            <v>0</v>
          </cell>
          <cell r="R2690">
            <v>1</v>
          </cell>
          <cell r="S2690">
            <v>2</v>
          </cell>
          <cell r="T2690">
            <v>25</v>
          </cell>
          <cell r="U2690">
            <v>12</v>
          </cell>
          <cell r="V2690">
            <v>0</v>
          </cell>
          <cell r="W2690">
            <v>0</v>
          </cell>
          <cell r="X2690">
            <v>0</v>
          </cell>
          <cell r="Y2690">
            <v>40</v>
          </cell>
          <cell r="AA2690" t="str">
            <v>24UE</v>
          </cell>
          <cell r="AB2690" t="str">
            <v>Fareham</v>
          </cell>
          <cell r="AC2690">
            <v>0</v>
          </cell>
          <cell r="AD2690">
            <v>2</v>
          </cell>
          <cell r="AE2690">
            <v>0</v>
          </cell>
          <cell r="AF2690">
            <v>2</v>
          </cell>
          <cell r="AG2690">
            <v>4</v>
          </cell>
          <cell r="AI2690" t="str">
            <v>24UE</v>
          </cell>
          <cell r="AJ2690" t="str">
            <v>Fareham</v>
          </cell>
          <cell r="AK2690">
            <v>0</v>
          </cell>
          <cell r="AL2690">
            <v>0</v>
          </cell>
        </row>
        <row r="2691">
          <cell r="B2691" t="str">
            <v>24UF</v>
          </cell>
          <cell r="C2691" t="str">
            <v>Gosport</v>
          </cell>
          <cell r="D2691">
            <v>0</v>
          </cell>
          <cell r="E2691">
            <v>4</v>
          </cell>
          <cell r="F2691">
            <v>2</v>
          </cell>
          <cell r="G2691">
            <v>15</v>
          </cell>
          <cell r="H2691">
            <v>26</v>
          </cell>
          <cell r="I2691">
            <v>0</v>
          </cell>
          <cell r="J2691">
            <v>0</v>
          </cell>
          <cell r="K2691">
            <v>0</v>
          </cell>
          <cell r="L2691">
            <v>47</v>
          </cell>
          <cell r="M2691">
            <v>0</v>
          </cell>
          <cell r="O2691" t="str">
            <v>24UF</v>
          </cell>
          <cell r="P2691" t="str">
            <v>Gosport</v>
          </cell>
          <cell r="Q2691">
            <v>0</v>
          </cell>
          <cell r="R2691">
            <v>4</v>
          </cell>
          <cell r="S2691">
            <v>2</v>
          </cell>
          <cell r="T2691">
            <v>14</v>
          </cell>
          <cell r="U2691">
            <v>26</v>
          </cell>
          <cell r="V2691">
            <v>0</v>
          </cell>
          <cell r="W2691">
            <v>0</v>
          </cell>
          <cell r="X2691">
            <v>0</v>
          </cell>
          <cell r="Y2691">
            <v>46</v>
          </cell>
          <cell r="AA2691" t="str">
            <v>24UF</v>
          </cell>
          <cell r="AB2691" t="str">
            <v>Gosport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I2691" t="str">
            <v>24UF</v>
          </cell>
          <cell r="AJ2691" t="str">
            <v>Gosport</v>
          </cell>
          <cell r="AK2691">
            <v>0</v>
          </cell>
          <cell r="AL2691">
            <v>0</v>
          </cell>
        </row>
        <row r="2692">
          <cell r="B2692" t="str">
            <v>24UG</v>
          </cell>
          <cell r="C2692" t="str">
            <v>Hart</v>
          </cell>
          <cell r="D2692">
            <v>0</v>
          </cell>
          <cell r="E2692">
            <v>5</v>
          </cell>
          <cell r="F2692">
            <v>1</v>
          </cell>
          <cell r="G2692">
            <v>11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17</v>
          </cell>
          <cell r="M2692">
            <v>0</v>
          </cell>
          <cell r="O2692" t="str">
            <v>24UG</v>
          </cell>
          <cell r="P2692" t="str">
            <v>Hart</v>
          </cell>
          <cell r="Q2692">
            <v>0</v>
          </cell>
          <cell r="R2692">
            <v>5</v>
          </cell>
          <cell r="S2692">
            <v>1</v>
          </cell>
          <cell r="T2692">
            <v>19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25</v>
          </cell>
          <cell r="AA2692" t="str">
            <v>24UG</v>
          </cell>
          <cell r="AB2692" t="str">
            <v>Hart</v>
          </cell>
          <cell r="AC2692">
            <v>0</v>
          </cell>
          <cell r="AD2692">
            <v>0</v>
          </cell>
          <cell r="AE2692">
            <v>0</v>
          </cell>
          <cell r="AF2692">
            <v>0</v>
          </cell>
          <cell r="AG2692">
            <v>0</v>
          </cell>
          <cell r="AI2692" t="str">
            <v>24UG</v>
          </cell>
          <cell r="AJ2692" t="str">
            <v>Hart</v>
          </cell>
          <cell r="AK2692">
            <v>0</v>
          </cell>
          <cell r="AL2692">
            <v>0</v>
          </cell>
        </row>
        <row r="2693">
          <cell r="B2693" t="str">
            <v>24UH</v>
          </cell>
          <cell r="C2693" t="str">
            <v>Havant</v>
          </cell>
          <cell r="D2693">
            <v>0</v>
          </cell>
          <cell r="E2693">
            <v>6</v>
          </cell>
          <cell r="F2693">
            <v>25</v>
          </cell>
          <cell r="G2693">
            <v>20</v>
          </cell>
          <cell r="H2693">
            <v>35</v>
          </cell>
          <cell r="I2693">
            <v>0</v>
          </cell>
          <cell r="J2693">
            <v>0</v>
          </cell>
          <cell r="K2693">
            <v>0</v>
          </cell>
          <cell r="L2693">
            <v>86</v>
          </cell>
          <cell r="M2693">
            <v>0</v>
          </cell>
          <cell r="O2693" t="str">
            <v>24UH</v>
          </cell>
          <cell r="P2693" t="str">
            <v>Havant</v>
          </cell>
          <cell r="Q2693">
            <v>0</v>
          </cell>
          <cell r="R2693">
            <v>6</v>
          </cell>
          <cell r="S2693">
            <v>25</v>
          </cell>
          <cell r="T2693">
            <v>29</v>
          </cell>
          <cell r="U2693">
            <v>35</v>
          </cell>
          <cell r="V2693">
            <v>0</v>
          </cell>
          <cell r="W2693">
            <v>0</v>
          </cell>
          <cell r="X2693">
            <v>0</v>
          </cell>
          <cell r="Y2693">
            <v>95</v>
          </cell>
          <cell r="AA2693" t="str">
            <v>24UH</v>
          </cell>
          <cell r="AB2693" t="str">
            <v>Havant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  <cell r="AG2693">
            <v>0</v>
          </cell>
          <cell r="AI2693" t="str">
            <v>24UH</v>
          </cell>
          <cell r="AJ2693" t="str">
            <v>Havant</v>
          </cell>
          <cell r="AK2693">
            <v>0</v>
          </cell>
          <cell r="AL2693">
            <v>0</v>
          </cell>
        </row>
        <row r="2694">
          <cell r="B2694" t="str">
            <v>24UJ</v>
          </cell>
          <cell r="C2694" t="str">
            <v>New Forest</v>
          </cell>
          <cell r="D2694">
            <v>5</v>
          </cell>
          <cell r="E2694">
            <v>5</v>
          </cell>
          <cell r="F2694">
            <v>23</v>
          </cell>
          <cell r="G2694">
            <v>17</v>
          </cell>
          <cell r="H2694">
            <v>38</v>
          </cell>
          <cell r="I2694">
            <v>0</v>
          </cell>
          <cell r="J2694">
            <v>0</v>
          </cell>
          <cell r="K2694">
            <v>1</v>
          </cell>
          <cell r="L2694">
            <v>89</v>
          </cell>
          <cell r="M2694">
            <v>1</v>
          </cell>
          <cell r="O2694" t="str">
            <v>24UJ</v>
          </cell>
          <cell r="P2694" t="str">
            <v>New Forest</v>
          </cell>
          <cell r="Q2694">
            <v>5</v>
          </cell>
          <cell r="R2694">
            <v>5</v>
          </cell>
          <cell r="S2694">
            <v>23</v>
          </cell>
          <cell r="T2694">
            <v>27</v>
          </cell>
          <cell r="U2694">
            <v>38</v>
          </cell>
          <cell r="V2694">
            <v>0</v>
          </cell>
          <cell r="W2694">
            <v>0</v>
          </cell>
          <cell r="X2694">
            <v>1</v>
          </cell>
          <cell r="Y2694">
            <v>99</v>
          </cell>
          <cell r="AA2694" t="str">
            <v>24UJ</v>
          </cell>
          <cell r="AB2694" t="str">
            <v>New Forest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  <cell r="AG2694">
            <v>0</v>
          </cell>
          <cell r="AI2694" t="str">
            <v>24UJ</v>
          </cell>
          <cell r="AJ2694" t="str">
            <v>New Forest</v>
          </cell>
          <cell r="AK2694">
            <v>0</v>
          </cell>
          <cell r="AL2694">
            <v>0</v>
          </cell>
        </row>
        <row r="2695">
          <cell r="B2695" t="str">
            <v>24UL</v>
          </cell>
          <cell r="C2695" t="str">
            <v>Rushmoor</v>
          </cell>
          <cell r="D2695">
            <v>0</v>
          </cell>
          <cell r="E2695">
            <v>3</v>
          </cell>
          <cell r="F2695">
            <v>119</v>
          </cell>
          <cell r="G2695">
            <v>35</v>
          </cell>
          <cell r="H2695">
            <v>192</v>
          </cell>
          <cell r="I2695">
            <v>6</v>
          </cell>
          <cell r="J2695">
            <v>0</v>
          </cell>
          <cell r="K2695">
            <v>0</v>
          </cell>
          <cell r="L2695">
            <v>355</v>
          </cell>
          <cell r="M2695">
            <v>0</v>
          </cell>
          <cell r="O2695" t="str">
            <v>24UL</v>
          </cell>
          <cell r="P2695" t="str">
            <v>Rushmoor</v>
          </cell>
          <cell r="Q2695">
            <v>0</v>
          </cell>
          <cell r="R2695">
            <v>3</v>
          </cell>
          <cell r="S2695">
            <v>119</v>
          </cell>
          <cell r="T2695">
            <v>20</v>
          </cell>
          <cell r="U2695">
            <v>192</v>
          </cell>
          <cell r="V2695">
            <v>6</v>
          </cell>
          <cell r="W2695">
            <v>0</v>
          </cell>
          <cell r="X2695">
            <v>0</v>
          </cell>
          <cell r="Y2695">
            <v>340</v>
          </cell>
          <cell r="AA2695" t="str">
            <v>24UL</v>
          </cell>
          <cell r="AB2695" t="str">
            <v>Rushmoor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  <cell r="AG2695">
            <v>0</v>
          </cell>
          <cell r="AI2695" t="str">
            <v>24UL</v>
          </cell>
          <cell r="AJ2695" t="str">
            <v>Rushmoor</v>
          </cell>
          <cell r="AK2695">
            <v>0</v>
          </cell>
          <cell r="AL2695">
            <v>0</v>
          </cell>
        </row>
        <row r="2696">
          <cell r="B2696" t="str">
            <v>24UN</v>
          </cell>
          <cell r="C2696" t="str">
            <v>Test Valley</v>
          </cell>
          <cell r="D2696">
            <v>0</v>
          </cell>
          <cell r="E2696">
            <v>7</v>
          </cell>
          <cell r="F2696">
            <v>13</v>
          </cell>
          <cell r="G2696">
            <v>24</v>
          </cell>
          <cell r="H2696">
            <v>81</v>
          </cell>
          <cell r="I2696">
            <v>5</v>
          </cell>
          <cell r="J2696">
            <v>0</v>
          </cell>
          <cell r="K2696">
            <v>0</v>
          </cell>
          <cell r="L2696">
            <v>130</v>
          </cell>
          <cell r="M2696">
            <v>0</v>
          </cell>
          <cell r="O2696" t="str">
            <v>24UN</v>
          </cell>
          <cell r="P2696" t="str">
            <v>Test Valley</v>
          </cell>
          <cell r="Q2696">
            <v>0</v>
          </cell>
          <cell r="R2696">
            <v>7</v>
          </cell>
          <cell r="S2696">
            <v>13</v>
          </cell>
          <cell r="T2696">
            <v>23</v>
          </cell>
          <cell r="U2696">
            <v>81</v>
          </cell>
          <cell r="V2696">
            <v>5</v>
          </cell>
          <cell r="W2696">
            <v>0</v>
          </cell>
          <cell r="X2696">
            <v>0</v>
          </cell>
          <cell r="Y2696">
            <v>129</v>
          </cell>
          <cell r="AA2696" t="str">
            <v>24UN</v>
          </cell>
          <cell r="AB2696" t="str">
            <v>Test Valley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  <cell r="AG2696">
            <v>0</v>
          </cell>
          <cell r="AI2696" t="str">
            <v>24UN</v>
          </cell>
          <cell r="AJ2696" t="str">
            <v>Test Valley</v>
          </cell>
          <cell r="AK2696">
            <v>0</v>
          </cell>
          <cell r="AL2696">
            <v>0</v>
          </cell>
        </row>
        <row r="2697">
          <cell r="B2697" t="str">
            <v>24UP</v>
          </cell>
          <cell r="C2697" t="str">
            <v>Winchester</v>
          </cell>
          <cell r="D2697">
            <v>2</v>
          </cell>
          <cell r="E2697">
            <v>0</v>
          </cell>
          <cell r="F2697">
            <v>8</v>
          </cell>
          <cell r="G2697">
            <v>18</v>
          </cell>
          <cell r="H2697">
            <v>105</v>
          </cell>
          <cell r="I2697">
            <v>4</v>
          </cell>
          <cell r="J2697">
            <v>0</v>
          </cell>
          <cell r="K2697">
            <v>0</v>
          </cell>
          <cell r="L2697">
            <v>137</v>
          </cell>
          <cell r="M2697">
            <v>0</v>
          </cell>
          <cell r="O2697" t="str">
            <v>24UP</v>
          </cell>
          <cell r="P2697" t="str">
            <v>Winchester</v>
          </cell>
          <cell r="Q2697">
            <v>2</v>
          </cell>
          <cell r="R2697">
            <v>0</v>
          </cell>
          <cell r="S2697">
            <v>8</v>
          </cell>
          <cell r="T2697">
            <v>12</v>
          </cell>
          <cell r="U2697">
            <v>105</v>
          </cell>
          <cell r="V2697">
            <v>4</v>
          </cell>
          <cell r="W2697">
            <v>0</v>
          </cell>
          <cell r="X2697">
            <v>0</v>
          </cell>
          <cell r="Y2697">
            <v>131</v>
          </cell>
          <cell r="AA2697" t="str">
            <v>24UP</v>
          </cell>
          <cell r="AB2697" t="str">
            <v>Winchester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  <cell r="AG2697">
            <v>0</v>
          </cell>
          <cell r="AI2697" t="str">
            <v>24UP</v>
          </cell>
          <cell r="AJ2697" t="str">
            <v>Winchester</v>
          </cell>
          <cell r="AK2697">
            <v>0</v>
          </cell>
          <cell r="AL2697">
            <v>0</v>
          </cell>
        </row>
        <row r="2698">
          <cell r="B2698" t="str">
            <v>26UB</v>
          </cell>
          <cell r="C2698" t="str">
            <v>Broxbourne</v>
          </cell>
          <cell r="D2698">
            <v>6</v>
          </cell>
          <cell r="E2698">
            <v>0</v>
          </cell>
          <cell r="F2698">
            <v>27</v>
          </cell>
          <cell r="G2698">
            <v>16</v>
          </cell>
          <cell r="H2698">
            <v>143</v>
          </cell>
          <cell r="I2698">
            <v>0</v>
          </cell>
          <cell r="J2698">
            <v>0</v>
          </cell>
          <cell r="K2698">
            <v>0</v>
          </cell>
          <cell r="L2698">
            <v>192</v>
          </cell>
          <cell r="M2698">
            <v>0</v>
          </cell>
          <cell r="O2698" t="str">
            <v>26UB</v>
          </cell>
          <cell r="P2698" t="str">
            <v>Broxbourne</v>
          </cell>
          <cell r="Q2698">
            <v>6</v>
          </cell>
          <cell r="R2698">
            <v>0</v>
          </cell>
          <cell r="S2698">
            <v>27</v>
          </cell>
          <cell r="T2698">
            <v>26</v>
          </cell>
          <cell r="U2698">
            <v>143</v>
          </cell>
          <cell r="V2698">
            <v>0</v>
          </cell>
          <cell r="W2698">
            <v>0</v>
          </cell>
          <cell r="X2698">
            <v>0</v>
          </cell>
          <cell r="Y2698">
            <v>202</v>
          </cell>
          <cell r="AA2698" t="str">
            <v>26UB</v>
          </cell>
          <cell r="AB2698" t="str">
            <v>Broxbourne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  <cell r="AG2698">
            <v>0</v>
          </cell>
          <cell r="AI2698" t="str">
            <v>26UB</v>
          </cell>
          <cell r="AJ2698" t="str">
            <v>Broxbourne</v>
          </cell>
          <cell r="AK2698">
            <v>0</v>
          </cell>
          <cell r="AL2698">
            <v>0</v>
          </cell>
        </row>
        <row r="2699">
          <cell r="B2699" t="str">
            <v>26UC</v>
          </cell>
          <cell r="C2699" t="str">
            <v>Dacorum</v>
          </cell>
          <cell r="D2699">
            <v>9</v>
          </cell>
          <cell r="E2699">
            <v>2</v>
          </cell>
          <cell r="F2699">
            <v>55</v>
          </cell>
          <cell r="G2699">
            <v>17</v>
          </cell>
          <cell r="H2699">
            <v>34</v>
          </cell>
          <cell r="I2699">
            <v>0</v>
          </cell>
          <cell r="J2699">
            <v>0</v>
          </cell>
          <cell r="K2699">
            <v>0</v>
          </cell>
          <cell r="L2699">
            <v>117</v>
          </cell>
          <cell r="M2699">
            <v>0</v>
          </cell>
          <cell r="O2699" t="str">
            <v>26UC</v>
          </cell>
          <cell r="P2699" t="str">
            <v>Dacorum</v>
          </cell>
          <cell r="Q2699">
            <v>9</v>
          </cell>
          <cell r="R2699">
            <v>2</v>
          </cell>
          <cell r="S2699">
            <v>55</v>
          </cell>
          <cell r="T2699">
            <v>29</v>
          </cell>
          <cell r="U2699">
            <v>34</v>
          </cell>
          <cell r="V2699">
            <v>0</v>
          </cell>
          <cell r="W2699">
            <v>0</v>
          </cell>
          <cell r="X2699">
            <v>0</v>
          </cell>
          <cell r="Y2699">
            <v>129</v>
          </cell>
          <cell r="AA2699" t="str">
            <v>26UC</v>
          </cell>
          <cell r="AB2699" t="str">
            <v>Dacorum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  <cell r="AG2699">
            <v>0</v>
          </cell>
          <cell r="AI2699" t="str">
            <v>26UC</v>
          </cell>
          <cell r="AJ2699" t="str">
            <v>Dacorum</v>
          </cell>
          <cell r="AK2699">
            <v>0</v>
          </cell>
          <cell r="AL2699">
            <v>0</v>
          </cell>
        </row>
        <row r="2700">
          <cell r="B2700" t="str">
            <v>26UD</v>
          </cell>
          <cell r="C2700" t="str">
            <v>East Hertfordshire</v>
          </cell>
          <cell r="D2700">
            <v>0</v>
          </cell>
          <cell r="E2700">
            <v>0</v>
          </cell>
          <cell r="F2700">
            <v>69</v>
          </cell>
          <cell r="G2700">
            <v>21</v>
          </cell>
          <cell r="H2700">
            <v>100</v>
          </cell>
          <cell r="I2700">
            <v>0</v>
          </cell>
          <cell r="J2700">
            <v>1</v>
          </cell>
          <cell r="K2700">
            <v>0</v>
          </cell>
          <cell r="L2700">
            <v>191</v>
          </cell>
          <cell r="M2700">
            <v>1</v>
          </cell>
          <cell r="O2700" t="str">
            <v>26UD</v>
          </cell>
          <cell r="P2700" t="str">
            <v>East Hertfordshire</v>
          </cell>
          <cell r="Q2700">
            <v>0</v>
          </cell>
          <cell r="R2700">
            <v>0</v>
          </cell>
          <cell r="S2700">
            <v>69</v>
          </cell>
          <cell r="T2700">
            <v>21</v>
          </cell>
          <cell r="U2700">
            <v>100</v>
          </cell>
          <cell r="V2700">
            <v>0</v>
          </cell>
          <cell r="W2700">
            <v>1</v>
          </cell>
          <cell r="X2700">
            <v>0</v>
          </cell>
          <cell r="Y2700">
            <v>191</v>
          </cell>
          <cell r="AA2700" t="str">
            <v>26UD</v>
          </cell>
          <cell r="AB2700" t="str">
            <v>East Hertfordshire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  <cell r="AG2700">
            <v>0</v>
          </cell>
          <cell r="AI2700" t="str">
            <v>26UD</v>
          </cell>
          <cell r="AJ2700" t="str">
            <v>East Hertfordshire</v>
          </cell>
          <cell r="AK2700">
            <v>0</v>
          </cell>
          <cell r="AL2700">
            <v>0</v>
          </cell>
        </row>
        <row r="2701">
          <cell r="B2701" t="str">
            <v>26UE</v>
          </cell>
          <cell r="C2701" t="str">
            <v>Hertsmere</v>
          </cell>
          <cell r="D2701">
            <v>0</v>
          </cell>
          <cell r="E2701">
            <v>1</v>
          </cell>
          <cell r="F2701">
            <v>44</v>
          </cell>
          <cell r="G2701">
            <v>11</v>
          </cell>
          <cell r="H2701">
            <v>115</v>
          </cell>
          <cell r="I2701">
            <v>0</v>
          </cell>
          <cell r="J2701">
            <v>0</v>
          </cell>
          <cell r="K2701">
            <v>0</v>
          </cell>
          <cell r="L2701">
            <v>171</v>
          </cell>
          <cell r="M2701">
            <v>0</v>
          </cell>
          <cell r="O2701" t="str">
            <v>26UE</v>
          </cell>
          <cell r="P2701" t="str">
            <v>Hertsmere</v>
          </cell>
          <cell r="Q2701">
            <v>0</v>
          </cell>
          <cell r="R2701">
            <v>1</v>
          </cell>
          <cell r="S2701">
            <v>44</v>
          </cell>
          <cell r="T2701">
            <v>15</v>
          </cell>
          <cell r="U2701">
            <v>115</v>
          </cell>
          <cell r="V2701">
            <v>0</v>
          </cell>
          <cell r="W2701">
            <v>0</v>
          </cell>
          <cell r="X2701">
            <v>0</v>
          </cell>
          <cell r="Y2701">
            <v>175</v>
          </cell>
          <cell r="AA2701" t="str">
            <v>26UE</v>
          </cell>
          <cell r="AB2701" t="str">
            <v>Hertsmere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  <cell r="AG2701">
            <v>0</v>
          </cell>
          <cell r="AI2701" t="str">
            <v>26UE</v>
          </cell>
          <cell r="AJ2701" t="str">
            <v>Hertsmere</v>
          </cell>
          <cell r="AK2701">
            <v>0</v>
          </cell>
          <cell r="AL2701">
            <v>0</v>
          </cell>
        </row>
        <row r="2702">
          <cell r="B2702" t="str">
            <v>26UF</v>
          </cell>
          <cell r="C2702" t="str">
            <v>North Hertfordshire</v>
          </cell>
          <cell r="D2702">
            <v>27</v>
          </cell>
          <cell r="E2702">
            <v>0</v>
          </cell>
          <cell r="F2702">
            <v>30</v>
          </cell>
          <cell r="G2702">
            <v>24</v>
          </cell>
          <cell r="H2702">
            <v>93</v>
          </cell>
          <cell r="I2702">
            <v>0</v>
          </cell>
          <cell r="J2702">
            <v>0</v>
          </cell>
          <cell r="K2702">
            <v>0</v>
          </cell>
          <cell r="L2702">
            <v>174</v>
          </cell>
          <cell r="M2702">
            <v>0</v>
          </cell>
          <cell r="O2702" t="str">
            <v>26UF</v>
          </cell>
          <cell r="P2702" t="str">
            <v>North Hertfordshire</v>
          </cell>
          <cell r="Q2702">
            <v>27</v>
          </cell>
          <cell r="R2702">
            <v>0</v>
          </cell>
          <cell r="S2702">
            <v>30</v>
          </cell>
          <cell r="T2702">
            <v>37</v>
          </cell>
          <cell r="U2702">
            <v>93</v>
          </cell>
          <cell r="V2702">
            <v>0</v>
          </cell>
          <cell r="W2702">
            <v>0</v>
          </cell>
          <cell r="X2702">
            <v>0</v>
          </cell>
          <cell r="Y2702">
            <v>187</v>
          </cell>
          <cell r="AA2702" t="str">
            <v>26UF</v>
          </cell>
          <cell r="AB2702" t="str">
            <v>North Hertfordshire</v>
          </cell>
          <cell r="AC2702">
            <v>0</v>
          </cell>
          <cell r="AD2702">
            <v>6</v>
          </cell>
          <cell r="AE2702">
            <v>0</v>
          </cell>
          <cell r="AF2702">
            <v>6</v>
          </cell>
          <cell r="AG2702">
            <v>12</v>
          </cell>
          <cell r="AI2702" t="str">
            <v>26UF</v>
          </cell>
          <cell r="AJ2702" t="str">
            <v>North Hertfordshire</v>
          </cell>
          <cell r="AK2702">
            <v>0</v>
          </cell>
          <cell r="AL2702">
            <v>0</v>
          </cell>
        </row>
        <row r="2703">
          <cell r="B2703" t="str">
            <v>26UG</v>
          </cell>
          <cell r="C2703" t="str">
            <v>St. Albans</v>
          </cell>
          <cell r="D2703">
            <v>28</v>
          </cell>
          <cell r="E2703">
            <v>1</v>
          </cell>
          <cell r="F2703">
            <v>31</v>
          </cell>
          <cell r="G2703">
            <v>27</v>
          </cell>
          <cell r="H2703">
            <v>54</v>
          </cell>
          <cell r="I2703">
            <v>0</v>
          </cell>
          <cell r="J2703">
            <v>0</v>
          </cell>
          <cell r="K2703">
            <v>0</v>
          </cell>
          <cell r="L2703">
            <v>141</v>
          </cell>
          <cell r="M2703">
            <v>0</v>
          </cell>
          <cell r="O2703" t="str">
            <v>26UG</v>
          </cell>
          <cell r="P2703" t="str">
            <v>St. Albans</v>
          </cell>
          <cell r="Q2703">
            <v>28</v>
          </cell>
          <cell r="R2703">
            <v>1</v>
          </cell>
          <cell r="S2703">
            <v>31</v>
          </cell>
          <cell r="T2703">
            <v>26</v>
          </cell>
          <cell r="U2703">
            <v>54</v>
          </cell>
          <cell r="V2703">
            <v>0</v>
          </cell>
          <cell r="W2703">
            <v>0</v>
          </cell>
          <cell r="X2703">
            <v>0</v>
          </cell>
          <cell r="Y2703">
            <v>140</v>
          </cell>
          <cell r="AA2703" t="str">
            <v>26UG</v>
          </cell>
          <cell r="AB2703" t="str">
            <v>St. Albans</v>
          </cell>
          <cell r="AC2703">
            <v>15</v>
          </cell>
          <cell r="AD2703">
            <v>25</v>
          </cell>
          <cell r="AE2703">
            <v>0</v>
          </cell>
          <cell r="AF2703">
            <v>40</v>
          </cell>
          <cell r="AG2703">
            <v>80</v>
          </cell>
          <cell r="AI2703" t="str">
            <v>26UG</v>
          </cell>
          <cell r="AJ2703" t="str">
            <v>St. Albans</v>
          </cell>
          <cell r="AK2703">
            <v>0</v>
          </cell>
          <cell r="AL2703">
            <v>0</v>
          </cell>
        </row>
        <row r="2704">
          <cell r="B2704" t="str">
            <v>26UH</v>
          </cell>
          <cell r="C2704" t="str">
            <v>Stevenage</v>
          </cell>
          <cell r="D2704">
            <v>0</v>
          </cell>
          <cell r="E2704">
            <v>2</v>
          </cell>
          <cell r="F2704">
            <v>18</v>
          </cell>
          <cell r="G2704">
            <v>27</v>
          </cell>
          <cell r="H2704">
            <v>58</v>
          </cell>
          <cell r="I2704">
            <v>0</v>
          </cell>
          <cell r="J2704">
            <v>0</v>
          </cell>
          <cell r="K2704">
            <v>0</v>
          </cell>
          <cell r="L2704">
            <v>105</v>
          </cell>
          <cell r="M2704">
            <v>0</v>
          </cell>
          <cell r="O2704" t="str">
            <v>26UH</v>
          </cell>
          <cell r="P2704" t="str">
            <v>Stevenage</v>
          </cell>
          <cell r="Q2704">
            <v>0</v>
          </cell>
          <cell r="R2704">
            <v>2</v>
          </cell>
          <cell r="S2704">
            <v>18</v>
          </cell>
          <cell r="T2704">
            <v>32</v>
          </cell>
          <cell r="U2704">
            <v>58</v>
          </cell>
          <cell r="V2704">
            <v>0</v>
          </cell>
          <cell r="W2704">
            <v>0</v>
          </cell>
          <cell r="X2704">
            <v>0</v>
          </cell>
          <cell r="Y2704">
            <v>110</v>
          </cell>
          <cell r="AA2704" t="str">
            <v>26UH</v>
          </cell>
          <cell r="AB2704" t="str">
            <v>Stevenage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  <cell r="AG2704">
            <v>0</v>
          </cell>
          <cell r="AI2704" t="str">
            <v>26UH</v>
          </cell>
          <cell r="AJ2704" t="str">
            <v>Stevenage</v>
          </cell>
          <cell r="AK2704">
            <v>0</v>
          </cell>
          <cell r="AL2704">
            <v>0</v>
          </cell>
        </row>
        <row r="2705">
          <cell r="B2705" t="str">
            <v>26UJ</v>
          </cell>
          <cell r="C2705" t="str">
            <v>Three Rivers</v>
          </cell>
          <cell r="D2705">
            <v>0</v>
          </cell>
          <cell r="E2705">
            <v>1</v>
          </cell>
          <cell r="F2705">
            <v>2</v>
          </cell>
          <cell r="G2705">
            <v>6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9</v>
          </cell>
          <cell r="M2705">
            <v>0</v>
          </cell>
          <cell r="O2705" t="str">
            <v>26UJ</v>
          </cell>
          <cell r="P2705" t="str">
            <v>Three Rivers</v>
          </cell>
          <cell r="Q2705">
            <v>0</v>
          </cell>
          <cell r="R2705">
            <v>1</v>
          </cell>
          <cell r="S2705">
            <v>2</v>
          </cell>
          <cell r="T2705">
            <v>13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16</v>
          </cell>
          <cell r="AA2705" t="str">
            <v>26UJ</v>
          </cell>
          <cell r="AB2705" t="str">
            <v>Three Rivers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I2705" t="str">
            <v>26UJ</v>
          </cell>
          <cell r="AJ2705" t="str">
            <v>Three Rivers</v>
          </cell>
          <cell r="AK2705">
            <v>0</v>
          </cell>
          <cell r="AL2705">
            <v>0</v>
          </cell>
        </row>
        <row r="2706">
          <cell r="B2706" t="str">
            <v>26UK</v>
          </cell>
          <cell r="C2706" t="str">
            <v>Watford</v>
          </cell>
          <cell r="D2706">
            <v>0</v>
          </cell>
          <cell r="E2706">
            <v>5</v>
          </cell>
          <cell r="F2706">
            <v>99</v>
          </cell>
          <cell r="G2706">
            <v>32</v>
          </cell>
          <cell r="H2706">
            <v>78</v>
          </cell>
          <cell r="I2706">
            <v>0</v>
          </cell>
          <cell r="J2706">
            <v>0</v>
          </cell>
          <cell r="K2706">
            <v>0</v>
          </cell>
          <cell r="L2706">
            <v>214</v>
          </cell>
          <cell r="M2706">
            <v>0</v>
          </cell>
          <cell r="O2706" t="str">
            <v>26UK</v>
          </cell>
          <cell r="P2706" t="str">
            <v>Watford</v>
          </cell>
          <cell r="Q2706">
            <v>0</v>
          </cell>
          <cell r="R2706">
            <v>5</v>
          </cell>
          <cell r="S2706">
            <v>99</v>
          </cell>
          <cell r="T2706">
            <v>45</v>
          </cell>
          <cell r="U2706">
            <v>78</v>
          </cell>
          <cell r="V2706">
            <v>0</v>
          </cell>
          <cell r="W2706">
            <v>0</v>
          </cell>
          <cell r="X2706">
            <v>0</v>
          </cell>
          <cell r="Y2706">
            <v>227</v>
          </cell>
          <cell r="AA2706" t="str">
            <v>26UK</v>
          </cell>
          <cell r="AB2706" t="str">
            <v>Watford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  <cell r="AG2706">
            <v>0</v>
          </cell>
          <cell r="AI2706" t="str">
            <v>26UK</v>
          </cell>
          <cell r="AJ2706" t="str">
            <v>Watford</v>
          </cell>
          <cell r="AK2706">
            <v>0</v>
          </cell>
          <cell r="AL2706">
            <v>0</v>
          </cell>
        </row>
        <row r="2707">
          <cell r="B2707" t="str">
            <v>26UL</v>
          </cell>
          <cell r="C2707" t="str">
            <v>Welwyn Hatfield</v>
          </cell>
          <cell r="D2707">
            <v>0</v>
          </cell>
          <cell r="E2707">
            <v>1</v>
          </cell>
          <cell r="F2707">
            <v>0</v>
          </cell>
          <cell r="G2707">
            <v>18</v>
          </cell>
          <cell r="H2707">
            <v>2</v>
          </cell>
          <cell r="I2707">
            <v>0</v>
          </cell>
          <cell r="J2707">
            <v>0</v>
          </cell>
          <cell r="K2707">
            <v>0</v>
          </cell>
          <cell r="L2707">
            <v>21</v>
          </cell>
          <cell r="M2707">
            <v>0</v>
          </cell>
          <cell r="O2707" t="str">
            <v>26UL</v>
          </cell>
          <cell r="P2707" t="str">
            <v>Welwyn Hatfield</v>
          </cell>
          <cell r="Q2707">
            <v>0</v>
          </cell>
          <cell r="R2707">
            <v>1</v>
          </cell>
          <cell r="S2707">
            <v>0</v>
          </cell>
          <cell r="T2707">
            <v>13</v>
          </cell>
          <cell r="U2707">
            <v>2</v>
          </cell>
          <cell r="V2707">
            <v>0</v>
          </cell>
          <cell r="W2707">
            <v>0</v>
          </cell>
          <cell r="X2707">
            <v>0</v>
          </cell>
          <cell r="Y2707">
            <v>16</v>
          </cell>
          <cell r="AA2707" t="str">
            <v>26UL</v>
          </cell>
          <cell r="AB2707" t="str">
            <v>Welwyn Hatfield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I2707" t="str">
            <v>26UL</v>
          </cell>
          <cell r="AJ2707" t="str">
            <v>Welwyn Hatfield</v>
          </cell>
          <cell r="AK2707">
            <v>0</v>
          </cell>
          <cell r="AL2707">
            <v>0</v>
          </cell>
        </row>
        <row r="2708">
          <cell r="B2708" t="str">
            <v>29UB</v>
          </cell>
          <cell r="C2708" t="str">
            <v>Ashford</v>
          </cell>
          <cell r="D2708">
            <v>0</v>
          </cell>
          <cell r="E2708">
            <v>2</v>
          </cell>
          <cell r="F2708">
            <v>81</v>
          </cell>
          <cell r="G2708">
            <v>7</v>
          </cell>
          <cell r="H2708">
            <v>141</v>
          </cell>
          <cell r="I2708">
            <v>0</v>
          </cell>
          <cell r="J2708">
            <v>0</v>
          </cell>
          <cell r="K2708">
            <v>1</v>
          </cell>
          <cell r="L2708">
            <v>232</v>
          </cell>
          <cell r="M2708">
            <v>1</v>
          </cell>
          <cell r="O2708" t="str">
            <v>29UB</v>
          </cell>
          <cell r="P2708" t="str">
            <v>Ashford</v>
          </cell>
          <cell r="Q2708">
            <v>0</v>
          </cell>
          <cell r="R2708">
            <v>2</v>
          </cell>
          <cell r="S2708">
            <v>81</v>
          </cell>
          <cell r="T2708">
            <v>6</v>
          </cell>
          <cell r="U2708">
            <v>141</v>
          </cell>
          <cell r="V2708">
            <v>0</v>
          </cell>
          <cell r="W2708">
            <v>0</v>
          </cell>
          <cell r="X2708">
            <v>1</v>
          </cell>
          <cell r="Y2708">
            <v>231</v>
          </cell>
          <cell r="AA2708" t="str">
            <v>29UB</v>
          </cell>
          <cell r="AB2708" t="str">
            <v>Ashford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I2708" t="str">
            <v>29UB</v>
          </cell>
          <cell r="AJ2708" t="str">
            <v>Ashford</v>
          </cell>
          <cell r="AK2708">
            <v>0</v>
          </cell>
          <cell r="AL2708">
            <v>0</v>
          </cell>
        </row>
        <row r="2709">
          <cell r="B2709" t="str">
            <v>29UC</v>
          </cell>
          <cell r="C2709" t="str">
            <v>Canterbury</v>
          </cell>
          <cell r="D2709">
            <v>43</v>
          </cell>
          <cell r="E2709">
            <v>3</v>
          </cell>
          <cell r="F2709">
            <v>16</v>
          </cell>
          <cell r="G2709">
            <v>16</v>
          </cell>
          <cell r="H2709">
            <v>83</v>
          </cell>
          <cell r="I2709">
            <v>0</v>
          </cell>
          <cell r="J2709">
            <v>0</v>
          </cell>
          <cell r="K2709">
            <v>0</v>
          </cell>
          <cell r="L2709">
            <v>161</v>
          </cell>
          <cell r="M2709">
            <v>0</v>
          </cell>
          <cell r="O2709" t="str">
            <v>29UC</v>
          </cell>
          <cell r="P2709" t="str">
            <v>Canterbury</v>
          </cell>
          <cell r="Q2709">
            <v>43</v>
          </cell>
          <cell r="R2709">
            <v>3</v>
          </cell>
          <cell r="S2709">
            <v>16</v>
          </cell>
          <cell r="T2709">
            <v>16</v>
          </cell>
          <cell r="U2709">
            <v>83</v>
          </cell>
          <cell r="V2709">
            <v>0</v>
          </cell>
          <cell r="W2709">
            <v>0</v>
          </cell>
          <cell r="X2709">
            <v>0</v>
          </cell>
          <cell r="Y2709">
            <v>161</v>
          </cell>
          <cell r="AA2709" t="str">
            <v>29UC</v>
          </cell>
          <cell r="AB2709" t="str">
            <v>Canterbury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I2709" t="str">
            <v>29UC</v>
          </cell>
          <cell r="AJ2709" t="str">
            <v>Canterbury</v>
          </cell>
          <cell r="AK2709">
            <v>0</v>
          </cell>
          <cell r="AL2709">
            <v>0</v>
          </cell>
        </row>
        <row r="2710">
          <cell r="B2710" t="str">
            <v>29UD</v>
          </cell>
          <cell r="C2710" t="str">
            <v>Dartford</v>
          </cell>
          <cell r="D2710">
            <v>31</v>
          </cell>
          <cell r="E2710">
            <v>4</v>
          </cell>
          <cell r="F2710">
            <v>44</v>
          </cell>
          <cell r="G2710">
            <v>12</v>
          </cell>
          <cell r="H2710">
            <v>27</v>
          </cell>
          <cell r="I2710">
            <v>0</v>
          </cell>
          <cell r="J2710">
            <v>0</v>
          </cell>
          <cell r="K2710">
            <v>0</v>
          </cell>
          <cell r="L2710">
            <v>118</v>
          </cell>
          <cell r="M2710">
            <v>0</v>
          </cell>
          <cell r="O2710" t="str">
            <v>29UD</v>
          </cell>
          <cell r="P2710" t="str">
            <v>Dartford</v>
          </cell>
          <cell r="Q2710">
            <v>31</v>
          </cell>
          <cell r="R2710">
            <v>4</v>
          </cell>
          <cell r="S2710">
            <v>44</v>
          </cell>
          <cell r="T2710">
            <v>28</v>
          </cell>
          <cell r="U2710">
            <v>27</v>
          </cell>
          <cell r="V2710">
            <v>0</v>
          </cell>
          <cell r="W2710">
            <v>0</v>
          </cell>
          <cell r="X2710">
            <v>0</v>
          </cell>
          <cell r="Y2710">
            <v>134</v>
          </cell>
          <cell r="AA2710" t="str">
            <v>29UD</v>
          </cell>
          <cell r="AB2710" t="str">
            <v>Dartford</v>
          </cell>
          <cell r="AC2710">
            <v>6</v>
          </cell>
          <cell r="AD2710">
            <v>14</v>
          </cell>
          <cell r="AE2710">
            <v>0</v>
          </cell>
          <cell r="AF2710">
            <v>20</v>
          </cell>
          <cell r="AG2710">
            <v>40</v>
          </cell>
          <cell r="AI2710" t="str">
            <v>29UD</v>
          </cell>
          <cell r="AJ2710" t="str">
            <v>Dartford</v>
          </cell>
          <cell r="AK2710">
            <v>0</v>
          </cell>
          <cell r="AL2710">
            <v>0</v>
          </cell>
        </row>
        <row r="2711">
          <cell r="B2711" t="str">
            <v>29UE</v>
          </cell>
          <cell r="C2711" t="str">
            <v>Dover</v>
          </cell>
          <cell r="D2711">
            <v>30</v>
          </cell>
          <cell r="E2711">
            <v>0</v>
          </cell>
          <cell r="F2711">
            <v>23</v>
          </cell>
          <cell r="G2711">
            <v>3</v>
          </cell>
          <cell r="H2711">
            <v>61</v>
          </cell>
          <cell r="I2711">
            <v>0</v>
          </cell>
          <cell r="J2711">
            <v>0</v>
          </cell>
          <cell r="K2711">
            <v>0</v>
          </cell>
          <cell r="L2711">
            <v>117</v>
          </cell>
          <cell r="M2711">
            <v>0</v>
          </cell>
          <cell r="O2711" t="str">
            <v>29UE</v>
          </cell>
          <cell r="P2711" t="str">
            <v>Dover</v>
          </cell>
          <cell r="Q2711">
            <v>30</v>
          </cell>
          <cell r="R2711">
            <v>0</v>
          </cell>
          <cell r="S2711">
            <v>23</v>
          </cell>
          <cell r="T2711">
            <v>5</v>
          </cell>
          <cell r="U2711">
            <v>61</v>
          </cell>
          <cell r="V2711">
            <v>0</v>
          </cell>
          <cell r="W2711">
            <v>0</v>
          </cell>
          <cell r="X2711">
            <v>0</v>
          </cell>
          <cell r="Y2711">
            <v>119</v>
          </cell>
          <cell r="AA2711" t="str">
            <v>29UE</v>
          </cell>
          <cell r="AB2711" t="str">
            <v>Dover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  <cell r="AG2711">
            <v>0</v>
          </cell>
          <cell r="AI2711" t="str">
            <v>29UE</v>
          </cell>
          <cell r="AJ2711" t="str">
            <v>Dover</v>
          </cell>
          <cell r="AK2711">
            <v>0</v>
          </cell>
          <cell r="AL2711">
            <v>0</v>
          </cell>
        </row>
        <row r="2712">
          <cell r="B2712" t="str">
            <v>29UG</v>
          </cell>
          <cell r="C2712" t="str">
            <v>Gravesham</v>
          </cell>
          <cell r="D2712">
            <v>0</v>
          </cell>
          <cell r="E2712">
            <v>3</v>
          </cell>
          <cell r="F2712">
            <v>63</v>
          </cell>
          <cell r="G2712">
            <v>11</v>
          </cell>
          <cell r="H2712">
            <v>42</v>
          </cell>
          <cell r="I2712">
            <v>0</v>
          </cell>
          <cell r="J2712">
            <v>0</v>
          </cell>
          <cell r="K2712">
            <v>0</v>
          </cell>
          <cell r="L2712">
            <v>119</v>
          </cell>
          <cell r="M2712">
            <v>0</v>
          </cell>
          <cell r="O2712" t="str">
            <v>29UG</v>
          </cell>
          <cell r="P2712" t="str">
            <v>Gravesham</v>
          </cell>
          <cell r="Q2712">
            <v>0</v>
          </cell>
          <cell r="R2712">
            <v>3</v>
          </cell>
          <cell r="S2712">
            <v>63</v>
          </cell>
          <cell r="T2712">
            <v>17</v>
          </cell>
          <cell r="U2712">
            <v>42</v>
          </cell>
          <cell r="V2712">
            <v>0</v>
          </cell>
          <cell r="W2712">
            <v>0</v>
          </cell>
          <cell r="X2712">
            <v>0</v>
          </cell>
          <cell r="Y2712">
            <v>125</v>
          </cell>
          <cell r="AA2712" t="str">
            <v>29UG</v>
          </cell>
          <cell r="AB2712" t="str">
            <v>Gravesham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  <cell r="AG2712">
            <v>0</v>
          </cell>
          <cell r="AI2712" t="str">
            <v>29UG</v>
          </cell>
          <cell r="AJ2712" t="str">
            <v>Gravesham</v>
          </cell>
          <cell r="AK2712">
            <v>0</v>
          </cell>
          <cell r="AL2712">
            <v>0</v>
          </cell>
        </row>
        <row r="2713">
          <cell r="B2713" t="str">
            <v>29UH</v>
          </cell>
          <cell r="C2713" t="str">
            <v>Maidstone</v>
          </cell>
          <cell r="D2713">
            <v>29</v>
          </cell>
          <cell r="E2713">
            <v>0</v>
          </cell>
          <cell r="F2713">
            <v>67</v>
          </cell>
          <cell r="G2713">
            <v>48</v>
          </cell>
          <cell r="H2713">
            <v>156</v>
          </cell>
          <cell r="I2713">
            <v>10</v>
          </cell>
          <cell r="J2713">
            <v>0</v>
          </cell>
          <cell r="K2713">
            <v>0</v>
          </cell>
          <cell r="L2713">
            <v>310</v>
          </cell>
          <cell r="M2713">
            <v>0</v>
          </cell>
          <cell r="O2713" t="str">
            <v>29UH</v>
          </cell>
          <cell r="P2713" t="str">
            <v>Maidstone</v>
          </cell>
          <cell r="Q2713">
            <v>29</v>
          </cell>
          <cell r="R2713">
            <v>0</v>
          </cell>
          <cell r="S2713">
            <v>67</v>
          </cell>
          <cell r="T2713">
            <v>40</v>
          </cell>
          <cell r="U2713">
            <v>156</v>
          </cell>
          <cell r="V2713">
            <v>10</v>
          </cell>
          <cell r="W2713">
            <v>0</v>
          </cell>
          <cell r="X2713">
            <v>0</v>
          </cell>
          <cell r="Y2713">
            <v>302</v>
          </cell>
          <cell r="AA2713" t="str">
            <v>29UH</v>
          </cell>
          <cell r="AB2713" t="str">
            <v>Maidstone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  <cell r="AG2713">
            <v>0</v>
          </cell>
          <cell r="AI2713" t="str">
            <v>29UH</v>
          </cell>
          <cell r="AJ2713" t="str">
            <v>Maidstone</v>
          </cell>
          <cell r="AK2713">
            <v>0</v>
          </cell>
          <cell r="AL2713">
            <v>0</v>
          </cell>
        </row>
        <row r="2714">
          <cell r="B2714" t="str">
            <v>29UK</v>
          </cell>
          <cell r="C2714" t="str">
            <v>Sevenoaks</v>
          </cell>
          <cell r="D2714">
            <v>0</v>
          </cell>
          <cell r="E2714">
            <v>0</v>
          </cell>
          <cell r="F2714">
            <v>26</v>
          </cell>
          <cell r="G2714">
            <v>12</v>
          </cell>
          <cell r="H2714">
            <v>26</v>
          </cell>
          <cell r="I2714">
            <v>0</v>
          </cell>
          <cell r="J2714">
            <v>0</v>
          </cell>
          <cell r="K2714">
            <v>0</v>
          </cell>
          <cell r="L2714">
            <v>64</v>
          </cell>
          <cell r="M2714">
            <v>0</v>
          </cell>
          <cell r="O2714" t="str">
            <v>29UK</v>
          </cell>
          <cell r="P2714" t="str">
            <v>Sevenoaks</v>
          </cell>
          <cell r="Q2714">
            <v>0</v>
          </cell>
          <cell r="R2714">
            <v>0</v>
          </cell>
          <cell r="S2714">
            <v>26</v>
          </cell>
          <cell r="T2714">
            <v>15</v>
          </cell>
          <cell r="U2714">
            <v>26</v>
          </cell>
          <cell r="V2714">
            <v>0</v>
          </cell>
          <cell r="W2714">
            <v>0</v>
          </cell>
          <cell r="X2714">
            <v>0</v>
          </cell>
          <cell r="Y2714">
            <v>67</v>
          </cell>
          <cell r="AA2714" t="str">
            <v>29UK</v>
          </cell>
          <cell r="AB2714" t="str">
            <v>Sevenoaks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  <cell r="AG2714">
            <v>0</v>
          </cell>
          <cell r="AI2714" t="str">
            <v>29UK</v>
          </cell>
          <cell r="AJ2714" t="str">
            <v>Sevenoaks</v>
          </cell>
          <cell r="AK2714">
            <v>0</v>
          </cell>
          <cell r="AL2714">
            <v>0</v>
          </cell>
        </row>
        <row r="2715">
          <cell r="B2715" t="str">
            <v>29UL</v>
          </cell>
          <cell r="C2715" t="str">
            <v>Shepway</v>
          </cell>
          <cell r="D2715">
            <v>0</v>
          </cell>
          <cell r="E2715">
            <v>0</v>
          </cell>
          <cell r="F2715">
            <v>3</v>
          </cell>
          <cell r="G2715">
            <v>19</v>
          </cell>
          <cell r="H2715">
            <v>112</v>
          </cell>
          <cell r="I2715">
            <v>9</v>
          </cell>
          <cell r="J2715">
            <v>0</v>
          </cell>
          <cell r="K2715">
            <v>0</v>
          </cell>
          <cell r="L2715">
            <v>143</v>
          </cell>
          <cell r="M2715">
            <v>0</v>
          </cell>
          <cell r="O2715" t="str">
            <v>29UL</v>
          </cell>
          <cell r="P2715" t="str">
            <v>Shepway</v>
          </cell>
          <cell r="Q2715">
            <v>0</v>
          </cell>
          <cell r="R2715">
            <v>0</v>
          </cell>
          <cell r="S2715">
            <v>3</v>
          </cell>
          <cell r="T2715">
            <v>17</v>
          </cell>
          <cell r="U2715">
            <v>112</v>
          </cell>
          <cell r="V2715">
            <v>9</v>
          </cell>
          <cell r="W2715">
            <v>0</v>
          </cell>
          <cell r="X2715">
            <v>0</v>
          </cell>
          <cell r="Y2715">
            <v>141</v>
          </cell>
          <cell r="AA2715" t="str">
            <v>29UL</v>
          </cell>
          <cell r="AB2715" t="str">
            <v>Shepway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  <cell r="AG2715">
            <v>0</v>
          </cell>
          <cell r="AI2715" t="str">
            <v>29UL</v>
          </cell>
          <cell r="AJ2715" t="str">
            <v>Shepway</v>
          </cell>
          <cell r="AK2715">
            <v>0</v>
          </cell>
          <cell r="AL2715">
            <v>0</v>
          </cell>
        </row>
        <row r="2716">
          <cell r="B2716" t="str">
            <v>29UM</v>
          </cell>
          <cell r="C2716" t="str">
            <v>Swale</v>
          </cell>
          <cell r="D2716">
            <v>12</v>
          </cell>
          <cell r="E2716">
            <v>2</v>
          </cell>
          <cell r="F2716">
            <v>98</v>
          </cell>
          <cell r="G2716">
            <v>16</v>
          </cell>
          <cell r="H2716">
            <v>107</v>
          </cell>
          <cell r="I2716">
            <v>0</v>
          </cell>
          <cell r="J2716">
            <v>0</v>
          </cell>
          <cell r="K2716">
            <v>0</v>
          </cell>
          <cell r="L2716">
            <v>235</v>
          </cell>
          <cell r="M2716">
            <v>0</v>
          </cell>
          <cell r="O2716" t="str">
            <v>29UM</v>
          </cell>
          <cell r="P2716" t="str">
            <v>Swale</v>
          </cell>
          <cell r="Q2716">
            <v>12</v>
          </cell>
          <cell r="R2716">
            <v>2</v>
          </cell>
          <cell r="S2716">
            <v>98</v>
          </cell>
          <cell r="T2716">
            <v>24</v>
          </cell>
          <cell r="U2716">
            <v>107</v>
          </cell>
          <cell r="V2716">
            <v>0</v>
          </cell>
          <cell r="W2716">
            <v>0</v>
          </cell>
          <cell r="X2716">
            <v>0</v>
          </cell>
          <cell r="Y2716">
            <v>243</v>
          </cell>
          <cell r="AA2716" t="str">
            <v>29UM</v>
          </cell>
          <cell r="AB2716" t="str">
            <v>Swale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  <cell r="AG2716">
            <v>0</v>
          </cell>
          <cell r="AI2716" t="str">
            <v>29UM</v>
          </cell>
          <cell r="AJ2716" t="str">
            <v>Swale</v>
          </cell>
          <cell r="AK2716">
            <v>0</v>
          </cell>
          <cell r="AL2716">
            <v>0</v>
          </cell>
        </row>
        <row r="2717">
          <cell r="B2717" t="str">
            <v>29UN</v>
          </cell>
          <cell r="C2717" t="str">
            <v>Thanet</v>
          </cell>
          <cell r="D2717">
            <v>0</v>
          </cell>
          <cell r="E2717">
            <v>3</v>
          </cell>
          <cell r="F2717">
            <v>24</v>
          </cell>
          <cell r="G2717">
            <v>14</v>
          </cell>
          <cell r="H2717">
            <v>104</v>
          </cell>
          <cell r="I2717">
            <v>0</v>
          </cell>
          <cell r="J2717">
            <v>0</v>
          </cell>
          <cell r="K2717">
            <v>0</v>
          </cell>
          <cell r="L2717">
            <v>145</v>
          </cell>
          <cell r="M2717">
            <v>0</v>
          </cell>
          <cell r="O2717" t="str">
            <v>29UN</v>
          </cell>
          <cell r="P2717" t="str">
            <v>Thanet</v>
          </cell>
          <cell r="Q2717">
            <v>0</v>
          </cell>
          <cell r="R2717">
            <v>3</v>
          </cell>
          <cell r="S2717">
            <v>24</v>
          </cell>
          <cell r="T2717">
            <v>15</v>
          </cell>
          <cell r="U2717">
            <v>104</v>
          </cell>
          <cell r="V2717">
            <v>0</v>
          </cell>
          <cell r="W2717">
            <v>0</v>
          </cell>
          <cell r="X2717">
            <v>0</v>
          </cell>
          <cell r="Y2717">
            <v>146</v>
          </cell>
          <cell r="AA2717" t="str">
            <v>29UN</v>
          </cell>
          <cell r="AB2717" t="str">
            <v>Thanet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  <cell r="AG2717">
            <v>0</v>
          </cell>
          <cell r="AI2717" t="str">
            <v>29UN</v>
          </cell>
          <cell r="AJ2717" t="str">
            <v>Thanet</v>
          </cell>
          <cell r="AK2717">
            <v>0</v>
          </cell>
          <cell r="AL2717">
            <v>0</v>
          </cell>
        </row>
        <row r="2718">
          <cell r="B2718" t="str">
            <v>29UP</v>
          </cell>
          <cell r="C2718" t="str">
            <v>Tonbridge and Malling</v>
          </cell>
          <cell r="D2718">
            <v>50</v>
          </cell>
          <cell r="E2718">
            <v>3</v>
          </cell>
          <cell r="F2718">
            <v>56</v>
          </cell>
          <cell r="G2718">
            <v>12</v>
          </cell>
          <cell r="H2718">
            <v>157</v>
          </cell>
          <cell r="I2718">
            <v>0</v>
          </cell>
          <cell r="J2718">
            <v>0</v>
          </cell>
          <cell r="K2718">
            <v>0</v>
          </cell>
          <cell r="L2718">
            <v>278</v>
          </cell>
          <cell r="M2718">
            <v>0</v>
          </cell>
          <cell r="O2718" t="str">
            <v>29UP</v>
          </cell>
          <cell r="P2718" t="str">
            <v>Tonbridge and Malling</v>
          </cell>
          <cell r="Q2718">
            <v>50</v>
          </cell>
          <cell r="R2718">
            <v>3</v>
          </cell>
          <cell r="S2718">
            <v>56</v>
          </cell>
          <cell r="T2718">
            <v>16</v>
          </cell>
          <cell r="U2718">
            <v>157</v>
          </cell>
          <cell r="V2718">
            <v>0</v>
          </cell>
          <cell r="W2718">
            <v>0</v>
          </cell>
          <cell r="X2718">
            <v>0</v>
          </cell>
          <cell r="Y2718">
            <v>282</v>
          </cell>
          <cell r="AA2718" t="str">
            <v>29UP</v>
          </cell>
          <cell r="AB2718" t="str">
            <v>Tonbridge and Malling</v>
          </cell>
          <cell r="AC2718">
            <v>0</v>
          </cell>
          <cell r="AD2718">
            <v>4</v>
          </cell>
          <cell r="AE2718">
            <v>0</v>
          </cell>
          <cell r="AF2718">
            <v>4</v>
          </cell>
          <cell r="AG2718">
            <v>8</v>
          </cell>
          <cell r="AI2718" t="str">
            <v>29UP</v>
          </cell>
          <cell r="AJ2718" t="str">
            <v>Tonbridge and Malling</v>
          </cell>
          <cell r="AK2718">
            <v>0</v>
          </cell>
          <cell r="AL2718">
            <v>0</v>
          </cell>
        </row>
        <row r="2719">
          <cell r="B2719" t="str">
            <v>29UQ</v>
          </cell>
          <cell r="C2719" t="str">
            <v>Tunbridge Wells</v>
          </cell>
          <cell r="D2719">
            <v>0</v>
          </cell>
          <cell r="E2719">
            <v>0</v>
          </cell>
          <cell r="F2719">
            <v>0</v>
          </cell>
          <cell r="G2719">
            <v>13</v>
          </cell>
          <cell r="H2719">
            <v>18</v>
          </cell>
          <cell r="I2719">
            <v>0</v>
          </cell>
          <cell r="J2719">
            <v>0</v>
          </cell>
          <cell r="K2719">
            <v>0</v>
          </cell>
          <cell r="L2719">
            <v>31</v>
          </cell>
          <cell r="M2719">
            <v>0</v>
          </cell>
          <cell r="O2719" t="str">
            <v>29UQ</v>
          </cell>
          <cell r="P2719" t="str">
            <v>Tunbridge Wells</v>
          </cell>
          <cell r="Q2719">
            <v>0</v>
          </cell>
          <cell r="R2719">
            <v>0</v>
          </cell>
          <cell r="S2719">
            <v>0</v>
          </cell>
          <cell r="T2719">
            <v>12</v>
          </cell>
          <cell r="U2719">
            <v>18</v>
          </cell>
          <cell r="V2719">
            <v>0</v>
          </cell>
          <cell r="W2719">
            <v>0</v>
          </cell>
          <cell r="X2719">
            <v>0</v>
          </cell>
          <cell r="Y2719">
            <v>30</v>
          </cell>
          <cell r="AA2719" t="str">
            <v>29UQ</v>
          </cell>
          <cell r="AB2719" t="str">
            <v>Tunbridge Wells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  <cell r="AG2719">
            <v>0</v>
          </cell>
          <cell r="AI2719" t="str">
            <v>29UQ</v>
          </cell>
          <cell r="AJ2719" t="str">
            <v>Tunbridge Wells</v>
          </cell>
          <cell r="AK2719">
            <v>0</v>
          </cell>
          <cell r="AL2719">
            <v>0</v>
          </cell>
        </row>
        <row r="2720">
          <cell r="B2720" t="str">
            <v>30UD</v>
          </cell>
          <cell r="C2720" t="str">
            <v>Burnley</v>
          </cell>
          <cell r="D2720">
            <v>0</v>
          </cell>
          <cell r="E2720">
            <v>3</v>
          </cell>
          <cell r="F2720">
            <v>6</v>
          </cell>
          <cell r="G2720">
            <v>0</v>
          </cell>
          <cell r="H2720">
            <v>12</v>
          </cell>
          <cell r="I2720">
            <v>13</v>
          </cell>
          <cell r="J2720">
            <v>2</v>
          </cell>
          <cell r="K2720">
            <v>0</v>
          </cell>
          <cell r="L2720">
            <v>36</v>
          </cell>
          <cell r="M2720">
            <v>2</v>
          </cell>
          <cell r="O2720" t="str">
            <v>30UD</v>
          </cell>
          <cell r="P2720" t="str">
            <v>Burnley</v>
          </cell>
          <cell r="Q2720">
            <v>0</v>
          </cell>
          <cell r="R2720">
            <v>3</v>
          </cell>
          <cell r="S2720">
            <v>6</v>
          </cell>
          <cell r="T2720">
            <v>0</v>
          </cell>
          <cell r="U2720">
            <v>12</v>
          </cell>
          <cell r="V2720">
            <v>13</v>
          </cell>
          <cell r="W2720">
            <v>2</v>
          </cell>
          <cell r="X2720">
            <v>0</v>
          </cell>
          <cell r="Y2720">
            <v>36</v>
          </cell>
          <cell r="AA2720" t="str">
            <v>30UD</v>
          </cell>
          <cell r="AB2720" t="str">
            <v>Burnley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  <cell r="AG2720">
            <v>0</v>
          </cell>
          <cell r="AI2720" t="str">
            <v>30UD</v>
          </cell>
          <cell r="AJ2720" t="str">
            <v>Burnley</v>
          </cell>
          <cell r="AK2720">
            <v>0</v>
          </cell>
          <cell r="AL2720">
            <v>0</v>
          </cell>
        </row>
        <row r="2721">
          <cell r="B2721" t="str">
            <v>30UE</v>
          </cell>
          <cell r="C2721" t="str">
            <v>Chorley</v>
          </cell>
          <cell r="D2721">
            <v>0</v>
          </cell>
          <cell r="E2721">
            <v>0</v>
          </cell>
          <cell r="F2721">
            <v>56</v>
          </cell>
          <cell r="G2721">
            <v>1</v>
          </cell>
          <cell r="H2721">
            <v>24</v>
          </cell>
          <cell r="I2721">
            <v>14</v>
          </cell>
          <cell r="J2721">
            <v>0</v>
          </cell>
          <cell r="K2721">
            <v>0</v>
          </cell>
          <cell r="L2721">
            <v>95</v>
          </cell>
          <cell r="M2721">
            <v>0</v>
          </cell>
          <cell r="O2721" t="str">
            <v>30UE</v>
          </cell>
          <cell r="P2721" t="str">
            <v>Chorley</v>
          </cell>
          <cell r="Q2721">
            <v>0</v>
          </cell>
          <cell r="R2721">
            <v>0</v>
          </cell>
          <cell r="S2721">
            <v>56</v>
          </cell>
          <cell r="T2721">
            <v>2</v>
          </cell>
          <cell r="U2721">
            <v>24</v>
          </cell>
          <cell r="V2721">
            <v>14</v>
          </cell>
          <cell r="W2721">
            <v>0</v>
          </cell>
          <cell r="X2721">
            <v>0</v>
          </cell>
          <cell r="Y2721">
            <v>96</v>
          </cell>
          <cell r="AA2721" t="str">
            <v>30UE</v>
          </cell>
          <cell r="AB2721" t="str">
            <v>Chorley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  <cell r="AG2721">
            <v>0</v>
          </cell>
          <cell r="AI2721" t="str">
            <v>30UE</v>
          </cell>
          <cell r="AJ2721" t="str">
            <v>Chorley</v>
          </cell>
          <cell r="AK2721">
            <v>0</v>
          </cell>
          <cell r="AL2721">
            <v>0</v>
          </cell>
        </row>
        <row r="2722">
          <cell r="B2722" t="str">
            <v>30UF</v>
          </cell>
          <cell r="C2722" t="str">
            <v>Fylde</v>
          </cell>
          <cell r="D2722">
            <v>0</v>
          </cell>
          <cell r="E2722">
            <v>1</v>
          </cell>
          <cell r="F2722">
            <v>17</v>
          </cell>
          <cell r="G2722">
            <v>0</v>
          </cell>
          <cell r="H2722">
            <v>25</v>
          </cell>
          <cell r="I2722">
            <v>10</v>
          </cell>
          <cell r="J2722">
            <v>0</v>
          </cell>
          <cell r="K2722">
            <v>0</v>
          </cell>
          <cell r="L2722">
            <v>53</v>
          </cell>
          <cell r="M2722">
            <v>0</v>
          </cell>
          <cell r="O2722" t="str">
            <v>30UF</v>
          </cell>
          <cell r="P2722" t="str">
            <v>Fylde</v>
          </cell>
          <cell r="Q2722">
            <v>0</v>
          </cell>
          <cell r="R2722">
            <v>1</v>
          </cell>
          <cell r="S2722">
            <v>17</v>
          </cell>
          <cell r="T2722">
            <v>0</v>
          </cell>
          <cell r="U2722">
            <v>25</v>
          </cell>
          <cell r="V2722">
            <v>10</v>
          </cell>
          <cell r="W2722">
            <v>0</v>
          </cell>
          <cell r="X2722">
            <v>0</v>
          </cell>
          <cell r="Y2722">
            <v>53</v>
          </cell>
          <cell r="AA2722" t="str">
            <v>30UF</v>
          </cell>
          <cell r="AB2722" t="str">
            <v>Fylde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I2722" t="str">
            <v>30UF</v>
          </cell>
          <cell r="AJ2722" t="str">
            <v>Fylde</v>
          </cell>
          <cell r="AK2722">
            <v>0</v>
          </cell>
          <cell r="AL2722">
            <v>0</v>
          </cell>
        </row>
        <row r="2723">
          <cell r="B2723" t="str">
            <v>30UG</v>
          </cell>
          <cell r="C2723" t="str">
            <v>Hyndburn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10</v>
          </cell>
          <cell r="I2723">
            <v>0</v>
          </cell>
          <cell r="J2723">
            <v>0</v>
          </cell>
          <cell r="K2723">
            <v>0</v>
          </cell>
          <cell r="L2723">
            <v>10</v>
          </cell>
          <cell r="M2723">
            <v>0</v>
          </cell>
          <cell r="O2723" t="str">
            <v>30UG</v>
          </cell>
          <cell r="P2723" t="str">
            <v>Hyndburn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10</v>
          </cell>
          <cell r="V2723">
            <v>0</v>
          </cell>
          <cell r="W2723">
            <v>0</v>
          </cell>
          <cell r="X2723">
            <v>0</v>
          </cell>
          <cell r="Y2723">
            <v>10</v>
          </cell>
          <cell r="AA2723" t="str">
            <v>30UG</v>
          </cell>
          <cell r="AB2723" t="str">
            <v>Hyndburn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  <cell r="AG2723">
            <v>0</v>
          </cell>
          <cell r="AI2723" t="str">
            <v>30UG</v>
          </cell>
          <cell r="AJ2723" t="str">
            <v>Hyndburn</v>
          </cell>
          <cell r="AK2723">
            <v>0</v>
          </cell>
          <cell r="AL2723">
            <v>0</v>
          </cell>
        </row>
        <row r="2724">
          <cell r="B2724" t="str">
            <v>30UH</v>
          </cell>
          <cell r="C2724" t="str">
            <v>Lancaster</v>
          </cell>
          <cell r="D2724">
            <v>0</v>
          </cell>
          <cell r="E2724">
            <v>2</v>
          </cell>
          <cell r="F2724">
            <v>21</v>
          </cell>
          <cell r="G2724">
            <v>3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26</v>
          </cell>
          <cell r="M2724">
            <v>0</v>
          </cell>
          <cell r="O2724" t="str">
            <v>30UH</v>
          </cell>
          <cell r="P2724" t="str">
            <v>Lancaster</v>
          </cell>
          <cell r="Q2724">
            <v>0</v>
          </cell>
          <cell r="R2724">
            <v>2</v>
          </cell>
          <cell r="S2724">
            <v>21</v>
          </cell>
          <cell r="T2724">
            <v>3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26</v>
          </cell>
          <cell r="AA2724" t="str">
            <v>30UH</v>
          </cell>
          <cell r="AB2724" t="str">
            <v>Lancaster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I2724" t="str">
            <v>30UH</v>
          </cell>
          <cell r="AJ2724" t="str">
            <v>Lancaster</v>
          </cell>
          <cell r="AK2724">
            <v>0</v>
          </cell>
          <cell r="AL2724">
            <v>0</v>
          </cell>
        </row>
        <row r="2725">
          <cell r="B2725" t="str">
            <v>30UJ</v>
          </cell>
          <cell r="C2725" t="str">
            <v>Pendle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2</v>
          </cell>
          <cell r="J2725">
            <v>0</v>
          </cell>
          <cell r="K2725">
            <v>0</v>
          </cell>
          <cell r="L2725">
            <v>2</v>
          </cell>
          <cell r="M2725">
            <v>0</v>
          </cell>
          <cell r="O2725" t="str">
            <v>30UJ</v>
          </cell>
          <cell r="P2725" t="str">
            <v>Pendle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2</v>
          </cell>
          <cell r="W2725">
            <v>0</v>
          </cell>
          <cell r="X2725">
            <v>0</v>
          </cell>
          <cell r="Y2725">
            <v>2</v>
          </cell>
          <cell r="AA2725" t="str">
            <v>30UJ</v>
          </cell>
          <cell r="AB2725" t="str">
            <v>Pendle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  <cell r="AG2725">
            <v>0</v>
          </cell>
          <cell r="AI2725" t="str">
            <v>30UJ</v>
          </cell>
          <cell r="AJ2725" t="str">
            <v>Pendle</v>
          </cell>
          <cell r="AK2725">
            <v>0</v>
          </cell>
          <cell r="AL2725">
            <v>0</v>
          </cell>
        </row>
        <row r="2726">
          <cell r="B2726" t="str">
            <v>30UK</v>
          </cell>
          <cell r="C2726" t="str">
            <v>Preston</v>
          </cell>
          <cell r="D2726">
            <v>0</v>
          </cell>
          <cell r="E2726">
            <v>0</v>
          </cell>
          <cell r="F2726">
            <v>3</v>
          </cell>
          <cell r="G2726">
            <v>0</v>
          </cell>
          <cell r="H2726">
            <v>15</v>
          </cell>
          <cell r="I2726">
            <v>0</v>
          </cell>
          <cell r="J2726">
            <v>0</v>
          </cell>
          <cell r="K2726">
            <v>0</v>
          </cell>
          <cell r="L2726">
            <v>18</v>
          </cell>
          <cell r="M2726">
            <v>0</v>
          </cell>
          <cell r="O2726" t="str">
            <v>30UK</v>
          </cell>
          <cell r="P2726" t="str">
            <v>Preston</v>
          </cell>
          <cell r="Q2726">
            <v>0</v>
          </cell>
          <cell r="R2726">
            <v>0</v>
          </cell>
          <cell r="S2726">
            <v>3</v>
          </cell>
          <cell r="T2726">
            <v>0</v>
          </cell>
          <cell r="U2726">
            <v>15</v>
          </cell>
          <cell r="V2726">
            <v>0</v>
          </cell>
          <cell r="W2726">
            <v>0</v>
          </cell>
          <cell r="X2726">
            <v>0</v>
          </cell>
          <cell r="Y2726">
            <v>18</v>
          </cell>
          <cell r="AA2726" t="str">
            <v>30UK</v>
          </cell>
          <cell r="AB2726" t="str">
            <v>Preston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I2726" t="str">
            <v>30UK</v>
          </cell>
          <cell r="AJ2726" t="str">
            <v>Preston</v>
          </cell>
          <cell r="AK2726">
            <v>0</v>
          </cell>
          <cell r="AL2726">
            <v>0</v>
          </cell>
        </row>
        <row r="2727">
          <cell r="B2727" t="str">
            <v>30UL</v>
          </cell>
          <cell r="C2727" t="str">
            <v>Ribble Valley</v>
          </cell>
          <cell r="D2727">
            <v>0</v>
          </cell>
          <cell r="E2727">
            <v>0</v>
          </cell>
          <cell r="F2727">
            <v>39</v>
          </cell>
          <cell r="G2727">
            <v>0</v>
          </cell>
          <cell r="H2727">
            <v>28</v>
          </cell>
          <cell r="I2727">
            <v>19</v>
          </cell>
          <cell r="J2727">
            <v>0</v>
          </cell>
          <cell r="K2727">
            <v>0</v>
          </cell>
          <cell r="L2727">
            <v>86</v>
          </cell>
          <cell r="M2727">
            <v>0</v>
          </cell>
          <cell r="O2727" t="str">
            <v>30UL</v>
          </cell>
          <cell r="P2727" t="str">
            <v>Ribble Valley</v>
          </cell>
          <cell r="Q2727">
            <v>0</v>
          </cell>
          <cell r="R2727">
            <v>0</v>
          </cell>
          <cell r="S2727">
            <v>39</v>
          </cell>
          <cell r="T2727">
            <v>0</v>
          </cell>
          <cell r="U2727">
            <v>28</v>
          </cell>
          <cell r="V2727">
            <v>19</v>
          </cell>
          <cell r="W2727">
            <v>0</v>
          </cell>
          <cell r="X2727">
            <v>0</v>
          </cell>
          <cell r="Y2727">
            <v>86</v>
          </cell>
          <cell r="AA2727" t="str">
            <v>30UL</v>
          </cell>
          <cell r="AB2727" t="str">
            <v>Ribble Valley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I2727" t="str">
            <v>30UL</v>
          </cell>
          <cell r="AJ2727" t="str">
            <v>Ribble Valley</v>
          </cell>
          <cell r="AK2727">
            <v>0</v>
          </cell>
          <cell r="AL2727">
            <v>0</v>
          </cell>
        </row>
        <row r="2728">
          <cell r="B2728" t="str">
            <v>30UM</v>
          </cell>
          <cell r="C2728" t="str">
            <v>Rossendale</v>
          </cell>
          <cell r="D2728">
            <v>0</v>
          </cell>
          <cell r="E2728">
            <v>4</v>
          </cell>
          <cell r="F2728">
            <v>0</v>
          </cell>
          <cell r="G2728">
            <v>0</v>
          </cell>
          <cell r="H2728">
            <v>42</v>
          </cell>
          <cell r="I2728">
            <v>0</v>
          </cell>
          <cell r="J2728">
            <v>1</v>
          </cell>
          <cell r="K2728">
            <v>0</v>
          </cell>
          <cell r="L2728">
            <v>47</v>
          </cell>
          <cell r="M2728">
            <v>1</v>
          </cell>
          <cell r="O2728" t="str">
            <v>30UM</v>
          </cell>
          <cell r="P2728" t="str">
            <v>Rossendale</v>
          </cell>
          <cell r="Q2728">
            <v>0</v>
          </cell>
          <cell r="R2728">
            <v>4</v>
          </cell>
          <cell r="S2728">
            <v>0</v>
          </cell>
          <cell r="T2728">
            <v>0</v>
          </cell>
          <cell r="U2728">
            <v>42</v>
          </cell>
          <cell r="V2728">
            <v>0</v>
          </cell>
          <cell r="W2728">
            <v>1</v>
          </cell>
          <cell r="X2728">
            <v>0</v>
          </cell>
          <cell r="Y2728">
            <v>47</v>
          </cell>
          <cell r="AA2728" t="str">
            <v>30UM</v>
          </cell>
          <cell r="AB2728" t="str">
            <v>Rossendale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I2728" t="str">
            <v>30UM</v>
          </cell>
          <cell r="AJ2728" t="str">
            <v>Rossendale</v>
          </cell>
          <cell r="AK2728">
            <v>0</v>
          </cell>
          <cell r="AL2728">
            <v>0</v>
          </cell>
        </row>
        <row r="2729">
          <cell r="B2729" t="str">
            <v>30UN</v>
          </cell>
          <cell r="C2729" t="str">
            <v>South Ribble</v>
          </cell>
          <cell r="D2729">
            <v>0</v>
          </cell>
          <cell r="E2729">
            <v>0</v>
          </cell>
          <cell r="F2729">
            <v>11</v>
          </cell>
          <cell r="G2729">
            <v>6</v>
          </cell>
          <cell r="H2729">
            <v>8</v>
          </cell>
          <cell r="I2729">
            <v>2</v>
          </cell>
          <cell r="J2729">
            <v>0</v>
          </cell>
          <cell r="K2729">
            <v>0</v>
          </cell>
          <cell r="L2729">
            <v>27</v>
          </cell>
          <cell r="M2729">
            <v>0</v>
          </cell>
          <cell r="O2729" t="str">
            <v>30UN</v>
          </cell>
          <cell r="P2729" t="str">
            <v>South Ribble</v>
          </cell>
          <cell r="Q2729">
            <v>0</v>
          </cell>
          <cell r="R2729">
            <v>0</v>
          </cell>
          <cell r="S2729">
            <v>11</v>
          </cell>
          <cell r="T2729">
            <v>4</v>
          </cell>
          <cell r="U2729">
            <v>8</v>
          </cell>
          <cell r="V2729">
            <v>2</v>
          </cell>
          <cell r="W2729">
            <v>0</v>
          </cell>
          <cell r="X2729">
            <v>0</v>
          </cell>
          <cell r="Y2729">
            <v>25</v>
          </cell>
          <cell r="AA2729" t="str">
            <v>30UN</v>
          </cell>
          <cell r="AB2729" t="str">
            <v>South Ribble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I2729" t="str">
            <v>30UN</v>
          </cell>
          <cell r="AJ2729" t="str">
            <v>South Ribble</v>
          </cell>
          <cell r="AK2729">
            <v>0</v>
          </cell>
          <cell r="AL2729">
            <v>0</v>
          </cell>
        </row>
        <row r="2730">
          <cell r="B2730" t="str">
            <v>30UP</v>
          </cell>
          <cell r="C2730" t="str">
            <v>West Lancashire</v>
          </cell>
          <cell r="D2730">
            <v>0</v>
          </cell>
          <cell r="E2730">
            <v>1</v>
          </cell>
          <cell r="F2730">
            <v>11</v>
          </cell>
          <cell r="G2730">
            <v>1</v>
          </cell>
          <cell r="H2730">
            <v>12</v>
          </cell>
          <cell r="I2730">
            <v>0</v>
          </cell>
          <cell r="J2730">
            <v>0</v>
          </cell>
          <cell r="K2730">
            <v>0</v>
          </cell>
          <cell r="L2730">
            <v>25</v>
          </cell>
          <cell r="M2730">
            <v>0</v>
          </cell>
          <cell r="O2730" t="str">
            <v>30UP</v>
          </cell>
          <cell r="P2730" t="str">
            <v>West Lancashire</v>
          </cell>
          <cell r="Q2730">
            <v>0</v>
          </cell>
          <cell r="R2730">
            <v>1</v>
          </cell>
          <cell r="S2730">
            <v>11</v>
          </cell>
          <cell r="T2730">
            <v>1</v>
          </cell>
          <cell r="U2730">
            <v>12</v>
          </cell>
          <cell r="V2730">
            <v>0</v>
          </cell>
          <cell r="W2730">
            <v>0</v>
          </cell>
          <cell r="X2730">
            <v>0</v>
          </cell>
          <cell r="Y2730">
            <v>25</v>
          </cell>
          <cell r="AA2730" t="str">
            <v>30UP</v>
          </cell>
          <cell r="AB2730" t="str">
            <v>West Lancashire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  <cell r="AG2730">
            <v>0</v>
          </cell>
          <cell r="AI2730" t="str">
            <v>30UP</v>
          </cell>
          <cell r="AJ2730" t="str">
            <v>West Lancashire</v>
          </cell>
          <cell r="AK2730">
            <v>0</v>
          </cell>
          <cell r="AL2730">
            <v>0</v>
          </cell>
        </row>
        <row r="2731">
          <cell r="B2731" t="str">
            <v>30UQ</v>
          </cell>
          <cell r="C2731" t="str">
            <v>Wyre</v>
          </cell>
          <cell r="D2731">
            <v>0</v>
          </cell>
          <cell r="E2731">
            <v>0</v>
          </cell>
          <cell r="F2731">
            <v>7</v>
          </cell>
          <cell r="G2731">
            <v>1</v>
          </cell>
          <cell r="H2731">
            <v>30</v>
          </cell>
          <cell r="I2731">
            <v>0</v>
          </cell>
          <cell r="J2731">
            <v>0</v>
          </cell>
          <cell r="K2731">
            <v>0</v>
          </cell>
          <cell r="L2731">
            <v>38</v>
          </cell>
          <cell r="M2731">
            <v>0</v>
          </cell>
          <cell r="O2731" t="str">
            <v>30UQ</v>
          </cell>
          <cell r="P2731" t="str">
            <v>Wyre</v>
          </cell>
          <cell r="Q2731">
            <v>0</v>
          </cell>
          <cell r="R2731">
            <v>0</v>
          </cell>
          <cell r="S2731">
            <v>7</v>
          </cell>
          <cell r="T2731">
            <v>2</v>
          </cell>
          <cell r="U2731">
            <v>30</v>
          </cell>
          <cell r="V2731">
            <v>0</v>
          </cell>
          <cell r="W2731">
            <v>0</v>
          </cell>
          <cell r="X2731">
            <v>0</v>
          </cell>
          <cell r="Y2731">
            <v>39</v>
          </cell>
          <cell r="AA2731" t="str">
            <v>30UQ</v>
          </cell>
          <cell r="AB2731" t="str">
            <v>Wyre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  <cell r="AG2731">
            <v>0</v>
          </cell>
          <cell r="AI2731" t="str">
            <v>30UQ</v>
          </cell>
          <cell r="AJ2731" t="str">
            <v>Wyre</v>
          </cell>
          <cell r="AK2731">
            <v>0</v>
          </cell>
          <cell r="AL2731">
            <v>0</v>
          </cell>
        </row>
        <row r="2732">
          <cell r="B2732" t="str">
            <v>31UB</v>
          </cell>
          <cell r="C2732" t="str">
            <v>Blaby</v>
          </cell>
          <cell r="D2732">
            <v>0</v>
          </cell>
          <cell r="E2732">
            <v>0</v>
          </cell>
          <cell r="F2732">
            <v>6</v>
          </cell>
          <cell r="G2732">
            <v>4</v>
          </cell>
          <cell r="H2732">
            <v>22</v>
          </cell>
          <cell r="I2732">
            <v>0</v>
          </cell>
          <cell r="J2732">
            <v>0</v>
          </cell>
          <cell r="K2732">
            <v>0</v>
          </cell>
          <cell r="L2732">
            <v>32</v>
          </cell>
          <cell r="M2732">
            <v>0</v>
          </cell>
          <cell r="O2732" t="str">
            <v>31UB</v>
          </cell>
          <cell r="P2732" t="str">
            <v>Blaby</v>
          </cell>
          <cell r="Q2732">
            <v>0</v>
          </cell>
          <cell r="R2732">
            <v>0</v>
          </cell>
          <cell r="S2732">
            <v>6</v>
          </cell>
          <cell r="T2732">
            <v>5</v>
          </cell>
          <cell r="U2732">
            <v>22</v>
          </cell>
          <cell r="V2732">
            <v>0</v>
          </cell>
          <cell r="W2732">
            <v>0</v>
          </cell>
          <cell r="X2732">
            <v>0</v>
          </cell>
          <cell r="Y2732">
            <v>33</v>
          </cell>
          <cell r="AA2732" t="str">
            <v>31UB</v>
          </cell>
          <cell r="AB2732" t="str">
            <v>Blaby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  <cell r="AG2732">
            <v>0</v>
          </cell>
          <cell r="AI2732" t="str">
            <v>31UB</v>
          </cell>
          <cell r="AJ2732" t="str">
            <v>Blaby</v>
          </cell>
          <cell r="AK2732">
            <v>0</v>
          </cell>
          <cell r="AL2732">
            <v>0</v>
          </cell>
        </row>
        <row r="2733">
          <cell r="B2733" t="str">
            <v>31UC</v>
          </cell>
          <cell r="C2733" t="str">
            <v>Charnwood</v>
          </cell>
          <cell r="D2733">
            <v>0</v>
          </cell>
          <cell r="E2733">
            <v>0</v>
          </cell>
          <cell r="F2733">
            <v>97</v>
          </cell>
          <cell r="G2733">
            <v>6</v>
          </cell>
          <cell r="H2733">
            <v>38</v>
          </cell>
          <cell r="I2733">
            <v>0</v>
          </cell>
          <cell r="J2733">
            <v>0</v>
          </cell>
          <cell r="K2733">
            <v>0</v>
          </cell>
          <cell r="L2733">
            <v>141</v>
          </cell>
          <cell r="M2733">
            <v>0</v>
          </cell>
          <cell r="O2733" t="str">
            <v>31UC</v>
          </cell>
          <cell r="P2733" t="str">
            <v>Charnwood</v>
          </cell>
          <cell r="Q2733">
            <v>0</v>
          </cell>
          <cell r="R2733">
            <v>0</v>
          </cell>
          <cell r="S2733">
            <v>97</v>
          </cell>
          <cell r="T2733">
            <v>6</v>
          </cell>
          <cell r="U2733">
            <v>38</v>
          </cell>
          <cell r="V2733">
            <v>0</v>
          </cell>
          <cell r="W2733">
            <v>0</v>
          </cell>
          <cell r="X2733">
            <v>0</v>
          </cell>
          <cell r="Y2733">
            <v>141</v>
          </cell>
          <cell r="AA2733" t="str">
            <v>31UC</v>
          </cell>
          <cell r="AB2733" t="str">
            <v>Charnwood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  <cell r="AG2733">
            <v>0</v>
          </cell>
          <cell r="AI2733" t="str">
            <v>31UC</v>
          </cell>
          <cell r="AJ2733" t="str">
            <v>Charnwood</v>
          </cell>
          <cell r="AK2733">
            <v>0</v>
          </cell>
          <cell r="AL2733">
            <v>0</v>
          </cell>
        </row>
        <row r="2734">
          <cell r="B2734" t="str">
            <v>31UD</v>
          </cell>
          <cell r="C2734" t="str">
            <v>Harborough</v>
          </cell>
          <cell r="D2734">
            <v>0</v>
          </cell>
          <cell r="E2734">
            <v>2</v>
          </cell>
          <cell r="F2734">
            <v>33</v>
          </cell>
          <cell r="G2734">
            <v>6</v>
          </cell>
          <cell r="H2734">
            <v>31</v>
          </cell>
          <cell r="I2734">
            <v>0</v>
          </cell>
          <cell r="J2734">
            <v>0</v>
          </cell>
          <cell r="K2734">
            <v>0</v>
          </cell>
          <cell r="L2734">
            <v>72</v>
          </cell>
          <cell r="M2734">
            <v>0</v>
          </cell>
          <cell r="O2734" t="str">
            <v>31UD</v>
          </cell>
          <cell r="P2734" t="str">
            <v>Harborough</v>
          </cell>
          <cell r="Q2734">
            <v>0</v>
          </cell>
          <cell r="R2734">
            <v>2</v>
          </cell>
          <cell r="S2734">
            <v>33</v>
          </cell>
          <cell r="T2734">
            <v>5</v>
          </cell>
          <cell r="U2734">
            <v>31</v>
          </cell>
          <cell r="V2734">
            <v>0</v>
          </cell>
          <cell r="W2734">
            <v>0</v>
          </cell>
          <cell r="X2734">
            <v>0</v>
          </cell>
          <cell r="Y2734">
            <v>71</v>
          </cell>
          <cell r="AA2734" t="str">
            <v>31UD</v>
          </cell>
          <cell r="AB2734" t="str">
            <v>Harborough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  <cell r="AG2734">
            <v>0</v>
          </cell>
          <cell r="AI2734" t="str">
            <v>31UD</v>
          </cell>
          <cell r="AJ2734" t="str">
            <v>Harborough</v>
          </cell>
          <cell r="AK2734">
            <v>0</v>
          </cell>
          <cell r="AL2734">
            <v>0</v>
          </cell>
        </row>
        <row r="2735">
          <cell r="B2735" t="str">
            <v>31UE</v>
          </cell>
          <cell r="C2735" t="str">
            <v>Hinckley and Bosworth</v>
          </cell>
          <cell r="D2735">
            <v>0</v>
          </cell>
          <cell r="E2735">
            <v>3</v>
          </cell>
          <cell r="F2735">
            <v>29</v>
          </cell>
          <cell r="G2735">
            <v>2</v>
          </cell>
          <cell r="H2735">
            <v>53</v>
          </cell>
          <cell r="I2735">
            <v>0</v>
          </cell>
          <cell r="J2735">
            <v>0</v>
          </cell>
          <cell r="K2735">
            <v>0</v>
          </cell>
          <cell r="L2735">
            <v>87</v>
          </cell>
          <cell r="M2735">
            <v>0</v>
          </cell>
          <cell r="O2735" t="str">
            <v>31UE</v>
          </cell>
          <cell r="P2735" t="str">
            <v>Hinckley and Bosworth</v>
          </cell>
          <cell r="Q2735">
            <v>0</v>
          </cell>
          <cell r="R2735">
            <v>3</v>
          </cell>
          <cell r="S2735">
            <v>29</v>
          </cell>
          <cell r="T2735">
            <v>3</v>
          </cell>
          <cell r="U2735">
            <v>53</v>
          </cell>
          <cell r="V2735">
            <v>0</v>
          </cell>
          <cell r="W2735">
            <v>0</v>
          </cell>
          <cell r="X2735">
            <v>0</v>
          </cell>
          <cell r="Y2735">
            <v>88</v>
          </cell>
          <cell r="AA2735" t="str">
            <v>31UE</v>
          </cell>
          <cell r="AB2735" t="str">
            <v>Hinckley and Bosworth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  <cell r="AG2735">
            <v>0</v>
          </cell>
          <cell r="AI2735" t="str">
            <v>31UE</v>
          </cell>
          <cell r="AJ2735" t="str">
            <v>Hinckley and Bosworth</v>
          </cell>
          <cell r="AK2735">
            <v>0</v>
          </cell>
          <cell r="AL2735">
            <v>0</v>
          </cell>
        </row>
        <row r="2736">
          <cell r="B2736" t="str">
            <v>31UG</v>
          </cell>
          <cell r="C2736" t="str">
            <v>Melton</v>
          </cell>
          <cell r="D2736">
            <v>0</v>
          </cell>
          <cell r="E2736">
            <v>1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1</v>
          </cell>
          <cell r="M2736">
            <v>0</v>
          </cell>
          <cell r="O2736" t="str">
            <v>31UG</v>
          </cell>
          <cell r="P2736" t="str">
            <v>Melton</v>
          </cell>
          <cell r="Q2736">
            <v>0</v>
          </cell>
          <cell r="R2736">
            <v>1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1</v>
          </cell>
          <cell r="AA2736" t="str">
            <v>31UG</v>
          </cell>
          <cell r="AB2736" t="str">
            <v>Melton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  <cell r="AG2736">
            <v>0</v>
          </cell>
          <cell r="AI2736" t="str">
            <v>31UG</v>
          </cell>
          <cell r="AJ2736" t="str">
            <v>Melton</v>
          </cell>
          <cell r="AK2736">
            <v>0</v>
          </cell>
          <cell r="AL2736">
            <v>0</v>
          </cell>
        </row>
        <row r="2737">
          <cell r="B2737" t="str">
            <v>31UH</v>
          </cell>
          <cell r="C2737" t="str">
            <v>North West Leicestershire</v>
          </cell>
          <cell r="D2737">
            <v>0</v>
          </cell>
          <cell r="E2737">
            <v>1</v>
          </cell>
          <cell r="F2737">
            <v>25</v>
          </cell>
          <cell r="G2737">
            <v>0</v>
          </cell>
          <cell r="H2737">
            <v>62</v>
          </cell>
          <cell r="I2737">
            <v>0</v>
          </cell>
          <cell r="J2737">
            <v>0</v>
          </cell>
          <cell r="K2737">
            <v>0</v>
          </cell>
          <cell r="L2737">
            <v>88</v>
          </cell>
          <cell r="M2737">
            <v>0</v>
          </cell>
          <cell r="O2737" t="str">
            <v>31UH</v>
          </cell>
          <cell r="P2737" t="str">
            <v>North West Leicestershire</v>
          </cell>
          <cell r="Q2737">
            <v>0</v>
          </cell>
          <cell r="R2737">
            <v>1</v>
          </cell>
          <cell r="S2737">
            <v>25</v>
          </cell>
          <cell r="T2737">
            <v>2</v>
          </cell>
          <cell r="U2737">
            <v>62</v>
          </cell>
          <cell r="V2737">
            <v>0</v>
          </cell>
          <cell r="W2737">
            <v>0</v>
          </cell>
          <cell r="X2737">
            <v>0</v>
          </cell>
          <cell r="Y2737">
            <v>90</v>
          </cell>
          <cell r="AA2737" t="str">
            <v>31UH</v>
          </cell>
          <cell r="AB2737" t="str">
            <v>North West Leicestershire</v>
          </cell>
          <cell r="AC2737">
            <v>0</v>
          </cell>
          <cell r="AD2737">
            <v>12</v>
          </cell>
          <cell r="AE2737">
            <v>23</v>
          </cell>
          <cell r="AF2737">
            <v>12</v>
          </cell>
          <cell r="AG2737">
            <v>47</v>
          </cell>
          <cell r="AI2737" t="str">
            <v>31UH</v>
          </cell>
          <cell r="AJ2737" t="str">
            <v>North West Leicestershire</v>
          </cell>
          <cell r="AK2737">
            <v>0</v>
          </cell>
          <cell r="AL2737">
            <v>0</v>
          </cell>
        </row>
        <row r="2738">
          <cell r="B2738" t="str">
            <v>31UJ</v>
          </cell>
          <cell r="C2738" t="str">
            <v>Oadby and Wigston</v>
          </cell>
          <cell r="D2738">
            <v>0</v>
          </cell>
          <cell r="E2738">
            <v>0</v>
          </cell>
          <cell r="F2738">
            <v>10</v>
          </cell>
          <cell r="G2738">
            <v>1</v>
          </cell>
          <cell r="H2738">
            <v>33</v>
          </cell>
          <cell r="I2738">
            <v>0</v>
          </cell>
          <cell r="J2738">
            <v>0</v>
          </cell>
          <cell r="K2738">
            <v>0</v>
          </cell>
          <cell r="L2738">
            <v>44</v>
          </cell>
          <cell r="M2738">
            <v>0</v>
          </cell>
          <cell r="O2738" t="str">
            <v>31UJ</v>
          </cell>
          <cell r="P2738" t="str">
            <v>Oadby and Wigston</v>
          </cell>
          <cell r="Q2738">
            <v>0</v>
          </cell>
          <cell r="R2738">
            <v>0</v>
          </cell>
          <cell r="S2738">
            <v>10</v>
          </cell>
          <cell r="T2738">
            <v>1</v>
          </cell>
          <cell r="U2738">
            <v>33</v>
          </cell>
          <cell r="V2738">
            <v>0</v>
          </cell>
          <cell r="W2738">
            <v>0</v>
          </cell>
          <cell r="X2738">
            <v>0</v>
          </cell>
          <cell r="Y2738">
            <v>44</v>
          </cell>
          <cell r="AA2738" t="str">
            <v>31UJ</v>
          </cell>
          <cell r="AB2738" t="str">
            <v>Oadby and Wigston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  <cell r="AG2738">
            <v>0</v>
          </cell>
          <cell r="AI2738" t="str">
            <v>31UJ</v>
          </cell>
          <cell r="AJ2738" t="str">
            <v>Oadby and Wigston</v>
          </cell>
          <cell r="AK2738">
            <v>0</v>
          </cell>
          <cell r="AL2738">
            <v>0</v>
          </cell>
        </row>
        <row r="2739">
          <cell r="B2739" t="str">
            <v>32UB</v>
          </cell>
          <cell r="C2739" t="str">
            <v>Boston</v>
          </cell>
          <cell r="D2739">
            <v>0</v>
          </cell>
          <cell r="E2739">
            <v>1</v>
          </cell>
          <cell r="F2739">
            <v>7</v>
          </cell>
          <cell r="G2739">
            <v>2</v>
          </cell>
          <cell r="H2739">
            <v>16</v>
          </cell>
          <cell r="I2739">
            <v>0</v>
          </cell>
          <cell r="J2739">
            <v>0</v>
          </cell>
          <cell r="K2739">
            <v>0</v>
          </cell>
          <cell r="L2739">
            <v>26</v>
          </cell>
          <cell r="M2739">
            <v>0</v>
          </cell>
          <cell r="O2739" t="str">
            <v>32UB</v>
          </cell>
          <cell r="P2739" t="str">
            <v>Boston</v>
          </cell>
          <cell r="Q2739">
            <v>0</v>
          </cell>
          <cell r="R2739">
            <v>1</v>
          </cell>
          <cell r="S2739">
            <v>7</v>
          </cell>
          <cell r="T2739">
            <v>2</v>
          </cell>
          <cell r="U2739">
            <v>16</v>
          </cell>
          <cell r="V2739">
            <v>0</v>
          </cell>
          <cell r="W2739">
            <v>0</v>
          </cell>
          <cell r="X2739">
            <v>0</v>
          </cell>
          <cell r="Y2739">
            <v>26</v>
          </cell>
          <cell r="AA2739" t="str">
            <v>32UB</v>
          </cell>
          <cell r="AB2739" t="str">
            <v>Boston</v>
          </cell>
          <cell r="AC2739">
            <v>0</v>
          </cell>
          <cell r="AD2739">
            <v>0</v>
          </cell>
          <cell r="AE2739">
            <v>4</v>
          </cell>
          <cell r="AF2739">
            <v>0</v>
          </cell>
          <cell r="AG2739">
            <v>4</v>
          </cell>
          <cell r="AI2739" t="str">
            <v>32UB</v>
          </cell>
          <cell r="AJ2739" t="str">
            <v>Boston</v>
          </cell>
          <cell r="AK2739">
            <v>0</v>
          </cell>
          <cell r="AL2739">
            <v>0</v>
          </cell>
        </row>
        <row r="2740">
          <cell r="B2740" t="str">
            <v>32UC</v>
          </cell>
          <cell r="C2740" t="str">
            <v>East Lindsey</v>
          </cell>
          <cell r="D2740">
            <v>0</v>
          </cell>
          <cell r="E2740">
            <v>4</v>
          </cell>
          <cell r="F2740">
            <v>22</v>
          </cell>
          <cell r="G2740">
            <v>2</v>
          </cell>
          <cell r="H2740">
            <v>111</v>
          </cell>
          <cell r="I2740">
            <v>0</v>
          </cell>
          <cell r="J2740">
            <v>0</v>
          </cell>
          <cell r="K2740">
            <v>0</v>
          </cell>
          <cell r="L2740">
            <v>139</v>
          </cell>
          <cell r="M2740">
            <v>0</v>
          </cell>
          <cell r="O2740" t="str">
            <v>32UC</v>
          </cell>
          <cell r="P2740" t="str">
            <v>East Lindsey</v>
          </cell>
          <cell r="Q2740">
            <v>0</v>
          </cell>
          <cell r="R2740">
            <v>4</v>
          </cell>
          <cell r="S2740">
            <v>22</v>
          </cell>
          <cell r="T2740">
            <v>2</v>
          </cell>
          <cell r="U2740">
            <v>111</v>
          </cell>
          <cell r="V2740">
            <v>0</v>
          </cell>
          <cell r="W2740">
            <v>0</v>
          </cell>
          <cell r="X2740">
            <v>0</v>
          </cell>
          <cell r="Y2740">
            <v>139</v>
          </cell>
          <cell r="AA2740" t="str">
            <v>32UC</v>
          </cell>
          <cell r="AB2740" t="str">
            <v>East Lindsey</v>
          </cell>
          <cell r="AC2740">
            <v>0</v>
          </cell>
          <cell r="AD2740">
            <v>4</v>
          </cell>
          <cell r="AE2740">
            <v>4</v>
          </cell>
          <cell r="AF2740">
            <v>4</v>
          </cell>
          <cell r="AG2740">
            <v>12</v>
          </cell>
          <cell r="AI2740" t="str">
            <v>32UC</v>
          </cell>
          <cell r="AJ2740" t="str">
            <v>East Lindsey</v>
          </cell>
          <cell r="AK2740">
            <v>0</v>
          </cell>
          <cell r="AL2740">
            <v>0</v>
          </cell>
        </row>
        <row r="2741">
          <cell r="B2741" t="str">
            <v>32UD</v>
          </cell>
          <cell r="C2741" t="str">
            <v>Lincoln</v>
          </cell>
          <cell r="D2741">
            <v>0</v>
          </cell>
          <cell r="E2741">
            <v>0</v>
          </cell>
          <cell r="F2741">
            <v>78</v>
          </cell>
          <cell r="G2741">
            <v>4</v>
          </cell>
          <cell r="H2741">
            <v>137</v>
          </cell>
          <cell r="I2741">
            <v>0</v>
          </cell>
          <cell r="J2741">
            <v>0</v>
          </cell>
          <cell r="K2741">
            <v>0</v>
          </cell>
          <cell r="L2741">
            <v>219</v>
          </cell>
          <cell r="M2741">
            <v>0</v>
          </cell>
          <cell r="O2741" t="str">
            <v>32UD</v>
          </cell>
          <cell r="P2741" t="str">
            <v>Lincoln</v>
          </cell>
          <cell r="Q2741">
            <v>0</v>
          </cell>
          <cell r="R2741">
            <v>0</v>
          </cell>
          <cell r="S2741">
            <v>78</v>
          </cell>
          <cell r="T2741">
            <v>3</v>
          </cell>
          <cell r="U2741">
            <v>137</v>
          </cell>
          <cell r="V2741">
            <v>0</v>
          </cell>
          <cell r="W2741">
            <v>0</v>
          </cell>
          <cell r="X2741">
            <v>0</v>
          </cell>
          <cell r="Y2741">
            <v>218</v>
          </cell>
          <cell r="AA2741" t="str">
            <v>32UD</v>
          </cell>
          <cell r="AB2741" t="str">
            <v>Lincoln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I2741" t="str">
            <v>32UD</v>
          </cell>
          <cell r="AJ2741" t="str">
            <v>Lincoln</v>
          </cell>
          <cell r="AK2741">
            <v>0</v>
          </cell>
          <cell r="AL2741">
            <v>0</v>
          </cell>
        </row>
        <row r="2742">
          <cell r="B2742" t="str">
            <v>32UE</v>
          </cell>
          <cell r="C2742" t="str">
            <v>North Kesteven</v>
          </cell>
          <cell r="D2742">
            <v>0</v>
          </cell>
          <cell r="E2742">
            <v>0</v>
          </cell>
          <cell r="F2742">
            <v>25</v>
          </cell>
          <cell r="G2742">
            <v>3</v>
          </cell>
          <cell r="H2742">
            <v>82</v>
          </cell>
          <cell r="I2742">
            <v>0</v>
          </cell>
          <cell r="J2742">
            <v>0</v>
          </cell>
          <cell r="K2742">
            <v>0</v>
          </cell>
          <cell r="L2742">
            <v>110</v>
          </cell>
          <cell r="M2742">
            <v>0</v>
          </cell>
          <cell r="O2742" t="str">
            <v>32UE</v>
          </cell>
          <cell r="P2742" t="str">
            <v>North Kesteven</v>
          </cell>
          <cell r="Q2742">
            <v>0</v>
          </cell>
          <cell r="R2742">
            <v>0</v>
          </cell>
          <cell r="S2742">
            <v>25</v>
          </cell>
          <cell r="T2742">
            <v>3</v>
          </cell>
          <cell r="U2742">
            <v>82</v>
          </cell>
          <cell r="V2742">
            <v>0</v>
          </cell>
          <cell r="W2742">
            <v>0</v>
          </cell>
          <cell r="X2742">
            <v>0</v>
          </cell>
          <cell r="Y2742">
            <v>110</v>
          </cell>
          <cell r="AA2742" t="str">
            <v>32UE</v>
          </cell>
          <cell r="AB2742" t="str">
            <v>North Kesteven</v>
          </cell>
          <cell r="AC2742">
            <v>0</v>
          </cell>
          <cell r="AD2742">
            <v>5</v>
          </cell>
          <cell r="AE2742">
            <v>8</v>
          </cell>
          <cell r="AF2742">
            <v>5</v>
          </cell>
          <cell r="AG2742">
            <v>18</v>
          </cell>
          <cell r="AI2742" t="str">
            <v>32UE</v>
          </cell>
          <cell r="AJ2742" t="str">
            <v>North Kesteven</v>
          </cell>
          <cell r="AK2742">
            <v>0</v>
          </cell>
          <cell r="AL2742">
            <v>0</v>
          </cell>
        </row>
        <row r="2743">
          <cell r="B2743" t="str">
            <v>32UF</v>
          </cell>
          <cell r="C2743" t="str">
            <v>South Holland</v>
          </cell>
          <cell r="D2743">
            <v>0</v>
          </cell>
          <cell r="E2743">
            <v>0</v>
          </cell>
          <cell r="F2743">
            <v>30</v>
          </cell>
          <cell r="G2743">
            <v>3</v>
          </cell>
          <cell r="H2743">
            <v>85</v>
          </cell>
          <cell r="I2743">
            <v>0</v>
          </cell>
          <cell r="J2743">
            <v>0</v>
          </cell>
          <cell r="K2743">
            <v>0</v>
          </cell>
          <cell r="L2743">
            <v>118</v>
          </cell>
          <cell r="M2743">
            <v>0</v>
          </cell>
          <cell r="O2743" t="str">
            <v>32UF</v>
          </cell>
          <cell r="P2743" t="str">
            <v>South Holland</v>
          </cell>
          <cell r="Q2743">
            <v>0</v>
          </cell>
          <cell r="R2743">
            <v>0</v>
          </cell>
          <cell r="S2743">
            <v>30</v>
          </cell>
          <cell r="T2743">
            <v>3</v>
          </cell>
          <cell r="U2743">
            <v>85</v>
          </cell>
          <cell r="V2743">
            <v>0</v>
          </cell>
          <cell r="W2743">
            <v>0</v>
          </cell>
          <cell r="X2743">
            <v>0</v>
          </cell>
          <cell r="Y2743">
            <v>118</v>
          </cell>
          <cell r="AA2743" t="str">
            <v>32UF</v>
          </cell>
          <cell r="AB2743" t="str">
            <v>South Holland</v>
          </cell>
          <cell r="AC2743">
            <v>0</v>
          </cell>
          <cell r="AD2743">
            <v>6</v>
          </cell>
          <cell r="AE2743">
            <v>6</v>
          </cell>
          <cell r="AF2743">
            <v>6</v>
          </cell>
          <cell r="AG2743">
            <v>18</v>
          </cell>
          <cell r="AI2743" t="str">
            <v>32UF</v>
          </cell>
          <cell r="AJ2743" t="str">
            <v>South Holland</v>
          </cell>
          <cell r="AK2743">
            <v>0</v>
          </cell>
          <cell r="AL2743">
            <v>0</v>
          </cell>
        </row>
        <row r="2744">
          <cell r="B2744" t="str">
            <v>32UG</v>
          </cell>
          <cell r="C2744" t="str">
            <v>South Kesteven</v>
          </cell>
          <cell r="D2744">
            <v>0</v>
          </cell>
          <cell r="E2744">
            <v>0</v>
          </cell>
          <cell r="F2744">
            <v>33</v>
          </cell>
          <cell r="G2744">
            <v>2</v>
          </cell>
          <cell r="H2744">
            <v>166</v>
          </cell>
          <cell r="I2744">
            <v>0</v>
          </cell>
          <cell r="J2744">
            <v>0</v>
          </cell>
          <cell r="K2744">
            <v>0</v>
          </cell>
          <cell r="L2744">
            <v>201</v>
          </cell>
          <cell r="M2744">
            <v>0</v>
          </cell>
          <cell r="O2744" t="str">
            <v>32UG</v>
          </cell>
          <cell r="P2744" t="str">
            <v>South Kesteven</v>
          </cell>
          <cell r="Q2744">
            <v>0</v>
          </cell>
          <cell r="R2744">
            <v>0</v>
          </cell>
          <cell r="S2744">
            <v>33</v>
          </cell>
          <cell r="T2744">
            <v>6</v>
          </cell>
          <cell r="U2744">
            <v>166</v>
          </cell>
          <cell r="V2744">
            <v>0</v>
          </cell>
          <cell r="W2744">
            <v>0</v>
          </cell>
          <cell r="X2744">
            <v>0</v>
          </cell>
          <cell r="Y2744">
            <v>205</v>
          </cell>
          <cell r="AA2744" t="str">
            <v>32UG</v>
          </cell>
          <cell r="AB2744" t="str">
            <v>South Kesteven</v>
          </cell>
          <cell r="AC2744">
            <v>0</v>
          </cell>
          <cell r="AD2744">
            <v>5</v>
          </cell>
          <cell r="AE2744">
            <v>3</v>
          </cell>
          <cell r="AF2744">
            <v>5</v>
          </cell>
          <cell r="AG2744">
            <v>13</v>
          </cell>
          <cell r="AI2744" t="str">
            <v>32UG</v>
          </cell>
          <cell r="AJ2744" t="str">
            <v>South Kesteven</v>
          </cell>
          <cell r="AK2744">
            <v>10</v>
          </cell>
          <cell r="AL2744">
            <v>0</v>
          </cell>
        </row>
        <row r="2745">
          <cell r="B2745" t="str">
            <v>32UH</v>
          </cell>
          <cell r="C2745" t="str">
            <v>West Lindsey</v>
          </cell>
          <cell r="D2745">
            <v>0</v>
          </cell>
          <cell r="E2745">
            <v>0</v>
          </cell>
          <cell r="F2745">
            <v>34</v>
          </cell>
          <cell r="G2745">
            <v>0</v>
          </cell>
          <cell r="H2745">
            <v>58</v>
          </cell>
          <cell r="I2745">
            <v>0</v>
          </cell>
          <cell r="J2745">
            <v>0</v>
          </cell>
          <cell r="K2745">
            <v>0</v>
          </cell>
          <cell r="L2745">
            <v>92</v>
          </cell>
          <cell r="M2745">
            <v>0</v>
          </cell>
          <cell r="O2745" t="str">
            <v>32UH</v>
          </cell>
          <cell r="P2745" t="str">
            <v>West Lindsey</v>
          </cell>
          <cell r="Q2745">
            <v>0</v>
          </cell>
          <cell r="R2745">
            <v>0</v>
          </cell>
          <cell r="S2745">
            <v>34</v>
          </cell>
          <cell r="T2745">
            <v>1</v>
          </cell>
          <cell r="U2745">
            <v>58</v>
          </cell>
          <cell r="V2745">
            <v>0</v>
          </cell>
          <cell r="W2745">
            <v>0</v>
          </cell>
          <cell r="X2745">
            <v>0</v>
          </cell>
          <cell r="Y2745">
            <v>93</v>
          </cell>
          <cell r="AA2745" t="str">
            <v>32UH</v>
          </cell>
          <cell r="AB2745" t="str">
            <v>West Lindsey</v>
          </cell>
          <cell r="AC2745">
            <v>0</v>
          </cell>
          <cell r="AD2745">
            <v>4</v>
          </cell>
          <cell r="AE2745">
            <v>0</v>
          </cell>
          <cell r="AF2745">
            <v>4</v>
          </cell>
          <cell r="AG2745">
            <v>8</v>
          </cell>
          <cell r="AI2745" t="str">
            <v>32UH</v>
          </cell>
          <cell r="AJ2745" t="str">
            <v>West Lindsey</v>
          </cell>
          <cell r="AK2745">
            <v>0</v>
          </cell>
          <cell r="AL2745">
            <v>0</v>
          </cell>
        </row>
        <row r="2746">
          <cell r="B2746" t="str">
            <v>33UB</v>
          </cell>
          <cell r="C2746" t="str">
            <v>Breckland</v>
          </cell>
          <cell r="D2746">
            <v>15</v>
          </cell>
          <cell r="E2746">
            <v>5</v>
          </cell>
          <cell r="F2746">
            <v>16</v>
          </cell>
          <cell r="G2746">
            <v>32</v>
          </cell>
          <cell r="H2746">
            <v>174</v>
          </cell>
          <cell r="I2746">
            <v>28</v>
          </cell>
          <cell r="J2746">
            <v>0</v>
          </cell>
          <cell r="K2746">
            <v>0</v>
          </cell>
          <cell r="L2746">
            <v>270</v>
          </cell>
          <cell r="M2746">
            <v>0</v>
          </cell>
          <cell r="O2746" t="str">
            <v>33UB</v>
          </cell>
          <cell r="P2746" t="str">
            <v>Breckland</v>
          </cell>
          <cell r="Q2746">
            <v>15</v>
          </cell>
          <cell r="R2746">
            <v>6</v>
          </cell>
          <cell r="S2746">
            <v>16</v>
          </cell>
          <cell r="T2746">
            <v>35</v>
          </cell>
          <cell r="U2746">
            <v>177</v>
          </cell>
          <cell r="V2746">
            <v>28</v>
          </cell>
          <cell r="W2746">
            <v>0</v>
          </cell>
          <cell r="X2746">
            <v>0</v>
          </cell>
          <cell r="Y2746">
            <v>277</v>
          </cell>
          <cell r="AA2746" t="str">
            <v>33UB</v>
          </cell>
          <cell r="AB2746" t="str">
            <v>Breckland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I2746" t="str">
            <v>33UB</v>
          </cell>
          <cell r="AJ2746" t="str">
            <v>Breckland</v>
          </cell>
          <cell r="AK2746">
            <v>0</v>
          </cell>
          <cell r="AL2746">
            <v>0</v>
          </cell>
        </row>
        <row r="2747">
          <cell r="B2747" t="str">
            <v>33UC</v>
          </cell>
          <cell r="C2747" t="str">
            <v>Broadland</v>
          </cell>
          <cell r="D2747">
            <v>7</v>
          </cell>
          <cell r="E2747">
            <v>4</v>
          </cell>
          <cell r="F2747">
            <v>13</v>
          </cell>
          <cell r="G2747">
            <v>19</v>
          </cell>
          <cell r="H2747">
            <v>63</v>
          </cell>
          <cell r="I2747">
            <v>6</v>
          </cell>
          <cell r="J2747">
            <v>2</v>
          </cell>
          <cell r="K2747">
            <v>0</v>
          </cell>
          <cell r="L2747">
            <v>114</v>
          </cell>
          <cell r="M2747">
            <v>2</v>
          </cell>
          <cell r="O2747" t="str">
            <v>33UC</v>
          </cell>
          <cell r="P2747" t="str">
            <v>Broadland</v>
          </cell>
          <cell r="Q2747">
            <v>7</v>
          </cell>
          <cell r="R2747">
            <v>4</v>
          </cell>
          <cell r="S2747">
            <v>13</v>
          </cell>
          <cell r="T2747">
            <v>21</v>
          </cell>
          <cell r="U2747">
            <v>60</v>
          </cell>
          <cell r="V2747">
            <v>6</v>
          </cell>
          <cell r="W2747">
            <v>2</v>
          </cell>
          <cell r="X2747">
            <v>0</v>
          </cell>
          <cell r="Y2747">
            <v>113</v>
          </cell>
          <cell r="AA2747" t="str">
            <v>33UC</v>
          </cell>
          <cell r="AB2747" t="str">
            <v>Broadland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I2747" t="str">
            <v>33UC</v>
          </cell>
          <cell r="AJ2747" t="str">
            <v>Broadland</v>
          </cell>
          <cell r="AK2747">
            <v>0</v>
          </cell>
          <cell r="AL2747">
            <v>0</v>
          </cell>
        </row>
        <row r="2748">
          <cell r="B2748" t="str">
            <v>33UD</v>
          </cell>
          <cell r="C2748" t="str">
            <v>Great Yarmouth</v>
          </cell>
          <cell r="D2748">
            <v>0</v>
          </cell>
          <cell r="E2748">
            <v>1</v>
          </cell>
          <cell r="F2748">
            <v>3</v>
          </cell>
          <cell r="G2748">
            <v>10</v>
          </cell>
          <cell r="H2748">
            <v>29</v>
          </cell>
          <cell r="I2748">
            <v>24</v>
          </cell>
          <cell r="J2748">
            <v>0</v>
          </cell>
          <cell r="K2748">
            <v>0</v>
          </cell>
          <cell r="L2748">
            <v>67</v>
          </cell>
          <cell r="M2748">
            <v>0</v>
          </cell>
          <cell r="O2748" t="str">
            <v>33UD</v>
          </cell>
          <cell r="P2748" t="str">
            <v>Great Yarmouth</v>
          </cell>
          <cell r="Q2748">
            <v>0</v>
          </cell>
          <cell r="R2748">
            <v>1</v>
          </cell>
          <cell r="S2748">
            <v>3</v>
          </cell>
          <cell r="T2748">
            <v>7</v>
          </cell>
          <cell r="U2748">
            <v>29</v>
          </cell>
          <cell r="V2748">
            <v>24</v>
          </cell>
          <cell r="W2748">
            <v>0</v>
          </cell>
          <cell r="X2748">
            <v>0</v>
          </cell>
          <cell r="Y2748">
            <v>64</v>
          </cell>
          <cell r="AA2748" t="str">
            <v>33UD</v>
          </cell>
          <cell r="AB2748" t="str">
            <v>Great Yarmouth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I2748" t="str">
            <v>33UD</v>
          </cell>
          <cell r="AJ2748" t="str">
            <v>Great Yarmouth</v>
          </cell>
          <cell r="AK2748">
            <v>0</v>
          </cell>
          <cell r="AL2748">
            <v>0</v>
          </cell>
        </row>
        <row r="2749">
          <cell r="B2749" t="str">
            <v>33UE</v>
          </cell>
          <cell r="C2749" t="str">
            <v>Kings Lynn and West Norfolk</v>
          </cell>
          <cell r="D2749">
            <v>5</v>
          </cell>
          <cell r="E2749">
            <v>8</v>
          </cell>
          <cell r="F2749">
            <v>29</v>
          </cell>
          <cell r="G2749">
            <v>16</v>
          </cell>
          <cell r="H2749">
            <v>89</v>
          </cell>
          <cell r="I2749">
            <v>1</v>
          </cell>
          <cell r="J2749">
            <v>0</v>
          </cell>
          <cell r="K2749">
            <v>0</v>
          </cell>
          <cell r="L2749">
            <v>148</v>
          </cell>
          <cell r="M2749">
            <v>0</v>
          </cell>
          <cell r="O2749" t="str">
            <v>33UE</v>
          </cell>
          <cell r="P2749" t="str">
            <v>Kings Lynn and West Norfolk</v>
          </cell>
          <cell r="Q2749">
            <v>5</v>
          </cell>
          <cell r="R2749">
            <v>7</v>
          </cell>
          <cell r="S2749">
            <v>29</v>
          </cell>
          <cell r="T2749">
            <v>14</v>
          </cell>
          <cell r="U2749">
            <v>89</v>
          </cell>
          <cell r="V2749">
            <v>1</v>
          </cell>
          <cell r="W2749">
            <v>0</v>
          </cell>
          <cell r="X2749">
            <v>0</v>
          </cell>
          <cell r="Y2749">
            <v>145</v>
          </cell>
          <cell r="AA2749" t="str">
            <v>33UE</v>
          </cell>
          <cell r="AB2749" t="str">
            <v>Kings Lynn and West Norfolk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  <cell r="AG2749">
            <v>0</v>
          </cell>
          <cell r="AI2749" t="str">
            <v>33UE</v>
          </cell>
          <cell r="AJ2749" t="str">
            <v>Kings Lynn and West Norfolk</v>
          </cell>
          <cell r="AK2749">
            <v>0</v>
          </cell>
          <cell r="AL2749">
            <v>0</v>
          </cell>
        </row>
        <row r="2750">
          <cell r="B2750" t="str">
            <v>33UF</v>
          </cell>
          <cell r="C2750" t="str">
            <v>North Norfolk</v>
          </cell>
          <cell r="D2750">
            <v>3</v>
          </cell>
          <cell r="E2750">
            <v>1</v>
          </cell>
          <cell r="F2750">
            <v>1</v>
          </cell>
          <cell r="G2750">
            <v>8</v>
          </cell>
          <cell r="H2750">
            <v>33</v>
          </cell>
          <cell r="I2750">
            <v>0</v>
          </cell>
          <cell r="J2750">
            <v>0</v>
          </cell>
          <cell r="K2750">
            <v>0</v>
          </cell>
          <cell r="L2750">
            <v>46</v>
          </cell>
          <cell r="M2750">
            <v>0</v>
          </cell>
          <cell r="O2750" t="str">
            <v>33UF</v>
          </cell>
          <cell r="P2750" t="str">
            <v>North Norfolk</v>
          </cell>
          <cell r="Q2750">
            <v>3</v>
          </cell>
          <cell r="R2750">
            <v>1</v>
          </cell>
          <cell r="S2750">
            <v>1</v>
          </cell>
          <cell r="T2750">
            <v>8</v>
          </cell>
          <cell r="U2750">
            <v>33</v>
          </cell>
          <cell r="V2750">
            <v>0</v>
          </cell>
          <cell r="W2750">
            <v>0</v>
          </cell>
          <cell r="X2750">
            <v>0</v>
          </cell>
          <cell r="Y2750">
            <v>46</v>
          </cell>
          <cell r="AA2750" t="str">
            <v>33UF</v>
          </cell>
          <cell r="AB2750" t="str">
            <v>North Norfolk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  <cell r="AG2750">
            <v>0</v>
          </cell>
          <cell r="AI2750" t="str">
            <v>33UF</v>
          </cell>
          <cell r="AJ2750" t="str">
            <v>North Norfolk</v>
          </cell>
          <cell r="AK2750">
            <v>0</v>
          </cell>
          <cell r="AL2750">
            <v>0</v>
          </cell>
        </row>
        <row r="2751">
          <cell r="B2751" t="str">
            <v>33UG</v>
          </cell>
          <cell r="C2751" t="str">
            <v>Norwich</v>
          </cell>
          <cell r="D2751">
            <v>0</v>
          </cell>
          <cell r="E2751">
            <v>5</v>
          </cell>
          <cell r="F2751">
            <v>57</v>
          </cell>
          <cell r="G2751">
            <v>27</v>
          </cell>
          <cell r="H2751">
            <v>98</v>
          </cell>
          <cell r="I2751">
            <v>0</v>
          </cell>
          <cell r="J2751">
            <v>0</v>
          </cell>
          <cell r="K2751">
            <v>0</v>
          </cell>
          <cell r="L2751">
            <v>187</v>
          </cell>
          <cell r="M2751">
            <v>0</v>
          </cell>
          <cell r="O2751" t="str">
            <v>33UG</v>
          </cell>
          <cell r="P2751" t="str">
            <v>Norwich</v>
          </cell>
          <cell r="Q2751">
            <v>0</v>
          </cell>
          <cell r="R2751">
            <v>5</v>
          </cell>
          <cell r="S2751">
            <v>57</v>
          </cell>
          <cell r="T2751">
            <v>31</v>
          </cell>
          <cell r="U2751">
            <v>98</v>
          </cell>
          <cell r="V2751">
            <v>0</v>
          </cell>
          <cell r="W2751">
            <v>0</v>
          </cell>
          <cell r="X2751">
            <v>0</v>
          </cell>
          <cell r="Y2751">
            <v>191</v>
          </cell>
          <cell r="AA2751" t="str">
            <v>33UG</v>
          </cell>
          <cell r="AB2751" t="str">
            <v>Norwich</v>
          </cell>
          <cell r="AC2751">
            <v>0</v>
          </cell>
          <cell r="AD2751">
            <v>1</v>
          </cell>
          <cell r="AE2751">
            <v>5</v>
          </cell>
          <cell r="AF2751">
            <v>1</v>
          </cell>
          <cell r="AG2751">
            <v>7</v>
          </cell>
          <cell r="AI2751" t="str">
            <v>33UG</v>
          </cell>
          <cell r="AJ2751" t="str">
            <v>Norwich</v>
          </cell>
          <cell r="AK2751">
            <v>0</v>
          </cell>
          <cell r="AL2751">
            <v>0</v>
          </cell>
        </row>
        <row r="2752">
          <cell r="B2752" t="str">
            <v>33UH</v>
          </cell>
          <cell r="C2752" t="str">
            <v>South Norfolk</v>
          </cell>
          <cell r="D2752">
            <v>2</v>
          </cell>
          <cell r="E2752">
            <v>3</v>
          </cell>
          <cell r="F2752">
            <v>46</v>
          </cell>
          <cell r="G2752">
            <v>25</v>
          </cell>
          <cell r="H2752">
            <v>157</v>
          </cell>
          <cell r="I2752">
            <v>4</v>
          </cell>
          <cell r="J2752">
            <v>0</v>
          </cell>
          <cell r="K2752">
            <v>0</v>
          </cell>
          <cell r="L2752">
            <v>237</v>
          </cell>
          <cell r="M2752">
            <v>0</v>
          </cell>
          <cell r="O2752" t="str">
            <v>33UH</v>
          </cell>
          <cell r="P2752" t="str">
            <v>South Norfolk</v>
          </cell>
          <cell r="Q2752">
            <v>2</v>
          </cell>
          <cell r="R2752">
            <v>3</v>
          </cell>
          <cell r="S2752">
            <v>46</v>
          </cell>
          <cell r="T2752">
            <v>21</v>
          </cell>
          <cell r="U2752">
            <v>157</v>
          </cell>
          <cell r="V2752">
            <v>4</v>
          </cell>
          <cell r="W2752">
            <v>0</v>
          </cell>
          <cell r="X2752">
            <v>0</v>
          </cell>
          <cell r="Y2752">
            <v>233</v>
          </cell>
          <cell r="AA2752" t="str">
            <v>33UH</v>
          </cell>
          <cell r="AB2752" t="str">
            <v>South Norfolk</v>
          </cell>
          <cell r="AC2752">
            <v>0</v>
          </cell>
          <cell r="AD2752">
            <v>4</v>
          </cell>
          <cell r="AE2752">
            <v>0</v>
          </cell>
          <cell r="AF2752">
            <v>4</v>
          </cell>
          <cell r="AG2752">
            <v>8</v>
          </cell>
          <cell r="AI2752" t="str">
            <v>33UH</v>
          </cell>
          <cell r="AJ2752" t="str">
            <v>South Norfolk</v>
          </cell>
          <cell r="AK2752">
            <v>0</v>
          </cell>
          <cell r="AL2752">
            <v>0</v>
          </cell>
        </row>
        <row r="2753">
          <cell r="B2753" t="str">
            <v>34UB</v>
          </cell>
          <cell r="C2753" t="str">
            <v>Corby</v>
          </cell>
          <cell r="D2753">
            <v>4</v>
          </cell>
          <cell r="E2753">
            <v>1</v>
          </cell>
          <cell r="F2753">
            <v>55</v>
          </cell>
          <cell r="G2753">
            <v>5</v>
          </cell>
          <cell r="H2753">
            <v>53</v>
          </cell>
          <cell r="I2753">
            <v>0</v>
          </cell>
          <cell r="J2753">
            <v>0</v>
          </cell>
          <cell r="K2753">
            <v>0</v>
          </cell>
          <cell r="L2753">
            <v>118</v>
          </cell>
          <cell r="M2753">
            <v>0</v>
          </cell>
          <cell r="O2753" t="str">
            <v>34UB</v>
          </cell>
          <cell r="P2753" t="str">
            <v>Corby</v>
          </cell>
          <cell r="Q2753">
            <v>4</v>
          </cell>
          <cell r="R2753">
            <v>1</v>
          </cell>
          <cell r="S2753">
            <v>55</v>
          </cell>
          <cell r="T2753">
            <v>4</v>
          </cell>
          <cell r="U2753">
            <v>53</v>
          </cell>
          <cell r="V2753">
            <v>0</v>
          </cell>
          <cell r="W2753">
            <v>0</v>
          </cell>
          <cell r="X2753">
            <v>0</v>
          </cell>
          <cell r="Y2753">
            <v>117</v>
          </cell>
          <cell r="AA2753" t="str">
            <v>34UB</v>
          </cell>
          <cell r="AB2753" t="str">
            <v>Corby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  <cell r="AG2753">
            <v>0</v>
          </cell>
          <cell r="AI2753" t="str">
            <v>34UB</v>
          </cell>
          <cell r="AJ2753" t="str">
            <v>Corby</v>
          </cell>
          <cell r="AK2753">
            <v>0</v>
          </cell>
          <cell r="AL2753">
            <v>0</v>
          </cell>
        </row>
        <row r="2754">
          <cell r="B2754" t="str">
            <v>34UC</v>
          </cell>
          <cell r="C2754" t="str">
            <v>Daventry</v>
          </cell>
          <cell r="D2754">
            <v>0</v>
          </cell>
          <cell r="E2754">
            <v>0</v>
          </cell>
          <cell r="F2754">
            <v>5</v>
          </cell>
          <cell r="G2754">
            <v>5</v>
          </cell>
          <cell r="H2754">
            <v>34</v>
          </cell>
          <cell r="I2754">
            <v>0</v>
          </cell>
          <cell r="J2754">
            <v>0</v>
          </cell>
          <cell r="K2754">
            <v>0</v>
          </cell>
          <cell r="L2754">
            <v>44</v>
          </cell>
          <cell r="M2754">
            <v>0</v>
          </cell>
          <cell r="O2754" t="str">
            <v>34UC</v>
          </cell>
          <cell r="P2754" t="str">
            <v>Daventry</v>
          </cell>
          <cell r="Q2754">
            <v>0</v>
          </cell>
          <cell r="R2754">
            <v>0</v>
          </cell>
          <cell r="S2754">
            <v>5</v>
          </cell>
          <cell r="T2754">
            <v>7</v>
          </cell>
          <cell r="U2754">
            <v>34</v>
          </cell>
          <cell r="V2754">
            <v>0</v>
          </cell>
          <cell r="W2754">
            <v>0</v>
          </cell>
          <cell r="X2754">
            <v>0</v>
          </cell>
          <cell r="Y2754">
            <v>46</v>
          </cell>
          <cell r="AA2754" t="str">
            <v>34UC</v>
          </cell>
          <cell r="AB2754" t="str">
            <v>Daventry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  <cell r="AG2754">
            <v>0</v>
          </cell>
          <cell r="AI2754" t="str">
            <v>34UC</v>
          </cell>
          <cell r="AJ2754" t="str">
            <v>Daventry</v>
          </cell>
          <cell r="AK2754">
            <v>0</v>
          </cell>
          <cell r="AL2754">
            <v>0</v>
          </cell>
        </row>
        <row r="2755">
          <cell r="B2755" t="str">
            <v>34UD</v>
          </cell>
          <cell r="C2755" t="str">
            <v>East Northamptonshire</v>
          </cell>
          <cell r="D2755">
            <v>0</v>
          </cell>
          <cell r="E2755">
            <v>3</v>
          </cell>
          <cell r="F2755">
            <v>5</v>
          </cell>
          <cell r="G2755">
            <v>7</v>
          </cell>
          <cell r="H2755">
            <v>82</v>
          </cell>
          <cell r="I2755">
            <v>0</v>
          </cell>
          <cell r="J2755">
            <v>0</v>
          </cell>
          <cell r="K2755">
            <v>0</v>
          </cell>
          <cell r="L2755">
            <v>97</v>
          </cell>
          <cell r="M2755">
            <v>0</v>
          </cell>
          <cell r="O2755" t="str">
            <v>34UD</v>
          </cell>
          <cell r="P2755" t="str">
            <v>East Northamptonshire</v>
          </cell>
          <cell r="Q2755">
            <v>0</v>
          </cell>
          <cell r="R2755">
            <v>3</v>
          </cell>
          <cell r="S2755">
            <v>5</v>
          </cell>
          <cell r="T2755">
            <v>9</v>
          </cell>
          <cell r="U2755">
            <v>82</v>
          </cell>
          <cell r="V2755">
            <v>0</v>
          </cell>
          <cell r="W2755">
            <v>0</v>
          </cell>
          <cell r="X2755">
            <v>0</v>
          </cell>
          <cell r="Y2755">
            <v>99</v>
          </cell>
          <cell r="AA2755" t="str">
            <v>34UD</v>
          </cell>
          <cell r="AB2755" t="str">
            <v>East Northamptonshire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  <cell r="AG2755">
            <v>0</v>
          </cell>
          <cell r="AI2755" t="str">
            <v>34UD</v>
          </cell>
          <cell r="AJ2755" t="str">
            <v>East Northamptonshire</v>
          </cell>
          <cell r="AK2755">
            <v>0</v>
          </cell>
          <cell r="AL2755">
            <v>0</v>
          </cell>
        </row>
        <row r="2756">
          <cell r="B2756" t="str">
            <v>34UE</v>
          </cell>
          <cell r="C2756" t="str">
            <v>Kettering</v>
          </cell>
          <cell r="D2756">
            <v>0</v>
          </cell>
          <cell r="E2756">
            <v>2</v>
          </cell>
          <cell r="F2756">
            <v>11</v>
          </cell>
          <cell r="G2756">
            <v>12</v>
          </cell>
          <cell r="H2756">
            <v>88</v>
          </cell>
          <cell r="I2756">
            <v>0</v>
          </cell>
          <cell r="J2756">
            <v>0</v>
          </cell>
          <cell r="K2756">
            <v>0</v>
          </cell>
          <cell r="L2756">
            <v>113</v>
          </cell>
          <cell r="M2756">
            <v>0</v>
          </cell>
          <cell r="O2756" t="str">
            <v>34UE</v>
          </cell>
          <cell r="P2756" t="str">
            <v>Kettering</v>
          </cell>
          <cell r="Q2756">
            <v>0</v>
          </cell>
          <cell r="R2756">
            <v>2</v>
          </cell>
          <cell r="S2756">
            <v>11</v>
          </cell>
          <cell r="T2756">
            <v>12</v>
          </cell>
          <cell r="U2756">
            <v>88</v>
          </cell>
          <cell r="V2756">
            <v>0</v>
          </cell>
          <cell r="W2756">
            <v>0</v>
          </cell>
          <cell r="X2756">
            <v>0</v>
          </cell>
          <cell r="Y2756">
            <v>113</v>
          </cell>
          <cell r="AA2756" t="str">
            <v>34UE</v>
          </cell>
          <cell r="AB2756" t="str">
            <v>Kettering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  <cell r="AG2756">
            <v>0</v>
          </cell>
          <cell r="AI2756" t="str">
            <v>34UE</v>
          </cell>
          <cell r="AJ2756" t="str">
            <v>Kettering</v>
          </cell>
          <cell r="AK2756">
            <v>0</v>
          </cell>
          <cell r="AL2756">
            <v>0</v>
          </cell>
        </row>
        <row r="2757">
          <cell r="B2757" t="str">
            <v>34UF</v>
          </cell>
          <cell r="C2757" t="str">
            <v>Northampton</v>
          </cell>
          <cell r="D2757">
            <v>9</v>
          </cell>
          <cell r="E2757">
            <v>5</v>
          </cell>
          <cell r="F2757">
            <v>198</v>
          </cell>
          <cell r="G2757">
            <v>25</v>
          </cell>
          <cell r="H2757">
            <v>157</v>
          </cell>
          <cell r="I2757">
            <v>0</v>
          </cell>
          <cell r="J2757">
            <v>0</v>
          </cell>
          <cell r="K2757">
            <v>0</v>
          </cell>
          <cell r="L2757">
            <v>394</v>
          </cell>
          <cell r="M2757">
            <v>0</v>
          </cell>
          <cell r="O2757" t="str">
            <v>34UF</v>
          </cell>
          <cell r="P2757" t="str">
            <v>Northampton</v>
          </cell>
          <cell r="Q2757">
            <v>9</v>
          </cell>
          <cell r="R2757">
            <v>5</v>
          </cell>
          <cell r="S2757">
            <v>198</v>
          </cell>
          <cell r="T2757">
            <v>26</v>
          </cell>
          <cell r="U2757">
            <v>157</v>
          </cell>
          <cell r="V2757">
            <v>0</v>
          </cell>
          <cell r="W2757">
            <v>0</v>
          </cell>
          <cell r="X2757">
            <v>0</v>
          </cell>
          <cell r="Y2757">
            <v>395</v>
          </cell>
          <cell r="AA2757" t="str">
            <v>34UF</v>
          </cell>
          <cell r="AB2757" t="str">
            <v>Northampton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  <cell r="AG2757">
            <v>0</v>
          </cell>
          <cell r="AI2757" t="str">
            <v>34UF</v>
          </cell>
          <cell r="AJ2757" t="str">
            <v>Northampton</v>
          </cell>
          <cell r="AK2757">
            <v>0</v>
          </cell>
          <cell r="AL2757">
            <v>0</v>
          </cell>
        </row>
        <row r="2758">
          <cell r="B2758" t="str">
            <v>34UG</v>
          </cell>
          <cell r="C2758" t="str">
            <v>South Northamptonshire</v>
          </cell>
          <cell r="D2758">
            <v>0</v>
          </cell>
          <cell r="E2758">
            <v>0</v>
          </cell>
          <cell r="F2758">
            <v>0</v>
          </cell>
          <cell r="G2758">
            <v>6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6</v>
          </cell>
          <cell r="M2758">
            <v>0</v>
          </cell>
          <cell r="O2758" t="str">
            <v>34UG</v>
          </cell>
          <cell r="P2758" t="str">
            <v>South Northamptonshire</v>
          </cell>
          <cell r="Q2758">
            <v>0</v>
          </cell>
          <cell r="R2758">
            <v>0</v>
          </cell>
          <cell r="S2758">
            <v>0</v>
          </cell>
          <cell r="T2758">
            <v>13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13</v>
          </cell>
          <cell r="AA2758" t="str">
            <v>34UG</v>
          </cell>
          <cell r="AB2758" t="str">
            <v>South Northamptonshire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  <cell r="AG2758">
            <v>0</v>
          </cell>
          <cell r="AI2758" t="str">
            <v>34UG</v>
          </cell>
          <cell r="AJ2758" t="str">
            <v>South Northamptonshire</v>
          </cell>
          <cell r="AK2758">
            <v>0</v>
          </cell>
          <cell r="AL2758">
            <v>0</v>
          </cell>
        </row>
        <row r="2759">
          <cell r="B2759" t="str">
            <v>34UH</v>
          </cell>
          <cell r="C2759" t="str">
            <v>Wellingborough</v>
          </cell>
          <cell r="D2759">
            <v>0</v>
          </cell>
          <cell r="E2759">
            <v>1</v>
          </cell>
          <cell r="F2759">
            <v>45</v>
          </cell>
          <cell r="G2759">
            <v>3</v>
          </cell>
          <cell r="H2759">
            <v>62</v>
          </cell>
          <cell r="I2759">
            <v>0</v>
          </cell>
          <cell r="J2759">
            <v>0</v>
          </cell>
          <cell r="K2759">
            <v>0</v>
          </cell>
          <cell r="L2759">
            <v>111</v>
          </cell>
          <cell r="M2759">
            <v>0</v>
          </cell>
          <cell r="O2759" t="str">
            <v>34UH</v>
          </cell>
          <cell r="P2759" t="str">
            <v>Wellingborough</v>
          </cell>
          <cell r="Q2759">
            <v>0</v>
          </cell>
          <cell r="R2759">
            <v>1</v>
          </cell>
          <cell r="S2759">
            <v>45</v>
          </cell>
          <cell r="T2759">
            <v>10</v>
          </cell>
          <cell r="U2759">
            <v>62</v>
          </cell>
          <cell r="V2759">
            <v>0</v>
          </cell>
          <cell r="W2759">
            <v>0</v>
          </cell>
          <cell r="X2759">
            <v>0</v>
          </cell>
          <cell r="Y2759">
            <v>118</v>
          </cell>
          <cell r="AA2759" t="str">
            <v>34UH</v>
          </cell>
          <cell r="AB2759" t="str">
            <v>Wellingborough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  <cell r="AG2759">
            <v>0</v>
          </cell>
          <cell r="AI2759" t="str">
            <v>34UH</v>
          </cell>
          <cell r="AJ2759" t="str">
            <v>Wellingborough</v>
          </cell>
          <cell r="AK2759">
            <v>0</v>
          </cell>
          <cell r="AL2759">
            <v>0</v>
          </cell>
        </row>
        <row r="2760">
          <cell r="B2760" t="str">
            <v>35UB</v>
          </cell>
          <cell r="C2760" t="str">
            <v>Alnwick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10</v>
          </cell>
          <cell r="I2760">
            <v>0</v>
          </cell>
          <cell r="J2760">
            <v>0</v>
          </cell>
          <cell r="K2760">
            <v>0</v>
          </cell>
          <cell r="L2760">
            <v>10</v>
          </cell>
          <cell r="M2760">
            <v>0</v>
          </cell>
          <cell r="O2760" t="str">
            <v>35UB</v>
          </cell>
          <cell r="P2760" t="str">
            <v>Alnwick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10</v>
          </cell>
          <cell r="V2760">
            <v>0</v>
          </cell>
          <cell r="W2760">
            <v>0</v>
          </cell>
          <cell r="X2760">
            <v>0</v>
          </cell>
          <cell r="Y2760">
            <v>10</v>
          </cell>
          <cell r="AA2760" t="str">
            <v>35UB</v>
          </cell>
          <cell r="AB2760" t="str">
            <v>Alnwick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I2760" t="str">
            <v>35UB</v>
          </cell>
          <cell r="AJ2760" t="str">
            <v>Alnwick</v>
          </cell>
          <cell r="AK2760">
            <v>0</v>
          </cell>
          <cell r="AL2760">
            <v>0</v>
          </cell>
        </row>
        <row r="2761">
          <cell r="B2761" t="str">
            <v>35UD</v>
          </cell>
          <cell r="C2761" t="str">
            <v>Blyth Valley</v>
          </cell>
          <cell r="D2761">
            <v>0</v>
          </cell>
          <cell r="E2761">
            <v>0</v>
          </cell>
          <cell r="F2761">
            <v>12</v>
          </cell>
          <cell r="G2761">
            <v>0</v>
          </cell>
          <cell r="H2761">
            <v>43</v>
          </cell>
          <cell r="I2761">
            <v>0</v>
          </cell>
          <cell r="J2761">
            <v>0</v>
          </cell>
          <cell r="K2761">
            <v>0</v>
          </cell>
          <cell r="L2761">
            <v>55</v>
          </cell>
          <cell r="M2761">
            <v>0</v>
          </cell>
          <cell r="O2761" t="str">
            <v>35UD</v>
          </cell>
          <cell r="P2761" t="str">
            <v>Blyth Valley</v>
          </cell>
          <cell r="Q2761">
            <v>0</v>
          </cell>
          <cell r="R2761">
            <v>0</v>
          </cell>
          <cell r="S2761">
            <v>12</v>
          </cell>
          <cell r="T2761">
            <v>0</v>
          </cell>
          <cell r="U2761">
            <v>43</v>
          </cell>
          <cell r="V2761">
            <v>0</v>
          </cell>
          <cell r="W2761">
            <v>0</v>
          </cell>
          <cell r="X2761">
            <v>0</v>
          </cell>
          <cell r="Y2761">
            <v>55</v>
          </cell>
          <cell r="AA2761" t="str">
            <v>35UD</v>
          </cell>
          <cell r="AB2761" t="str">
            <v>Blyth Valley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  <cell r="AG2761">
            <v>0</v>
          </cell>
          <cell r="AI2761" t="str">
            <v>35UD</v>
          </cell>
          <cell r="AJ2761" t="str">
            <v>Blyth Valley</v>
          </cell>
          <cell r="AK2761">
            <v>0</v>
          </cell>
          <cell r="AL2761">
            <v>0</v>
          </cell>
        </row>
        <row r="2762">
          <cell r="B2762" t="str">
            <v>35UE</v>
          </cell>
          <cell r="C2762" t="str">
            <v>Castle Morpeth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4</v>
          </cell>
          <cell r="I2762">
            <v>0</v>
          </cell>
          <cell r="J2762">
            <v>0</v>
          </cell>
          <cell r="K2762">
            <v>0</v>
          </cell>
          <cell r="L2762">
            <v>4</v>
          </cell>
          <cell r="M2762">
            <v>0</v>
          </cell>
          <cell r="O2762" t="str">
            <v>35UE</v>
          </cell>
          <cell r="P2762" t="str">
            <v>Castle Morpeth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  <cell r="X2762">
            <v>0</v>
          </cell>
          <cell r="Y2762">
            <v>4</v>
          </cell>
          <cell r="AA2762" t="str">
            <v>35UE</v>
          </cell>
          <cell r="AB2762" t="str">
            <v>Castle Morpeth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I2762" t="str">
            <v>35UE</v>
          </cell>
          <cell r="AJ2762" t="str">
            <v>Castle Morpeth</v>
          </cell>
          <cell r="AK2762">
            <v>0</v>
          </cell>
          <cell r="AL2762">
            <v>0</v>
          </cell>
        </row>
        <row r="2763">
          <cell r="B2763" t="str">
            <v>35UF</v>
          </cell>
          <cell r="C2763" t="str">
            <v>Tynedale</v>
          </cell>
          <cell r="D2763">
            <v>0</v>
          </cell>
          <cell r="E2763">
            <v>0</v>
          </cell>
          <cell r="F2763">
            <v>14</v>
          </cell>
          <cell r="G2763">
            <v>0</v>
          </cell>
          <cell r="H2763">
            <v>34</v>
          </cell>
          <cell r="I2763">
            <v>0</v>
          </cell>
          <cell r="J2763">
            <v>0</v>
          </cell>
          <cell r="K2763">
            <v>0</v>
          </cell>
          <cell r="L2763">
            <v>48</v>
          </cell>
          <cell r="M2763">
            <v>0</v>
          </cell>
          <cell r="O2763" t="str">
            <v>35UF</v>
          </cell>
          <cell r="P2763" t="str">
            <v>Tynedale</v>
          </cell>
          <cell r="Q2763">
            <v>0</v>
          </cell>
          <cell r="R2763">
            <v>0</v>
          </cell>
          <cell r="S2763">
            <v>14</v>
          </cell>
          <cell r="T2763">
            <v>0</v>
          </cell>
          <cell r="U2763">
            <v>34</v>
          </cell>
          <cell r="V2763">
            <v>0</v>
          </cell>
          <cell r="W2763">
            <v>0</v>
          </cell>
          <cell r="X2763">
            <v>0</v>
          </cell>
          <cell r="Y2763">
            <v>48</v>
          </cell>
          <cell r="AA2763" t="str">
            <v>35UF</v>
          </cell>
          <cell r="AB2763" t="str">
            <v>Tynedale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  <cell r="AG2763">
            <v>0</v>
          </cell>
          <cell r="AI2763" t="str">
            <v>35UF</v>
          </cell>
          <cell r="AJ2763" t="str">
            <v>Tynedale</v>
          </cell>
          <cell r="AK2763">
            <v>0</v>
          </cell>
          <cell r="AL2763">
            <v>0</v>
          </cell>
        </row>
        <row r="2764">
          <cell r="B2764" t="str">
            <v>36UB</v>
          </cell>
          <cell r="C2764" t="str">
            <v>Craven</v>
          </cell>
          <cell r="D2764">
            <v>0</v>
          </cell>
          <cell r="E2764">
            <v>1</v>
          </cell>
          <cell r="F2764">
            <v>0</v>
          </cell>
          <cell r="G2764">
            <v>0</v>
          </cell>
          <cell r="H2764">
            <v>35</v>
          </cell>
          <cell r="I2764">
            <v>6</v>
          </cell>
          <cell r="J2764">
            <v>0</v>
          </cell>
          <cell r="K2764">
            <v>0</v>
          </cell>
          <cell r="L2764">
            <v>42</v>
          </cell>
          <cell r="M2764">
            <v>0</v>
          </cell>
          <cell r="O2764" t="str">
            <v>36UB</v>
          </cell>
          <cell r="P2764" t="str">
            <v>Craven</v>
          </cell>
          <cell r="Q2764">
            <v>0</v>
          </cell>
          <cell r="R2764">
            <v>1</v>
          </cell>
          <cell r="S2764">
            <v>0</v>
          </cell>
          <cell r="T2764">
            <v>0</v>
          </cell>
          <cell r="U2764">
            <v>35</v>
          </cell>
          <cell r="V2764">
            <v>6</v>
          </cell>
          <cell r="W2764">
            <v>0</v>
          </cell>
          <cell r="X2764">
            <v>0</v>
          </cell>
          <cell r="Y2764">
            <v>42</v>
          </cell>
          <cell r="AA2764" t="str">
            <v>36UB</v>
          </cell>
          <cell r="AB2764" t="str">
            <v>Craven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I2764" t="str">
            <v>36UB</v>
          </cell>
          <cell r="AJ2764" t="str">
            <v>Craven</v>
          </cell>
          <cell r="AK2764">
            <v>0</v>
          </cell>
          <cell r="AL2764">
            <v>0</v>
          </cell>
        </row>
        <row r="2765">
          <cell r="B2765" t="str">
            <v>36UC</v>
          </cell>
          <cell r="C2765" t="str">
            <v>Hambleton</v>
          </cell>
          <cell r="D2765">
            <v>1</v>
          </cell>
          <cell r="E2765">
            <v>2</v>
          </cell>
          <cell r="F2765">
            <v>3</v>
          </cell>
          <cell r="G2765">
            <v>4</v>
          </cell>
          <cell r="H2765">
            <v>24</v>
          </cell>
          <cell r="I2765">
            <v>0</v>
          </cell>
          <cell r="J2765">
            <v>0</v>
          </cell>
          <cell r="K2765">
            <v>0</v>
          </cell>
          <cell r="L2765">
            <v>34</v>
          </cell>
          <cell r="M2765">
            <v>0</v>
          </cell>
          <cell r="O2765" t="str">
            <v>36UC</v>
          </cell>
          <cell r="P2765" t="str">
            <v>Hambleton</v>
          </cell>
          <cell r="Q2765">
            <v>1</v>
          </cell>
          <cell r="R2765">
            <v>2</v>
          </cell>
          <cell r="S2765">
            <v>3</v>
          </cell>
          <cell r="T2765">
            <v>2</v>
          </cell>
          <cell r="U2765">
            <v>24</v>
          </cell>
          <cell r="V2765">
            <v>0</v>
          </cell>
          <cell r="W2765">
            <v>0</v>
          </cell>
          <cell r="X2765">
            <v>0</v>
          </cell>
          <cell r="Y2765">
            <v>32</v>
          </cell>
          <cell r="AA2765" t="str">
            <v>36UC</v>
          </cell>
          <cell r="AB2765" t="str">
            <v>Hambleton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I2765" t="str">
            <v>36UC</v>
          </cell>
          <cell r="AJ2765" t="str">
            <v>Hambleton</v>
          </cell>
          <cell r="AK2765">
            <v>0</v>
          </cell>
          <cell r="AL2765">
            <v>0</v>
          </cell>
        </row>
        <row r="2766">
          <cell r="B2766" t="str">
            <v>36UD</v>
          </cell>
          <cell r="C2766" t="str">
            <v>Harrogate</v>
          </cell>
          <cell r="D2766">
            <v>0</v>
          </cell>
          <cell r="E2766">
            <v>0</v>
          </cell>
          <cell r="F2766">
            <v>10</v>
          </cell>
          <cell r="G2766">
            <v>11</v>
          </cell>
          <cell r="H2766">
            <v>14</v>
          </cell>
          <cell r="I2766">
            <v>3</v>
          </cell>
          <cell r="J2766">
            <v>0</v>
          </cell>
          <cell r="K2766">
            <v>0</v>
          </cell>
          <cell r="L2766">
            <v>38</v>
          </cell>
          <cell r="M2766">
            <v>0</v>
          </cell>
          <cell r="O2766" t="str">
            <v>36UD</v>
          </cell>
          <cell r="P2766" t="str">
            <v>Harrogate</v>
          </cell>
          <cell r="Q2766">
            <v>0</v>
          </cell>
          <cell r="R2766">
            <v>0</v>
          </cell>
          <cell r="S2766">
            <v>10</v>
          </cell>
          <cell r="T2766">
            <v>9</v>
          </cell>
          <cell r="U2766">
            <v>14</v>
          </cell>
          <cell r="V2766">
            <v>3</v>
          </cell>
          <cell r="W2766">
            <v>0</v>
          </cell>
          <cell r="X2766">
            <v>0</v>
          </cell>
          <cell r="Y2766">
            <v>36</v>
          </cell>
          <cell r="AA2766" t="str">
            <v>36UD</v>
          </cell>
          <cell r="AB2766" t="str">
            <v>Harrogate</v>
          </cell>
          <cell r="AC2766">
            <v>0</v>
          </cell>
          <cell r="AD2766">
            <v>0</v>
          </cell>
          <cell r="AE2766">
            <v>7</v>
          </cell>
          <cell r="AF2766">
            <v>0</v>
          </cell>
          <cell r="AG2766">
            <v>7</v>
          </cell>
          <cell r="AI2766" t="str">
            <v>36UD</v>
          </cell>
          <cell r="AJ2766" t="str">
            <v>Harrogate</v>
          </cell>
          <cell r="AK2766">
            <v>0</v>
          </cell>
          <cell r="AL2766">
            <v>0</v>
          </cell>
        </row>
        <row r="2767">
          <cell r="B2767" t="str">
            <v>36UE</v>
          </cell>
          <cell r="C2767" t="str">
            <v>Richmondshire</v>
          </cell>
          <cell r="D2767">
            <v>0</v>
          </cell>
          <cell r="E2767">
            <v>1</v>
          </cell>
          <cell r="F2767">
            <v>0</v>
          </cell>
          <cell r="G2767">
            <v>1</v>
          </cell>
          <cell r="H2767">
            <v>0</v>
          </cell>
          <cell r="I2767">
            <v>4</v>
          </cell>
          <cell r="J2767">
            <v>0</v>
          </cell>
          <cell r="K2767">
            <v>0</v>
          </cell>
          <cell r="L2767">
            <v>6</v>
          </cell>
          <cell r="M2767">
            <v>0</v>
          </cell>
          <cell r="O2767" t="str">
            <v>36UE</v>
          </cell>
          <cell r="P2767" t="str">
            <v>Richmondshire</v>
          </cell>
          <cell r="Q2767">
            <v>0</v>
          </cell>
          <cell r="R2767">
            <v>1</v>
          </cell>
          <cell r="S2767">
            <v>0</v>
          </cell>
          <cell r="T2767">
            <v>1</v>
          </cell>
          <cell r="U2767">
            <v>0</v>
          </cell>
          <cell r="V2767">
            <v>4</v>
          </cell>
          <cell r="W2767">
            <v>0</v>
          </cell>
          <cell r="X2767">
            <v>0</v>
          </cell>
          <cell r="Y2767">
            <v>6</v>
          </cell>
          <cell r="AA2767" t="str">
            <v>36UE</v>
          </cell>
          <cell r="AB2767" t="str">
            <v>Richmondshire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I2767" t="str">
            <v>36UE</v>
          </cell>
          <cell r="AJ2767" t="str">
            <v>Richmondshire</v>
          </cell>
          <cell r="AK2767">
            <v>0</v>
          </cell>
          <cell r="AL2767">
            <v>0</v>
          </cell>
        </row>
        <row r="2768">
          <cell r="B2768" t="str">
            <v>36UF</v>
          </cell>
          <cell r="C2768" t="str">
            <v>Ryedale</v>
          </cell>
          <cell r="D2768">
            <v>0</v>
          </cell>
          <cell r="E2768">
            <v>2</v>
          </cell>
          <cell r="F2768">
            <v>9</v>
          </cell>
          <cell r="G2768">
            <v>0</v>
          </cell>
          <cell r="H2768">
            <v>78</v>
          </cell>
          <cell r="I2768">
            <v>0</v>
          </cell>
          <cell r="J2768">
            <v>0</v>
          </cell>
          <cell r="K2768">
            <v>0</v>
          </cell>
          <cell r="L2768">
            <v>89</v>
          </cell>
          <cell r="M2768">
            <v>0</v>
          </cell>
          <cell r="O2768" t="str">
            <v>36UF</v>
          </cell>
          <cell r="P2768" t="str">
            <v>Ryedale</v>
          </cell>
          <cell r="Q2768">
            <v>0</v>
          </cell>
          <cell r="R2768">
            <v>2</v>
          </cell>
          <cell r="S2768">
            <v>9</v>
          </cell>
          <cell r="T2768">
            <v>1</v>
          </cell>
          <cell r="U2768">
            <v>78</v>
          </cell>
          <cell r="V2768">
            <v>0</v>
          </cell>
          <cell r="W2768">
            <v>0</v>
          </cell>
          <cell r="X2768">
            <v>0</v>
          </cell>
          <cell r="Y2768">
            <v>90</v>
          </cell>
          <cell r="AA2768" t="str">
            <v>36UF</v>
          </cell>
          <cell r="AB2768" t="str">
            <v>Ryedale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  <cell r="AG2768">
            <v>0</v>
          </cell>
          <cell r="AI2768" t="str">
            <v>36UF</v>
          </cell>
          <cell r="AJ2768" t="str">
            <v>Ryedale</v>
          </cell>
          <cell r="AK2768">
            <v>0</v>
          </cell>
          <cell r="AL2768">
            <v>0</v>
          </cell>
        </row>
        <row r="2769">
          <cell r="B2769" t="str">
            <v>36UG</v>
          </cell>
          <cell r="C2769" t="str">
            <v>Scarborough</v>
          </cell>
          <cell r="D2769">
            <v>0</v>
          </cell>
          <cell r="E2769">
            <v>7</v>
          </cell>
          <cell r="F2769">
            <v>0</v>
          </cell>
          <cell r="G2769">
            <v>2</v>
          </cell>
          <cell r="H2769">
            <v>9</v>
          </cell>
          <cell r="I2769">
            <v>4</v>
          </cell>
          <cell r="J2769">
            <v>0</v>
          </cell>
          <cell r="K2769">
            <v>0</v>
          </cell>
          <cell r="L2769">
            <v>22</v>
          </cell>
          <cell r="M2769">
            <v>0</v>
          </cell>
          <cell r="O2769" t="str">
            <v>36UG</v>
          </cell>
          <cell r="P2769" t="str">
            <v>Scarborough</v>
          </cell>
          <cell r="Q2769">
            <v>0</v>
          </cell>
          <cell r="R2769">
            <v>7</v>
          </cell>
          <cell r="S2769">
            <v>0</v>
          </cell>
          <cell r="T2769">
            <v>2</v>
          </cell>
          <cell r="U2769">
            <v>9</v>
          </cell>
          <cell r="V2769">
            <v>4</v>
          </cell>
          <cell r="W2769">
            <v>0</v>
          </cell>
          <cell r="X2769">
            <v>0</v>
          </cell>
          <cell r="Y2769">
            <v>22</v>
          </cell>
          <cell r="AA2769" t="str">
            <v>36UG</v>
          </cell>
          <cell r="AB2769" t="str">
            <v>Scarborough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  <cell r="AG2769">
            <v>0</v>
          </cell>
          <cell r="AI2769" t="str">
            <v>36UG</v>
          </cell>
          <cell r="AJ2769" t="str">
            <v>Scarborough</v>
          </cell>
          <cell r="AK2769">
            <v>0</v>
          </cell>
          <cell r="AL2769">
            <v>0</v>
          </cell>
        </row>
        <row r="2770">
          <cell r="B2770" t="str">
            <v>36UH</v>
          </cell>
          <cell r="C2770" t="str">
            <v>Selby</v>
          </cell>
          <cell r="D2770">
            <v>4</v>
          </cell>
          <cell r="E2770">
            <v>0</v>
          </cell>
          <cell r="F2770">
            <v>19</v>
          </cell>
          <cell r="G2770">
            <v>2</v>
          </cell>
          <cell r="H2770">
            <v>10</v>
          </cell>
          <cell r="I2770">
            <v>0</v>
          </cell>
          <cell r="J2770">
            <v>0</v>
          </cell>
          <cell r="K2770">
            <v>0</v>
          </cell>
          <cell r="L2770">
            <v>35</v>
          </cell>
          <cell r="M2770">
            <v>0</v>
          </cell>
          <cell r="O2770" t="str">
            <v>36UH</v>
          </cell>
          <cell r="P2770" t="str">
            <v>Selby</v>
          </cell>
          <cell r="Q2770">
            <v>4</v>
          </cell>
          <cell r="R2770">
            <v>0</v>
          </cell>
          <cell r="S2770">
            <v>19</v>
          </cell>
          <cell r="T2770">
            <v>2</v>
          </cell>
          <cell r="U2770">
            <v>10</v>
          </cell>
          <cell r="V2770">
            <v>0</v>
          </cell>
          <cell r="W2770">
            <v>0</v>
          </cell>
          <cell r="X2770">
            <v>0</v>
          </cell>
          <cell r="Y2770">
            <v>35</v>
          </cell>
          <cell r="AA2770" t="str">
            <v>36UH</v>
          </cell>
          <cell r="AB2770" t="str">
            <v>Selby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  <cell r="AG2770">
            <v>0</v>
          </cell>
          <cell r="AI2770" t="str">
            <v>36UH</v>
          </cell>
          <cell r="AJ2770" t="str">
            <v>Selby</v>
          </cell>
          <cell r="AK2770">
            <v>0</v>
          </cell>
          <cell r="AL2770">
            <v>0</v>
          </cell>
        </row>
        <row r="2771">
          <cell r="B2771" t="str">
            <v>37UB</v>
          </cell>
          <cell r="C2771" t="str">
            <v>Ashfield</v>
          </cell>
          <cell r="D2771">
            <v>0</v>
          </cell>
          <cell r="E2771">
            <v>1</v>
          </cell>
          <cell r="F2771">
            <v>41</v>
          </cell>
          <cell r="G2771">
            <v>1</v>
          </cell>
          <cell r="H2771">
            <v>99</v>
          </cell>
          <cell r="I2771">
            <v>3</v>
          </cell>
          <cell r="J2771">
            <v>0</v>
          </cell>
          <cell r="K2771">
            <v>0</v>
          </cell>
          <cell r="L2771">
            <v>145</v>
          </cell>
          <cell r="M2771">
            <v>0</v>
          </cell>
          <cell r="O2771" t="str">
            <v>37UB</v>
          </cell>
          <cell r="P2771" t="str">
            <v>Ashfield</v>
          </cell>
          <cell r="Q2771">
            <v>0</v>
          </cell>
          <cell r="R2771">
            <v>1</v>
          </cell>
          <cell r="S2771">
            <v>41</v>
          </cell>
          <cell r="T2771">
            <v>0</v>
          </cell>
          <cell r="U2771">
            <v>99</v>
          </cell>
          <cell r="V2771">
            <v>3</v>
          </cell>
          <cell r="W2771">
            <v>0</v>
          </cell>
          <cell r="X2771">
            <v>0</v>
          </cell>
          <cell r="Y2771">
            <v>144</v>
          </cell>
          <cell r="AA2771" t="str">
            <v>37UB</v>
          </cell>
          <cell r="AB2771" t="str">
            <v>Ashfield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  <cell r="AG2771">
            <v>0</v>
          </cell>
          <cell r="AI2771" t="str">
            <v>37UB</v>
          </cell>
          <cell r="AJ2771" t="str">
            <v>Ashfield</v>
          </cell>
          <cell r="AK2771">
            <v>0</v>
          </cell>
          <cell r="AL2771">
            <v>0</v>
          </cell>
        </row>
        <row r="2772">
          <cell r="B2772" t="str">
            <v>37UC</v>
          </cell>
          <cell r="C2772" t="str">
            <v>Bassetlaw</v>
          </cell>
          <cell r="D2772">
            <v>0</v>
          </cell>
          <cell r="E2772">
            <v>1</v>
          </cell>
          <cell r="F2772">
            <v>5</v>
          </cell>
          <cell r="G2772">
            <v>1</v>
          </cell>
          <cell r="H2772">
            <v>10</v>
          </cell>
          <cell r="I2772">
            <v>0</v>
          </cell>
          <cell r="J2772">
            <v>0</v>
          </cell>
          <cell r="K2772">
            <v>0</v>
          </cell>
          <cell r="L2772">
            <v>17</v>
          </cell>
          <cell r="M2772">
            <v>0</v>
          </cell>
          <cell r="O2772" t="str">
            <v>37UC</v>
          </cell>
          <cell r="P2772" t="str">
            <v>Bassetlaw</v>
          </cell>
          <cell r="Q2772">
            <v>0</v>
          </cell>
          <cell r="R2772">
            <v>1</v>
          </cell>
          <cell r="S2772">
            <v>5</v>
          </cell>
          <cell r="T2772">
            <v>1</v>
          </cell>
          <cell r="U2772">
            <v>10</v>
          </cell>
          <cell r="V2772">
            <v>0</v>
          </cell>
          <cell r="W2772">
            <v>0</v>
          </cell>
          <cell r="X2772">
            <v>0</v>
          </cell>
          <cell r="Y2772">
            <v>17</v>
          </cell>
          <cell r="AA2772" t="str">
            <v>37UC</v>
          </cell>
          <cell r="AB2772" t="str">
            <v>Bassetlaw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  <cell r="AG2772">
            <v>0</v>
          </cell>
          <cell r="AI2772" t="str">
            <v>37UC</v>
          </cell>
          <cell r="AJ2772" t="str">
            <v>Bassetlaw</v>
          </cell>
          <cell r="AK2772">
            <v>12</v>
          </cell>
          <cell r="AL2772">
            <v>0</v>
          </cell>
        </row>
        <row r="2773">
          <cell r="B2773" t="str">
            <v>37UD</v>
          </cell>
          <cell r="C2773" t="str">
            <v>Broxtowe</v>
          </cell>
          <cell r="D2773">
            <v>0</v>
          </cell>
          <cell r="E2773">
            <v>0</v>
          </cell>
          <cell r="F2773">
            <v>1</v>
          </cell>
          <cell r="G2773">
            <v>1</v>
          </cell>
          <cell r="H2773">
            <v>0</v>
          </cell>
          <cell r="I2773">
            <v>12</v>
          </cell>
          <cell r="J2773">
            <v>0</v>
          </cell>
          <cell r="K2773">
            <v>0</v>
          </cell>
          <cell r="L2773">
            <v>14</v>
          </cell>
          <cell r="M2773">
            <v>0</v>
          </cell>
          <cell r="O2773" t="str">
            <v>37UD</v>
          </cell>
          <cell r="P2773" t="str">
            <v>Broxtowe</v>
          </cell>
          <cell r="Q2773">
            <v>0</v>
          </cell>
          <cell r="R2773">
            <v>0</v>
          </cell>
          <cell r="S2773">
            <v>1</v>
          </cell>
          <cell r="T2773">
            <v>2</v>
          </cell>
          <cell r="U2773">
            <v>0</v>
          </cell>
          <cell r="V2773">
            <v>12</v>
          </cell>
          <cell r="W2773">
            <v>0</v>
          </cell>
          <cell r="X2773">
            <v>0</v>
          </cell>
          <cell r="Y2773">
            <v>15</v>
          </cell>
          <cell r="AA2773" t="str">
            <v>37UD</v>
          </cell>
          <cell r="AB2773" t="str">
            <v>Broxtowe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  <cell r="AG2773">
            <v>0</v>
          </cell>
          <cell r="AI2773" t="str">
            <v>37UD</v>
          </cell>
          <cell r="AJ2773" t="str">
            <v>Broxtowe</v>
          </cell>
          <cell r="AK2773">
            <v>0</v>
          </cell>
          <cell r="AL2773">
            <v>0</v>
          </cell>
        </row>
        <row r="2774">
          <cell r="B2774" t="str">
            <v>37UE</v>
          </cell>
          <cell r="C2774" t="str">
            <v>Gedling</v>
          </cell>
          <cell r="D2774">
            <v>0</v>
          </cell>
          <cell r="E2774">
            <v>1</v>
          </cell>
          <cell r="F2774">
            <v>15</v>
          </cell>
          <cell r="G2774">
            <v>0</v>
          </cell>
          <cell r="H2774">
            <v>9</v>
          </cell>
          <cell r="I2774">
            <v>0</v>
          </cell>
          <cell r="J2774">
            <v>0</v>
          </cell>
          <cell r="K2774">
            <v>0</v>
          </cell>
          <cell r="L2774">
            <v>25</v>
          </cell>
          <cell r="M2774">
            <v>0</v>
          </cell>
          <cell r="O2774" t="str">
            <v>37UE</v>
          </cell>
          <cell r="P2774" t="str">
            <v>Gedling</v>
          </cell>
          <cell r="Q2774">
            <v>0</v>
          </cell>
          <cell r="R2774">
            <v>1</v>
          </cell>
          <cell r="S2774">
            <v>15</v>
          </cell>
          <cell r="T2774">
            <v>0</v>
          </cell>
          <cell r="U2774">
            <v>9</v>
          </cell>
          <cell r="V2774">
            <v>0</v>
          </cell>
          <cell r="W2774">
            <v>0</v>
          </cell>
          <cell r="X2774">
            <v>0</v>
          </cell>
          <cell r="Y2774">
            <v>25</v>
          </cell>
          <cell r="AA2774" t="str">
            <v>37UE</v>
          </cell>
          <cell r="AB2774" t="str">
            <v>Gedling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  <cell r="AG2774">
            <v>0</v>
          </cell>
          <cell r="AI2774" t="str">
            <v>37UE</v>
          </cell>
          <cell r="AJ2774" t="str">
            <v>Gedling</v>
          </cell>
          <cell r="AK2774">
            <v>0</v>
          </cell>
          <cell r="AL2774">
            <v>0</v>
          </cell>
        </row>
        <row r="2775">
          <cell r="B2775" t="str">
            <v>37UF</v>
          </cell>
          <cell r="C2775" t="str">
            <v>Mansfield</v>
          </cell>
          <cell r="D2775">
            <v>0</v>
          </cell>
          <cell r="E2775">
            <v>1</v>
          </cell>
          <cell r="F2775">
            <v>34</v>
          </cell>
          <cell r="G2775">
            <v>1</v>
          </cell>
          <cell r="H2775">
            <v>15</v>
          </cell>
          <cell r="I2775">
            <v>4</v>
          </cell>
          <cell r="J2775">
            <v>0</v>
          </cell>
          <cell r="K2775">
            <v>0</v>
          </cell>
          <cell r="L2775">
            <v>55</v>
          </cell>
          <cell r="M2775">
            <v>0</v>
          </cell>
          <cell r="O2775" t="str">
            <v>37UF</v>
          </cell>
          <cell r="P2775" t="str">
            <v>Mansfield</v>
          </cell>
          <cell r="Q2775">
            <v>0</v>
          </cell>
          <cell r="R2775">
            <v>1</v>
          </cell>
          <cell r="S2775">
            <v>34</v>
          </cell>
          <cell r="T2775">
            <v>0</v>
          </cell>
          <cell r="U2775">
            <v>15</v>
          </cell>
          <cell r="V2775">
            <v>4</v>
          </cell>
          <cell r="W2775">
            <v>0</v>
          </cell>
          <cell r="X2775">
            <v>0</v>
          </cell>
          <cell r="Y2775">
            <v>54</v>
          </cell>
          <cell r="AA2775" t="str">
            <v>37UF</v>
          </cell>
          <cell r="AB2775" t="str">
            <v>Mansfield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  <cell r="AG2775">
            <v>0</v>
          </cell>
          <cell r="AI2775" t="str">
            <v>37UF</v>
          </cell>
          <cell r="AJ2775" t="str">
            <v>Mansfield</v>
          </cell>
          <cell r="AK2775">
            <v>0</v>
          </cell>
          <cell r="AL2775">
            <v>0</v>
          </cell>
        </row>
        <row r="2776">
          <cell r="B2776" t="str">
            <v>37UG</v>
          </cell>
          <cell r="C2776" t="str">
            <v>Newark and Sherwood</v>
          </cell>
          <cell r="D2776">
            <v>0</v>
          </cell>
          <cell r="E2776">
            <v>0</v>
          </cell>
          <cell r="F2776">
            <v>35</v>
          </cell>
          <cell r="G2776">
            <v>1</v>
          </cell>
          <cell r="H2776">
            <v>47</v>
          </cell>
          <cell r="I2776">
            <v>12</v>
          </cell>
          <cell r="J2776">
            <v>0</v>
          </cell>
          <cell r="K2776">
            <v>0</v>
          </cell>
          <cell r="L2776">
            <v>95</v>
          </cell>
          <cell r="M2776">
            <v>0</v>
          </cell>
          <cell r="O2776" t="str">
            <v>37UG</v>
          </cell>
          <cell r="P2776" t="str">
            <v>Newark and Sherwood</v>
          </cell>
          <cell r="Q2776">
            <v>0</v>
          </cell>
          <cell r="R2776">
            <v>0</v>
          </cell>
          <cell r="S2776">
            <v>35</v>
          </cell>
          <cell r="T2776">
            <v>1</v>
          </cell>
          <cell r="U2776">
            <v>47</v>
          </cell>
          <cell r="V2776">
            <v>12</v>
          </cell>
          <cell r="W2776">
            <v>0</v>
          </cell>
          <cell r="X2776">
            <v>0</v>
          </cell>
          <cell r="Y2776">
            <v>95</v>
          </cell>
          <cell r="AA2776" t="str">
            <v>37UG</v>
          </cell>
          <cell r="AB2776" t="str">
            <v>Newark and Sherwood</v>
          </cell>
          <cell r="AC2776">
            <v>0</v>
          </cell>
          <cell r="AD2776">
            <v>3</v>
          </cell>
          <cell r="AE2776">
            <v>7</v>
          </cell>
          <cell r="AF2776">
            <v>3</v>
          </cell>
          <cell r="AG2776">
            <v>13</v>
          </cell>
          <cell r="AI2776" t="str">
            <v>37UG</v>
          </cell>
          <cell r="AJ2776" t="str">
            <v>Newark and Sherwood</v>
          </cell>
          <cell r="AK2776">
            <v>0</v>
          </cell>
          <cell r="AL2776">
            <v>0</v>
          </cell>
        </row>
        <row r="2777">
          <cell r="B2777" t="str">
            <v>37UJ</v>
          </cell>
          <cell r="C2777" t="str">
            <v>Rushcliffe</v>
          </cell>
          <cell r="D2777">
            <v>0</v>
          </cell>
          <cell r="E2777">
            <v>0</v>
          </cell>
          <cell r="F2777">
            <v>32</v>
          </cell>
          <cell r="G2777">
            <v>1</v>
          </cell>
          <cell r="H2777">
            <v>23</v>
          </cell>
          <cell r="I2777">
            <v>0</v>
          </cell>
          <cell r="J2777">
            <v>0</v>
          </cell>
          <cell r="K2777">
            <v>0</v>
          </cell>
          <cell r="L2777">
            <v>56</v>
          </cell>
          <cell r="M2777">
            <v>0</v>
          </cell>
          <cell r="O2777" t="str">
            <v>37UJ</v>
          </cell>
          <cell r="P2777" t="str">
            <v>Rushcliffe</v>
          </cell>
          <cell r="Q2777">
            <v>0</v>
          </cell>
          <cell r="R2777">
            <v>0</v>
          </cell>
          <cell r="S2777">
            <v>32</v>
          </cell>
          <cell r="T2777">
            <v>1</v>
          </cell>
          <cell r="U2777">
            <v>23</v>
          </cell>
          <cell r="V2777">
            <v>0</v>
          </cell>
          <cell r="W2777">
            <v>0</v>
          </cell>
          <cell r="X2777">
            <v>0</v>
          </cell>
          <cell r="Y2777">
            <v>56</v>
          </cell>
          <cell r="AA2777" t="str">
            <v>37UJ</v>
          </cell>
          <cell r="AB2777" t="str">
            <v>Rushcliffe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  <cell r="AG2777">
            <v>0</v>
          </cell>
          <cell r="AI2777" t="str">
            <v>37UJ</v>
          </cell>
          <cell r="AJ2777" t="str">
            <v>Rushcliffe</v>
          </cell>
          <cell r="AK2777">
            <v>0</v>
          </cell>
          <cell r="AL2777">
            <v>0</v>
          </cell>
        </row>
        <row r="2778">
          <cell r="B2778" t="str">
            <v>38UB</v>
          </cell>
          <cell r="C2778" t="str">
            <v>Cherwell</v>
          </cell>
          <cell r="D2778">
            <v>0</v>
          </cell>
          <cell r="E2778">
            <v>10</v>
          </cell>
          <cell r="F2778">
            <v>36</v>
          </cell>
          <cell r="G2778">
            <v>56</v>
          </cell>
          <cell r="H2778">
            <v>94</v>
          </cell>
          <cell r="I2778">
            <v>0</v>
          </cell>
          <cell r="J2778">
            <v>0</v>
          </cell>
          <cell r="K2778">
            <v>0</v>
          </cell>
          <cell r="L2778">
            <v>196</v>
          </cell>
          <cell r="M2778">
            <v>0</v>
          </cell>
          <cell r="O2778" t="str">
            <v>38UB</v>
          </cell>
          <cell r="P2778" t="str">
            <v>Cherwell</v>
          </cell>
          <cell r="Q2778">
            <v>0</v>
          </cell>
          <cell r="R2778">
            <v>10</v>
          </cell>
          <cell r="S2778">
            <v>36</v>
          </cell>
          <cell r="T2778">
            <v>63</v>
          </cell>
          <cell r="U2778">
            <v>94</v>
          </cell>
          <cell r="V2778">
            <v>0</v>
          </cell>
          <cell r="W2778">
            <v>0</v>
          </cell>
          <cell r="X2778">
            <v>0</v>
          </cell>
          <cell r="Y2778">
            <v>203</v>
          </cell>
          <cell r="AA2778" t="str">
            <v>38UB</v>
          </cell>
          <cell r="AB2778" t="str">
            <v>Cherwell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  <cell r="AG2778">
            <v>0</v>
          </cell>
          <cell r="AI2778" t="str">
            <v>38UB</v>
          </cell>
          <cell r="AJ2778" t="str">
            <v>Cherwell</v>
          </cell>
          <cell r="AK2778">
            <v>9</v>
          </cell>
          <cell r="AL2778">
            <v>0</v>
          </cell>
        </row>
        <row r="2779">
          <cell r="B2779" t="str">
            <v>38UC</v>
          </cell>
          <cell r="C2779" t="str">
            <v>Oxford</v>
          </cell>
          <cell r="D2779">
            <v>0</v>
          </cell>
          <cell r="E2779">
            <v>0</v>
          </cell>
          <cell r="F2779">
            <v>3</v>
          </cell>
          <cell r="G2779">
            <v>76</v>
          </cell>
          <cell r="H2779">
            <v>186</v>
          </cell>
          <cell r="I2779">
            <v>49</v>
          </cell>
          <cell r="J2779">
            <v>0</v>
          </cell>
          <cell r="K2779">
            <v>0</v>
          </cell>
          <cell r="L2779">
            <v>314</v>
          </cell>
          <cell r="M2779">
            <v>0</v>
          </cell>
          <cell r="O2779" t="str">
            <v>38UC</v>
          </cell>
          <cell r="P2779" t="str">
            <v>Oxford</v>
          </cell>
          <cell r="Q2779">
            <v>0</v>
          </cell>
          <cell r="R2779">
            <v>0</v>
          </cell>
          <cell r="S2779">
            <v>3</v>
          </cell>
          <cell r="T2779">
            <v>47</v>
          </cell>
          <cell r="U2779">
            <v>186</v>
          </cell>
          <cell r="V2779">
            <v>49</v>
          </cell>
          <cell r="W2779">
            <v>0</v>
          </cell>
          <cell r="X2779">
            <v>0</v>
          </cell>
          <cell r="Y2779">
            <v>285</v>
          </cell>
          <cell r="AA2779" t="str">
            <v>38UC</v>
          </cell>
          <cell r="AB2779" t="str">
            <v>Oxford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I2779" t="str">
            <v>38UC</v>
          </cell>
          <cell r="AJ2779" t="str">
            <v>Oxford</v>
          </cell>
          <cell r="AK2779">
            <v>0</v>
          </cell>
          <cell r="AL2779">
            <v>0</v>
          </cell>
        </row>
        <row r="2780">
          <cell r="B2780" t="str">
            <v>38UD</v>
          </cell>
          <cell r="C2780" t="str">
            <v>South Oxfordshire</v>
          </cell>
          <cell r="D2780">
            <v>0</v>
          </cell>
          <cell r="E2780">
            <v>3</v>
          </cell>
          <cell r="F2780">
            <v>22</v>
          </cell>
          <cell r="G2780">
            <v>42</v>
          </cell>
          <cell r="H2780">
            <v>56</v>
          </cell>
          <cell r="I2780">
            <v>0</v>
          </cell>
          <cell r="J2780">
            <v>0</v>
          </cell>
          <cell r="K2780">
            <v>0</v>
          </cell>
          <cell r="L2780">
            <v>123</v>
          </cell>
          <cell r="M2780">
            <v>0</v>
          </cell>
          <cell r="O2780" t="str">
            <v>38UD</v>
          </cell>
          <cell r="P2780" t="str">
            <v>South Oxfordshire</v>
          </cell>
          <cell r="Q2780">
            <v>0</v>
          </cell>
          <cell r="R2780">
            <v>3</v>
          </cell>
          <cell r="S2780">
            <v>22</v>
          </cell>
          <cell r="T2780">
            <v>31</v>
          </cell>
          <cell r="U2780">
            <v>56</v>
          </cell>
          <cell r="V2780">
            <v>0</v>
          </cell>
          <cell r="W2780">
            <v>0</v>
          </cell>
          <cell r="X2780">
            <v>0</v>
          </cell>
          <cell r="Y2780">
            <v>112</v>
          </cell>
          <cell r="AA2780" t="str">
            <v>38UD</v>
          </cell>
          <cell r="AB2780" t="str">
            <v>South Oxfordshire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  <cell r="AG2780">
            <v>0</v>
          </cell>
          <cell r="AI2780" t="str">
            <v>38UD</v>
          </cell>
          <cell r="AJ2780" t="str">
            <v>South Oxfordshire</v>
          </cell>
          <cell r="AK2780">
            <v>0</v>
          </cell>
          <cell r="AL2780">
            <v>0</v>
          </cell>
        </row>
        <row r="2781">
          <cell r="B2781" t="str">
            <v>38UE</v>
          </cell>
          <cell r="C2781" t="str">
            <v>Vale of White Horse</v>
          </cell>
          <cell r="D2781">
            <v>0</v>
          </cell>
          <cell r="E2781">
            <v>1</v>
          </cell>
          <cell r="F2781">
            <v>10</v>
          </cell>
          <cell r="G2781">
            <v>35</v>
          </cell>
          <cell r="H2781">
            <v>126</v>
          </cell>
          <cell r="I2781">
            <v>1</v>
          </cell>
          <cell r="J2781">
            <v>0</v>
          </cell>
          <cell r="K2781">
            <v>0</v>
          </cell>
          <cell r="L2781">
            <v>173</v>
          </cell>
          <cell r="M2781">
            <v>0</v>
          </cell>
          <cell r="O2781" t="str">
            <v>38UE</v>
          </cell>
          <cell r="P2781" t="str">
            <v>Vale of White Horse</v>
          </cell>
          <cell r="Q2781">
            <v>0</v>
          </cell>
          <cell r="R2781">
            <v>1</v>
          </cell>
          <cell r="S2781">
            <v>10</v>
          </cell>
          <cell r="T2781">
            <v>39</v>
          </cell>
          <cell r="U2781">
            <v>126</v>
          </cell>
          <cell r="V2781">
            <v>1</v>
          </cell>
          <cell r="W2781">
            <v>0</v>
          </cell>
          <cell r="X2781">
            <v>0</v>
          </cell>
          <cell r="Y2781">
            <v>177</v>
          </cell>
          <cell r="AA2781" t="str">
            <v>38UE</v>
          </cell>
          <cell r="AB2781" t="str">
            <v>Vale of White Horse</v>
          </cell>
          <cell r="AC2781">
            <v>0</v>
          </cell>
          <cell r="AD2781">
            <v>0</v>
          </cell>
          <cell r="AE2781">
            <v>23</v>
          </cell>
          <cell r="AF2781">
            <v>0</v>
          </cell>
          <cell r="AG2781">
            <v>23</v>
          </cell>
          <cell r="AI2781" t="str">
            <v>38UE</v>
          </cell>
          <cell r="AJ2781" t="str">
            <v>Vale of White Horse</v>
          </cell>
          <cell r="AK2781">
            <v>0</v>
          </cell>
          <cell r="AL2781">
            <v>0</v>
          </cell>
        </row>
        <row r="2782">
          <cell r="B2782" t="str">
            <v>38UF</v>
          </cell>
          <cell r="C2782" t="str">
            <v>West Oxfordshire</v>
          </cell>
          <cell r="D2782">
            <v>0</v>
          </cell>
          <cell r="E2782">
            <v>0</v>
          </cell>
          <cell r="F2782">
            <v>18</v>
          </cell>
          <cell r="G2782">
            <v>29</v>
          </cell>
          <cell r="H2782">
            <v>24</v>
          </cell>
          <cell r="I2782">
            <v>6</v>
          </cell>
          <cell r="J2782">
            <v>0</v>
          </cell>
          <cell r="K2782">
            <v>0</v>
          </cell>
          <cell r="L2782">
            <v>77</v>
          </cell>
          <cell r="M2782">
            <v>0</v>
          </cell>
          <cell r="O2782" t="str">
            <v>38UF</v>
          </cell>
          <cell r="P2782" t="str">
            <v>West Oxfordshire</v>
          </cell>
          <cell r="Q2782">
            <v>0</v>
          </cell>
          <cell r="R2782">
            <v>0</v>
          </cell>
          <cell r="S2782">
            <v>18</v>
          </cell>
          <cell r="T2782">
            <v>37</v>
          </cell>
          <cell r="U2782">
            <v>24</v>
          </cell>
          <cell r="V2782">
            <v>6</v>
          </cell>
          <cell r="W2782">
            <v>0</v>
          </cell>
          <cell r="X2782">
            <v>0</v>
          </cell>
          <cell r="Y2782">
            <v>85</v>
          </cell>
          <cell r="AA2782" t="str">
            <v>38UF</v>
          </cell>
          <cell r="AB2782" t="str">
            <v>West Oxfordshire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  <cell r="AG2782">
            <v>0</v>
          </cell>
          <cell r="AI2782" t="str">
            <v>38UF</v>
          </cell>
          <cell r="AJ2782" t="str">
            <v>West Oxfordshire</v>
          </cell>
          <cell r="AK2782">
            <v>0</v>
          </cell>
          <cell r="AL2782">
            <v>0</v>
          </cell>
        </row>
        <row r="2783">
          <cell r="B2783" t="str">
            <v>39UB</v>
          </cell>
          <cell r="C2783" t="str">
            <v>Bridgnorth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21</v>
          </cell>
          <cell r="I2783">
            <v>0</v>
          </cell>
          <cell r="J2783">
            <v>0</v>
          </cell>
          <cell r="K2783">
            <v>0</v>
          </cell>
          <cell r="L2783">
            <v>21</v>
          </cell>
          <cell r="M2783">
            <v>0</v>
          </cell>
          <cell r="O2783" t="str">
            <v>39UB</v>
          </cell>
          <cell r="P2783" t="str">
            <v>Bridgnorth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21</v>
          </cell>
          <cell r="V2783">
            <v>0</v>
          </cell>
          <cell r="W2783">
            <v>0</v>
          </cell>
          <cell r="X2783">
            <v>0</v>
          </cell>
          <cell r="Y2783">
            <v>21</v>
          </cell>
          <cell r="AA2783" t="str">
            <v>39UB</v>
          </cell>
          <cell r="AB2783" t="str">
            <v>Bridgnorth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I2783" t="str">
            <v>39UB</v>
          </cell>
          <cell r="AJ2783" t="str">
            <v>Bridgnorth</v>
          </cell>
          <cell r="AK2783">
            <v>0</v>
          </cell>
          <cell r="AL2783">
            <v>0</v>
          </cell>
        </row>
        <row r="2784">
          <cell r="B2784" t="str">
            <v>39UC</v>
          </cell>
          <cell r="C2784" t="str">
            <v>North Shropshire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4</v>
          </cell>
          <cell r="I2784">
            <v>0</v>
          </cell>
          <cell r="J2784">
            <v>0</v>
          </cell>
          <cell r="K2784">
            <v>0</v>
          </cell>
          <cell r="L2784">
            <v>4</v>
          </cell>
          <cell r="M2784">
            <v>0</v>
          </cell>
          <cell r="O2784" t="str">
            <v>39UC</v>
          </cell>
          <cell r="P2784" t="str">
            <v>North Shropshire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4</v>
          </cell>
          <cell r="V2784">
            <v>0</v>
          </cell>
          <cell r="W2784">
            <v>0</v>
          </cell>
          <cell r="X2784">
            <v>0</v>
          </cell>
          <cell r="Y2784">
            <v>4</v>
          </cell>
          <cell r="AA2784" t="str">
            <v>39UC</v>
          </cell>
          <cell r="AB2784" t="str">
            <v>North Shropshire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I2784" t="str">
            <v>39UC</v>
          </cell>
          <cell r="AJ2784" t="str">
            <v>North Shropshire</v>
          </cell>
          <cell r="AK2784">
            <v>0</v>
          </cell>
          <cell r="AL2784">
            <v>0</v>
          </cell>
        </row>
        <row r="2785">
          <cell r="B2785" t="str">
            <v>39UD</v>
          </cell>
          <cell r="C2785" t="str">
            <v>Oswestry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4</v>
          </cell>
          <cell r="J2785">
            <v>0</v>
          </cell>
          <cell r="K2785">
            <v>0</v>
          </cell>
          <cell r="L2785">
            <v>4</v>
          </cell>
          <cell r="M2785">
            <v>0</v>
          </cell>
          <cell r="O2785" t="str">
            <v>39UD</v>
          </cell>
          <cell r="P2785" t="str">
            <v>Oswestry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4</v>
          </cell>
          <cell r="W2785">
            <v>0</v>
          </cell>
          <cell r="X2785">
            <v>0</v>
          </cell>
          <cell r="Y2785">
            <v>4</v>
          </cell>
          <cell r="AA2785" t="str">
            <v>39UD</v>
          </cell>
          <cell r="AB2785" t="str">
            <v>Oswestry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I2785" t="str">
            <v>39UD</v>
          </cell>
          <cell r="AJ2785" t="str">
            <v>Oswestry</v>
          </cell>
          <cell r="AK2785">
            <v>0</v>
          </cell>
          <cell r="AL2785">
            <v>0</v>
          </cell>
        </row>
        <row r="2786">
          <cell r="B2786" t="str">
            <v>39UE</v>
          </cell>
          <cell r="C2786" t="str">
            <v>Shrewsbury and Atcham</v>
          </cell>
          <cell r="D2786">
            <v>0</v>
          </cell>
          <cell r="E2786">
            <v>0</v>
          </cell>
          <cell r="F2786">
            <v>12</v>
          </cell>
          <cell r="G2786">
            <v>0</v>
          </cell>
          <cell r="H2786">
            <v>30</v>
          </cell>
          <cell r="I2786">
            <v>0</v>
          </cell>
          <cell r="J2786">
            <v>0</v>
          </cell>
          <cell r="K2786">
            <v>0</v>
          </cell>
          <cell r="L2786">
            <v>42</v>
          </cell>
          <cell r="M2786">
            <v>0</v>
          </cell>
          <cell r="O2786" t="str">
            <v>39UE</v>
          </cell>
          <cell r="P2786" t="str">
            <v>Shrewsbury and Atcham</v>
          </cell>
          <cell r="Q2786">
            <v>0</v>
          </cell>
          <cell r="R2786">
            <v>0</v>
          </cell>
          <cell r="S2786">
            <v>12</v>
          </cell>
          <cell r="T2786">
            <v>0</v>
          </cell>
          <cell r="U2786">
            <v>30</v>
          </cell>
          <cell r="V2786">
            <v>0</v>
          </cell>
          <cell r="W2786">
            <v>0</v>
          </cell>
          <cell r="X2786">
            <v>0</v>
          </cell>
          <cell r="Y2786">
            <v>42</v>
          </cell>
          <cell r="AA2786" t="str">
            <v>39UE</v>
          </cell>
          <cell r="AB2786" t="str">
            <v>Shrewsbury and Atcham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I2786" t="str">
            <v>39UE</v>
          </cell>
          <cell r="AJ2786" t="str">
            <v>Shrewsbury and Atcham</v>
          </cell>
          <cell r="AK2786">
            <v>0</v>
          </cell>
          <cell r="AL2786">
            <v>0</v>
          </cell>
        </row>
        <row r="2787">
          <cell r="B2787" t="str">
            <v>39UF</v>
          </cell>
          <cell r="C2787" t="str">
            <v>South Shropshire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11</v>
          </cell>
          <cell r="I2787">
            <v>0</v>
          </cell>
          <cell r="J2787">
            <v>0</v>
          </cell>
          <cell r="K2787">
            <v>0</v>
          </cell>
          <cell r="L2787">
            <v>11</v>
          </cell>
          <cell r="M2787">
            <v>0</v>
          </cell>
          <cell r="O2787" t="str">
            <v>39UF</v>
          </cell>
          <cell r="P2787" t="str">
            <v>South Shropshire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  <cell r="U2787">
            <v>11</v>
          </cell>
          <cell r="V2787">
            <v>0</v>
          </cell>
          <cell r="W2787">
            <v>0</v>
          </cell>
          <cell r="X2787">
            <v>0</v>
          </cell>
          <cell r="Y2787">
            <v>11</v>
          </cell>
          <cell r="AA2787" t="str">
            <v>39UF</v>
          </cell>
          <cell r="AB2787" t="str">
            <v>South Shropshire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  <cell r="AG2787">
            <v>0</v>
          </cell>
          <cell r="AI2787" t="str">
            <v>39UF</v>
          </cell>
          <cell r="AJ2787" t="str">
            <v>South Shropshire</v>
          </cell>
          <cell r="AK2787">
            <v>0</v>
          </cell>
          <cell r="AL2787">
            <v>0</v>
          </cell>
        </row>
        <row r="2788">
          <cell r="B2788" t="str">
            <v>40UB</v>
          </cell>
          <cell r="C2788" t="str">
            <v>Mendip</v>
          </cell>
          <cell r="D2788">
            <v>0</v>
          </cell>
          <cell r="E2788">
            <v>0</v>
          </cell>
          <cell r="F2788">
            <v>41</v>
          </cell>
          <cell r="G2788">
            <v>8</v>
          </cell>
          <cell r="H2788">
            <v>86</v>
          </cell>
          <cell r="I2788">
            <v>16</v>
          </cell>
          <cell r="J2788">
            <v>0</v>
          </cell>
          <cell r="K2788">
            <v>0</v>
          </cell>
          <cell r="L2788">
            <v>151</v>
          </cell>
          <cell r="M2788">
            <v>0</v>
          </cell>
          <cell r="O2788" t="str">
            <v>40UB</v>
          </cell>
          <cell r="P2788" t="str">
            <v>Mendip</v>
          </cell>
          <cell r="Q2788">
            <v>0</v>
          </cell>
          <cell r="R2788">
            <v>0</v>
          </cell>
          <cell r="S2788">
            <v>41</v>
          </cell>
          <cell r="T2788">
            <v>10</v>
          </cell>
          <cell r="U2788">
            <v>86</v>
          </cell>
          <cell r="V2788">
            <v>16</v>
          </cell>
          <cell r="W2788">
            <v>0</v>
          </cell>
          <cell r="X2788">
            <v>0</v>
          </cell>
          <cell r="Y2788">
            <v>153</v>
          </cell>
          <cell r="AA2788" t="str">
            <v>40UB</v>
          </cell>
          <cell r="AB2788" t="str">
            <v>Mendip</v>
          </cell>
          <cell r="AC2788">
            <v>0</v>
          </cell>
          <cell r="AD2788">
            <v>0</v>
          </cell>
          <cell r="AE2788">
            <v>14</v>
          </cell>
          <cell r="AF2788">
            <v>0</v>
          </cell>
          <cell r="AG2788">
            <v>14</v>
          </cell>
          <cell r="AI2788" t="str">
            <v>40UB</v>
          </cell>
          <cell r="AJ2788" t="str">
            <v>Mendip</v>
          </cell>
          <cell r="AK2788">
            <v>0</v>
          </cell>
          <cell r="AL2788">
            <v>0</v>
          </cell>
        </row>
        <row r="2789">
          <cell r="B2789" t="str">
            <v>40UC</v>
          </cell>
          <cell r="C2789" t="str">
            <v>Sedgemoor</v>
          </cell>
          <cell r="D2789">
            <v>0</v>
          </cell>
          <cell r="E2789">
            <v>0</v>
          </cell>
          <cell r="F2789">
            <v>52</v>
          </cell>
          <cell r="G2789">
            <v>4</v>
          </cell>
          <cell r="H2789">
            <v>108</v>
          </cell>
          <cell r="I2789">
            <v>0</v>
          </cell>
          <cell r="J2789">
            <v>0</v>
          </cell>
          <cell r="K2789">
            <v>0</v>
          </cell>
          <cell r="L2789">
            <v>164</v>
          </cell>
          <cell r="M2789">
            <v>0</v>
          </cell>
          <cell r="O2789" t="str">
            <v>40UC</v>
          </cell>
          <cell r="P2789" t="str">
            <v>Sedgemoor</v>
          </cell>
          <cell r="Q2789">
            <v>0</v>
          </cell>
          <cell r="R2789">
            <v>0</v>
          </cell>
          <cell r="S2789">
            <v>52</v>
          </cell>
          <cell r="T2789">
            <v>4</v>
          </cell>
          <cell r="U2789">
            <v>108</v>
          </cell>
          <cell r="V2789">
            <v>0</v>
          </cell>
          <cell r="W2789">
            <v>0</v>
          </cell>
          <cell r="X2789">
            <v>0</v>
          </cell>
          <cell r="Y2789">
            <v>164</v>
          </cell>
          <cell r="AA2789" t="str">
            <v>40UC</v>
          </cell>
          <cell r="AB2789" t="str">
            <v>Sedgemoor</v>
          </cell>
          <cell r="AC2789">
            <v>0</v>
          </cell>
          <cell r="AD2789">
            <v>0</v>
          </cell>
          <cell r="AE2789">
            <v>49</v>
          </cell>
          <cell r="AF2789">
            <v>0</v>
          </cell>
          <cell r="AG2789">
            <v>49</v>
          </cell>
          <cell r="AI2789" t="str">
            <v>40UC</v>
          </cell>
          <cell r="AJ2789" t="str">
            <v>Sedgemoor</v>
          </cell>
          <cell r="AK2789">
            <v>0</v>
          </cell>
          <cell r="AL2789">
            <v>0</v>
          </cell>
        </row>
        <row r="2790">
          <cell r="B2790" t="str">
            <v>40UD</v>
          </cell>
          <cell r="C2790" t="str">
            <v>South Somerset</v>
          </cell>
          <cell r="D2790">
            <v>0</v>
          </cell>
          <cell r="E2790">
            <v>0</v>
          </cell>
          <cell r="F2790">
            <v>28</v>
          </cell>
          <cell r="G2790">
            <v>24</v>
          </cell>
          <cell r="H2790">
            <v>190</v>
          </cell>
          <cell r="I2790">
            <v>45</v>
          </cell>
          <cell r="J2790">
            <v>0</v>
          </cell>
          <cell r="K2790">
            <v>0</v>
          </cell>
          <cell r="L2790">
            <v>287</v>
          </cell>
          <cell r="M2790">
            <v>0</v>
          </cell>
          <cell r="O2790" t="str">
            <v>40UD</v>
          </cell>
          <cell r="P2790" t="str">
            <v>South Somerset</v>
          </cell>
          <cell r="Q2790">
            <v>0</v>
          </cell>
          <cell r="R2790">
            <v>0</v>
          </cell>
          <cell r="S2790">
            <v>28</v>
          </cell>
          <cell r="T2790">
            <v>23</v>
          </cell>
          <cell r="U2790">
            <v>190</v>
          </cell>
          <cell r="V2790">
            <v>45</v>
          </cell>
          <cell r="W2790">
            <v>0</v>
          </cell>
          <cell r="X2790">
            <v>0</v>
          </cell>
          <cell r="Y2790">
            <v>286</v>
          </cell>
          <cell r="AA2790" t="str">
            <v>40UD</v>
          </cell>
          <cell r="AB2790" t="str">
            <v>South Somerset</v>
          </cell>
          <cell r="AC2790">
            <v>0</v>
          </cell>
          <cell r="AD2790">
            <v>3</v>
          </cell>
          <cell r="AE2790">
            <v>0</v>
          </cell>
          <cell r="AF2790">
            <v>3</v>
          </cell>
          <cell r="AG2790">
            <v>6</v>
          </cell>
          <cell r="AI2790" t="str">
            <v>40UD</v>
          </cell>
          <cell r="AJ2790" t="str">
            <v>South Somerset</v>
          </cell>
          <cell r="AK2790">
            <v>0</v>
          </cell>
          <cell r="AL2790">
            <v>0</v>
          </cell>
        </row>
        <row r="2791">
          <cell r="B2791" t="str">
            <v>40UE</v>
          </cell>
          <cell r="C2791" t="str">
            <v>Taunton Deane</v>
          </cell>
          <cell r="D2791">
            <v>0</v>
          </cell>
          <cell r="E2791">
            <v>0</v>
          </cell>
          <cell r="F2791">
            <v>36</v>
          </cell>
          <cell r="G2791">
            <v>11</v>
          </cell>
          <cell r="H2791">
            <v>51</v>
          </cell>
          <cell r="I2791">
            <v>0</v>
          </cell>
          <cell r="J2791">
            <v>0</v>
          </cell>
          <cell r="K2791">
            <v>0</v>
          </cell>
          <cell r="L2791">
            <v>98</v>
          </cell>
          <cell r="M2791">
            <v>0</v>
          </cell>
          <cell r="O2791" t="str">
            <v>40UE</v>
          </cell>
          <cell r="P2791" t="str">
            <v>Taunton Deane</v>
          </cell>
          <cell r="Q2791">
            <v>0</v>
          </cell>
          <cell r="R2791">
            <v>0</v>
          </cell>
          <cell r="S2791">
            <v>36</v>
          </cell>
          <cell r="T2791">
            <v>13</v>
          </cell>
          <cell r="U2791">
            <v>51</v>
          </cell>
          <cell r="V2791">
            <v>0</v>
          </cell>
          <cell r="W2791">
            <v>0</v>
          </cell>
          <cell r="X2791">
            <v>0</v>
          </cell>
          <cell r="Y2791">
            <v>100</v>
          </cell>
          <cell r="AA2791" t="str">
            <v>40UE</v>
          </cell>
          <cell r="AB2791" t="str">
            <v>Taunton Deane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  <cell r="AG2791">
            <v>0</v>
          </cell>
          <cell r="AI2791" t="str">
            <v>40UE</v>
          </cell>
          <cell r="AJ2791" t="str">
            <v>Taunton Deane</v>
          </cell>
          <cell r="AK2791">
            <v>0</v>
          </cell>
          <cell r="AL2791">
            <v>0</v>
          </cell>
        </row>
        <row r="2792">
          <cell r="B2792" t="str">
            <v>40UF</v>
          </cell>
          <cell r="C2792" t="str">
            <v>West Somerset</v>
          </cell>
          <cell r="D2792">
            <v>0</v>
          </cell>
          <cell r="E2792">
            <v>0</v>
          </cell>
          <cell r="F2792">
            <v>0</v>
          </cell>
          <cell r="G2792">
            <v>2</v>
          </cell>
          <cell r="H2792">
            <v>30</v>
          </cell>
          <cell r="I2792">
            <v>0</v>
          </cell>
          <cell r="J2792">
            <v>0</v>
          </cell>
          <cell r="K2792">
            <v>0</v>
          </cell>
          <cell r="L2792">
            <v>32</v>
          </cell>
          <cell r="M2792">
            <v>0</v>
          </cell>
          <cell r="O2792" t="str">
            <v>40UF</v>
          </cell>
          <cell r="P2792" t="str">
            <v>West Somerset</v>
          </cell>
          <cell r="Q2792">
            <v>0</v>
          </cell>
          <cell r="R2792">
            <v>0</v>
          </cell>
          <cell r="S2792">
            <v>0</v>
          </cell>
          <cell r="T2792">
            <v>2</v>
          </cell>
          <cell r="U2792">
            <v>30</v>
          </cell>
          <cell r="V2792">
            <v>0</v>
          </cell>
          <cell r="W2792">
            <v>0</v>
          </cell>
          <cell r="X2792">
            <v>0</v>
          </cell>
          <cell r="Y2792">
            <v>32</v>
          </cell>
          <cell r="AA2792" t="str">
            <v>40UF</v>
          </cell>
          <cell r="AB2792" t="str">
            <v>West Somerset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  <cell r="AG2792">
            <v>0</v>
          </cell>
          <cell r="AI2792" t="str">
            <v>40UF</v>
          </cell>
          <cell r="AJ2792" t="str">
            <v>West Somerset</v>
          </cell>
          <cell r="AK2792">
            <v>0</v>
          </cell>
          <cell r="AL2792">
            <v>0</v>
          </cell>
        </row>
        <row r="2793">
          <cell r="B2793" t="str">
            <v>41UB</v>
          </cell>
          <cell r="C2793" t="str">
            <v>Cannock Chase</v>
          </cell>
          <cell r="D2793">
            <v>0</v>
          </cell>
          <cell r="E2793">
            <v>2</v>
          </cell>
          <cell r="F2793">
            <v>39</v>
          </cell>
          <cell r="G2793">
            <v>1</v>
          </cell>
          <cell r="H2793">
            <v>74</v>
          </cell>
          <cell r="I2793">
            <v>32</v>
          </cell>
          <cell r="J2793">
            <v>0</v>
          </cell>
          <cell r="K2793">
            <v>0</v>
          </cell>
          <cell r="L2793">
            <v>148</v>
          </cell>
          <cell r="M2793">
            <v>0</v>
          </cell>
          <cell r="O2793" t="str">
            <v>41UB</v>
          </cell>
          <cell r="P2793" t="str">
            <v>Cannock Chase</v>
          </cell>
          <cell r="Q2793">
            <v>0</v>
          </cell>
          <cell r="R2793">
            <v>2</v>
          </cell>
          <cell r="S2793">
            <v>39</v>
          </cell>
          <cell r="T2793">
            <v>2</v>
          </cell>
          <cell r="U2793">
            <v>74</v>
          </cell>
          <cell r="V2793">
            <v>32</v>
          </cell>
          <cell r="W2793">
            <v>0</v>
          </cell>
          <cell r="X2793">
            <v>0</v>
          </cell>
          <cell r="Y2793">
            <v>149</v>
          </cell>
          <cell r="AA2793" t="str">
            <v>41UB</v>
          </cell>
          <cell r="AB2793" t="str">
            <v>Cannock Chase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  <cell r="AG2793">
            <v>0</v>
          </cell>
          <cell r="AI2793" t="str">
            <v>41UB</v>
          </cell>
          <cell r="AJ2793" t="str">
            <v>Cannock Chase</v>
          </cell>
          <cell r="AK2793">
            <v>0</v>
          </cell>
          <cell r="AL2793">
            <v>0</v>
          </cell>
        </row>
        <row r="2794">
          <cell r="B2794" t="str">
            <v>41UC</v>
          </cell>
          <cell r="C2794" t="str">
            <v>East Staffordshire</v>
          </cell>
          <cell r="D2794">
            <v>7</v>
          </cell>
          <cell r="E2794">
            <v>2</v>
          </cell>
          <cell r="F2794">
            <v>30</v>
          </cell>
          <cell r="G2794">
            <v>4</v>
          </cell>
          <cell r="H2794">
            <v>24</v>
          </cell>
          <cell r="I2794">
            <v>26</v>
          </cell>
          <cell r="J2794">
            <v>1</v>
          </cell>
          <cell r="K2794">
            <v>0</v>
          </cell>
          <cell r="L2794">
            <v>94</v>
          </cell>
          <cell r="M2794">
            <v>1</v>
          </cell>
          <cell r="O2794" t="str">
            <v>41UC</v>
          </cell>
          <cell r="P2794" t="str">
            <v>East Staffordshire</v>
          </cell>
          <cell r="Q2794">
            <v>7</v>
          </cell>
          <cell r="R2794">
            <v>2</v>
          </cell>
          <cell r="S2794">
            <v>30</v>
          </cell>
          <cell r="T2794">
            <v>4</v>
          </cell>
          <cell r="U2794">
            <v>24</v>
          </cell>
          <cell r="V2794">
            <v>26</v>
          </cell>
          <cell r="W2794">
            <v>1</v>
          </cell>
          <cell r="X2794">
            <v>0</v>
          </cell>
          <cell r="Y2794">
            <v>94</v>
          </cell>
          <cell r="AA2794" t="str">
            <v>41UC</v>
          </cell>
          <cell r="AB2794" t="str">
            <v>East Staffordshire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  <cell r="AG2794">
            <v>0</v>
          </cell>
          <cell r="AI2794" t="str">
            <v>41UC</v>
          </cell>
          <cell r="AJ2794" t="str">
            <v>East Staffordshire</v>
          </cell>
          <cell r="AK2794">
            <v>0</v>
          </cell>
          <cell r="AL2794">
            <v>0</v>
          </cell>
        </row>
        <row r="2795">
          <cell r="B2795" t="str">
            <v>41UD</v>
          </cell>
          <cell r="C2795" t="str">
            <v>Lichfield</v>
          </cell>
          <cell r="D2795">
            <v>0</v>
          </cell>
          <cell r="E2795">
            <v>1</v>
          </cell>
          <cell r="F2795">
            <v>28</v>
          </cell>
          <cell r="G2795">
            <v>4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33</v>
          </cell>
          <cell r="M2795">
            <v>0</v>
          </cell>
          <cell r="O2795" t="str">
            <v>41UD</v>
          </cell>
          <cell r="P2795" t="str">
            <v>Lichfield</v>
          </cell>
          <cell r="Q2795">
            <v>0</v>
          </cell>
          <cell r="R2795">
            <v>1</v>
          </cell>
          <cell r="S2795">
            <v>28</v>
          </cell>
          <cell r="T2795">
            <v>4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33</v>
          </cell>
          <cell r="AA2795" t="str">
            <v>41UD</v>
          </cell>
          <cell r="AB2795" t="str">
            <v>Lichfield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  <cell r="AG2795">
            <v>0</v>
          </cell>
          <cell r="AI2795" t="str">
            <v>41UD</v>
          </cell>
          <cell r="AJ2795" t="str">
            <v>Lichfield</v>
          </cell>
          <cell r="AK2795">
            <v>0</v>
          </cell>
          <cell r="AL2795">
            <v>0</v>
          </cell>
        </row>
        <row r="2796">
          <cell r="B2796" t="str">
            <v>41UE</v>
          </cell>
          <cell r="C2796" t="str">
            <v>Newcastle-under-Lyme</v>
          </cell>
          <cell r="D2796">
            <v>0</v>
          </cell>
          <cell r="E2796">
            <v>4</v>
          </cell>
          <cell r="F2796">
            <v>31</v>
          </cell>
          <cell r="G2796">
            <v>0</v>
          </cell>
          <cell r="H2796">
            <v>45</v>
          </cell>
          <cell r="I2796">
            <v>0</v>
          </cell>
          <cell r="J2796">
            <v>1</v>
          </cell>
          <cell r="K2796">
            <v>0</v>
          </cell>
          <cell r="L2796">
            <v>81</v>
          </cell>
          <cell r="M2796">
            <v>1</v>
          </cell>
          <cell r="O2796" t="str">
            <v>41UE</v>
          </cell>
          <cell r="P2796" t="str">
            <v>Newcastle-under-Lyme</v>
          </cell>
          <cell r="Q2796">
            <v>0</v>
          </cell>
          <cell r="R2796">
            <v>4</v>
          </cell>
          <cell r="S2796">
            <v>31</v>
          </cell>
          <cell r="T2796">
            <v>0</v>
          </cell>
          <cell r="U2796">
            <v>45</v>
          </cell>
          <cell r="V2796">
            <v>0</v>
          </cell>
          <cell r="W2796">
            <v>1</v>
          </cell>
          <cell r="X2796">
            <v>0</v>
          </cell>
          <cell r="Y2796">
            <v>81</v>
          </cell>
          <cell r="AA2796" t="str">
            <v>41UE</v>
          </cell>
          <cell r="AB2796" t="str">
            <v>Newcastle-under-Lyme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  <cell r="AG2796">
            <v>0</v>
          </cell>
          <cell r="AI2796" t="str">
            <v>41UE</v>
          </cell>
          <cell r="AJ2796" t="str">
            <v>Newcastle-under-Lyme</v>
          </cell>
          <cell r="AK2796">
            <v>0</v>
          </cell>
          <cell r="AL2796">
            <v>0</v>
          </cell>
        </row>
        <row r="2797">
          <cell r="B2797" t="str">
            <v>41UF</v>
          </cell>
          <cell r="C2797" t="str">
            <v>South Staffordshire</v>
          </cell>
          <cell r="D2797">
            <v>0</v>
          </cell>
          <cell r="E2797">
            <v>2</v>
          </cell>
          <cell r="F2797">
            <v>8</v>
          </cell>
          <cell r="G2797">
            <v>1</v>
          </cell>
          <cell r="H2797">
            <v>62</v>
          </cell>
          <cell r="I2797">
            <v>9</v>
          </cell>
          <cell r="J2797">
            <v>0</v>
          </cell>
          <cell r="K2797">
            <v>0</v>
          </cell>
          <cell r="L2797">
            <v>82</v>
          </cell>
          <cell r="M2797">
            <v>0</v>
          </cell>
          <cell r="O2797" t="str">
            <v>41UF</v>
          </cell>
          <cell r="P2797" t="str">
            <v>South Staffordshire</v>
          </cell>
          <cell r="Q2797">
            <v>0</v>
          </cell>
          <cell r="R2797">
            <v>2</v>
          </cell>
          <cell r="S2797">
            <v>8</v>
          </cell>
          <cell r="T2797">
            <v>0</v>
          </cell>
          <cell r="U2797">
            <v>62</v>
          </cell>
          <cell r="V2797">
            <v>9</v>
          </cell>
          <cell r="W2797">
            <v>0</v>
          </cell>
          <cell r="X2797">
            <v>0</v>
          </cell>
          <cell r="Y2797">
            <v>81</v>
          </cell>
          <cell r="AA2797" t="str">
            <v>41UF</v>
          </cell>
          <cell r="AB2797" t="str">
            <v>South Staffordshire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  <cell r="AG2797">
            <v>0</v>
          </cell>
          <cell r="AI2797" t="str">
            <v>41UF</v>
          </cell>
          <cell r="AJ2797" t="str">
            <v>South Staffordshire</v>
          </cell>
          <cell r="AK2797">
            <v>0</v>
          </cell>
          <cell r="AL2797">
            <v>0</v>
          </cell>
        </row>
        <row r="2798">
          <cell r="B2798" t="str">
            <v>41UG</v>
          </cell>
          <cell r="C2798" t="str">
            <v>Stafford</v>
          </cell>
          <cell r="D2798">
            <v>0</v>
          </cell>
          <cell r="E2798">
            <v>8</v>
          </cell>
          <cell r="F2798">
            <v>7</v>
          </cell>
          <cell r="G2798">
            <v>10</v>
          </cell>
          <cell r="H2798">
            <v>32</v>
          </cell>
          <cell r="I2798">
            <v>6</v>
          </cell>
          <cell r="J2798">
            <v>0</v>
          </cell>
          <cell r="K2798">
            <v>0</v>
          </cell>
          <cell r="L2798">
            <v>63</v>
          </cell>
          <cell r="M2798">
            <v>0</v>
          </cell>
          <cell r="O2798" t="str">
            <v>41UG</v>
          </cell>
          <cell r="P2798" t="str">
            <v>Stafford</v>
          </cell>
          <cell r="Q2798">
            <v>0</v>
          </cell>
          <cell r="R2798">
            <v>8</v>
          </cell>
          <cell r="S2798">
            <v>7</v>
          </cell>
          <cell r="T2798">
            <v>9</v>
          </cell>
          <cell r="U2798">
            <v>32</v>
          </cell>
          <cell r="V2798">
            <v>6</v>
          </cell>
          <cell r="W2798">
            <v>0</v>
          </cell>
          <cell r="X2798">
            <v>0</v>
          </cell>
          <cell r="Y2798">
            <v>62</v>
          </cell>
          <cell r="AA2798" t="str">
            <v>41UG</v>
          </cell>
          <cell r="AB2798" t="str">
            <v>Stafford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I2798" t="str">
            <v>41UG</v>
          </cell>
          <cell r="AJ2798" t="str">
            <v>Stafford</v>
          </cell>
          <cell r="AK2798">
            <v>0</v>
          </cell>
          <cell r="AL2798">
            <v>0</v>
          </cell>
        </row>
        <row r="2799">
          <cell r="B2799" t="str">
            <v>41UH</v>
          </cell>
          <cell r="C2799" t="str">
            <v>Staffordshire Moorlands</v>
          </cell>
          <cell r="D2799">
            <v>0</v>
          </cell>
          <cell r="E2799">
            <v>2</v>
          </cell>
          <cell r="F2799">
            <v>2</v>
          </cell>
          <cell r="G2799">
            <v>3</v>
          </cell>
          <cell r="H2799">
            <v>11</v>
          </cell>
          <cell r="I2799">
            <v>0</v>
          </cell>
          <cell r="J2799">
            <v>0</v>
          </cell>
          <cell r="K2799">
            <v>0</v>
          </cell>
          <cell r="L2799">
            <v>18</v>
          </cell>
          <cell r="M2799">
            <v>0</v>
          </cell>
          <cell r="O2799" t="str">
            <v>41UH</v>
          </cell>
          <cell r="P2799" t="str">
            <v>Staffordshire Moorlands</v>
          </cell>
          <cell r="Q2799">
            <v>0</v>
          </cell>
          <cell r="R2799">
            <v>2</v>
          </cell>
          <cell r="S2799">
            <v>2</v>
          </cell>
          <cell r="T2799">
            <v>2</v>
          </cell>
          <cell r="U2799">
            <v>11</v>
          </cell>
          <cell r="V2799">
            <v>0</v>
          </cell>
          <cell r="W2799">
            <v>0</v>
          </cell>
          <cell r="X2799">
            <v>0</v>
          </cell>
          <cell r="Y2799">
            <v>17</v>
          </cell>
          <cell r="AA2799" t="str">
            <v>41UH</v>
          </cell>
          <cell r="AB2799" t="str">
            <v>Staffordshire Moorlands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  <cell r="AG2799">
            <v>0</v>
          </cell>
          <cell r="AI2799" t="str">
            <v>41UH</v>
          </cell>
          <cell r="AJ2799" t="str">
            <v>Staffordshire Moorlands</v>
          </cell>
          <cell r="AK2799">
            <v>0</v>
          </cell>
          <cell r="AL2799">
            <v>0</v>
          </cell>
        </row>
        <row r="2800">
          <cell r="B2800" t="str">
            <v>41UK</v>
          </cell>
          <cell r="C2800" t="str">
            <v>Tamworth</v>
          </cell>
          <cell r="D2800">
            <v>0</v>
          </cell>
          <cell r="E2800">
            <v>0</v>
          </cell>
          <cell r="F2800">
            <v>26</v>
          </cell>
          <cell r="G2800">
            <v>5</v>
          </cell>
          <cell r="H2800">
            <v>40</v>
          </cell>
          <cell r="I2800">
            <v>0</v>
          </cell>
          <cell r="J2800">
            <v>0</v>
          </cell>
          <cell r="K2800">
            <v>0</v>
          </cell>
          <cell r="L2800">
            <v>71</v>
          </cell>
          <cell r="M2800">
            <v>0</v>
          </cell>
          <cell r="O2800" t="str">
            <v>41UK</v>
          </cell>
          <cell r="P2800" t="str">
            <v>Tamworth</v>
          </cell>
          <cell r="Q2800">
            <v>0</v>
          </cell>
          <cell r="R2800">
            <v>0</v>
          </cell>
          <cell r="S2800">
            <v>26</v>
          </cell>
          <cell r="T2800">
            <v>5</v>
          </cell>
          <cell r="U2800">
            <v>40</v>
          </cell>
          <cell r="V2800">
            <v>0</v>
          </cell>
          <cell r="W2800">
            <v>0</v>
          </cell>
          <cell r="X2800">
            <v>0</v>
          </cell>
          <cell r="Y2800">
            <v>71</v>
          </cell>
          <cell r="AA2800" t="str">
            <v>41UK</v>
          </cell>
          <cell r="AB2800" t="str">
            <v>Tamworth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I2800" t="str">
            <v>41UK</v>
          </cell>
          <cell r="AJ2800" t="str">
            <v>Tamworth</v>
          </cell>
          <cell r="AK2800">
            <v>0</v>
          </cell>
          <cell r="AL2800">
            <v>0</v>
          </cell>
        </row>
        <row r="2801">
          <cell r="B2801" t="str">
            <v>42UB</v>
          </cell>
          <cell r="C2801" t="str">
            <v>Babergh</v>
          </cell>
          <cell r="D2801">
            <v>0</v>
          </cell>
          <cell r="E2801">
            <v>0</v>
          </cell>
          <cell r="F2801">
            <v>21</v>
          </cell>
          <cell r="G2801">
            <v>2</v>
          </cell>
          <cell r="H2801">
            <v>36</v>
          </cell>
          <cell r="I2801">
            <v>16</v>
          </cell>
          <cell r="J2801">
            <v>0</v>
          </cell>
          <cell r="K2801">
            <v>0</v>
          </cell>
          <cell r="L2801">
            <v>75</v>
          </cell>
          <cell r="M2801">
            <v>0</v>
          </cell>
          <cell r="O2801" t="str">
            <v>42UB</v>
          </cell>
          <cell r="P2801" t="str">
            <v>Babergh</v>
          </cell>
          <cell r="Q2801">
            <v>0</v>
          </cell>
          <cell r="R2801">
            <v>0</v>
          </cell>
          <cell r="S2801">
            <v>21</v>
          </cell>
          <cell r="T2801">
            <v>1</v>
          </cell>
          <cell r="U2801">
            <v>36</v>
          </cell>
          <cell r="V2801">
            <v>16</v>
          </cell>
          <cell r="W2801">
            <v>0</v>
          </cell>
          <cell r="X2801">
            <v>0</v>
          </cell>
          <cell r="Y2801">
            <v>74</v>
          </cell>
          <cell r="AA2801" t="str">
            <v>42UB</v>
          </cell>
          <cell r="AB2801" t="str">
            <v>Babergh</v>
          </cell>
          <cell r="AC2801">
            <v>0</v>
          </cell>
          <cell r="AD2801">
            <v>0</v>
          </cell>
          <cell r="AE2801">
            <v>11</v>
          </cell>
          <cell r="AF2801">
            <v>0</v>
          </cell>
          <cell r="AG2801">
            <v>11</v>
          </cell>
          <cell r="AI2801" t="str">
            <v>42UB</v>
          </cell>
          <cell r="AJ2801" t="str">
            <v>Babergh</v>
          </cell>
          <cell r="AK2801">
            <v>0</v>
          </cell>
          <cell r="AL2801">
            <v>0</v>
          </cell>
        </row>
        <row r="2802">
          <cell r="B2802" t="str">
            <v>42UC</v>
          </cell>
          <cell r="C2802" t="str">
            <v>Forest Heath</v>
          </cell>
          <cell r="D2802">
            <v>0</v>
          </cell>
          <cell r="E2802">
            <v>0</v>
          </cell>
          <cell r="F2802">
            <v>51</v>
          </cell>
          <cell r="G2802">
            <v>16</v>
          </cell>
          <cell r="H2802">
            <v>162</v>
          </cell>
          <cell r="I2802">
            <v>10</v>
          </cell>
          <cell r="J2802">
            <v>0</v>
          </cell>
          <cell r="K2802">
            <v>0</v>
          </cell>
          <cell r="L2802">
            <v>239</v>
          </cell>
          <cell r="M2802">
            <v>0</v>
          </cell>
          <cell r="O2802" t="str">
            <v>42UC</v>
          </cell>
          <cell r="P2802" t="str">
            <v>Forest Heath</v>
          </cell>
          <cell r="Q2802">
            <v>0</v>
          </cell>
          <cell r="R2802">
            <v>0</v>
          </cell>
          <cell r="S2802">
            <v>51</v>
          </cell>
          <cell r="T2802">
            <v>15</v>
          </cell>
          <cell r="U2802">
            <v>162</v>
          </cell>
          <cell r="V2802">
            <v>10</v>
          </cell>
          <cell r="W2802">
            <v>0</v>
          </cell>
          <cell r="X2802">
            <v>0</v>
          </cell>
          <cell r="Y2802">
            <v>238</v>
          </cell>
          <cell r="AA2802" t="str">
            <v>42UC</v>
          </cell>
          <cell r="AB2802" t="str">
            <v>Forest Heath</v>
          </cell>
          <cell r="AC2802">
            <v>0</v>
          </cell>
          <cell r="AD2802">
            <v>0</v>
          </cell>
          <cell r="AE2802">
            <v>15</v>
          </cell>
          <cell r="AF2802">
            <v>0</v>
          </cell>
          <cell r="AG2802">
            <v>15</v>
          </cell>
          <cell r="AI2802" t="str">
            <v>42UC</v>
          </cell>
          <cell r="AJ2802" t="str">
            <v>Forest Heath</v>
          </cell>
          <cell r="AK2802">
            <v>0</v>
          </cell>
          <cell r="AL2802">
            <v>0</v>
          </cell>
        </row>
        <row r="2803">
          <cell r="B2803" t="str">
            <v>42UD</v>
          </cell>
          <cell r="C2803" t="str">
            <v>Ipswich</v>
          </cell>
          <cell r="D2803">
            <v>16</v>
          </cell>
          <cell r="E2803">
            <v>0</v>
          </cell>
          <cell r="F2803">
            <v>51</v>
          </cell>
          <cell r="G2803">
            <v>13</v>
          </cell>
          <cell r="H2803">
            <v>74</v>
          </cell>
          <cell r="I2803">
            <v>0</v>
          </cell>
          <cell r="J2803">
            <v>0</v>
          </cell>
          <cell r="K2803">
            <v>0</v>
          </cell>
          <cell r="L2803">
            <v>154</v>
          </cell>
          <cell r="M2803">
            <v>0</v>
          </cell>
          <cell r="O2803" t="str">
            <v>42UD</v>
          </cell>
          <cell r="P2803" t="str">
            <v>Ipswich</v>
          </cell>
          <cell r="Q2803">
            <v>16</v>
          </cell>
          <cell r="R2803">
            <v>0</v>
          </cell>
          <cell r="S2803">
            <v>51</v>
          </cell>
          <cell r="T2803">
            <v>11</v>
          </cell>
          <cell r="U2803">
            <v>74</v>
          </cell>
          <cell r="V2803">
            <v>0</v>
          </cell>
          <cell r="W2803">
            <v>0</v>
          </cell>
          <cell r="X2803">
            <v>0</v>
          </cell>
          <cell r="Y2803">
            <v>152</v>
          </cell>
          <cell r="AA2803" t="str">
            <v>42UD</v>
          </cell>
          <cell r="AB2803" t="str">
            <v>Ipswich</v>
          </cell>
          <cell r="AC2803">
            <v>0</v>
          </cell>
          <cell r="AD2803">
            <v>4</v>
          </cell>
          <cell r="AE2803">
            <v>15</v>
          </cell>
          <cell r="AF2803">
            <v>4</v>
          </cell>
          <cell r="AG2803">
            <v>23</v>
          </cell>
          <cell r="AI2803" t="str">
            <v>42UD</v>
          </cell>
          <cell r="AJ2803" t="str">
            <v>Ipswich</v>
          </cell>
          <cell r="AK2803">
            <v>0</v>
          </cell>
          <cell r="AL2803">
            <v>0</v>
          </cell>
        </row>
        <row r="2804">
          <cell r="B2804" t="str">
            <v>42UE</v>
          </cell>
          <cell r="C2804" t="str">
            <v>Mid Suffolk</v>
          </cell>
          <cell r="D2804">
            <v>0</v>
          </cell>
          <cell r="E2804">
            <v>3</v>
          </cell>
          <cell r="F2804">
            <v>23</v>
          </cell>
          <cell r="G2804">
            <v>7</v>
          </cell>
          <cell r="H2804">
            <v>54</v>
          </cell>
          <cell r="I2804">
            <v>0</v>
          </cell>
          <cell r="J2804">
            <v>0</v>
          </cell>
          <cell r="K2804">
            <v>0</v>
          </cell>
          <cell r="L2804">
            <v>87</v>
          </cell>
          <cell r="M2804">
            <v>0</v>
          </cell>
          <cell r="O2804" t="str">
            <v>42UE</v>
          </cell>
          <cell r="P2804" t="str">
            <v>Mid Suffolk</v>
          </cell>
          <cell r="Q2804">
            <v>0</v>
          </cell>
          <cell r="R2804">
            <v>3</v>
          </cell>
          <cell r="S2804">
            <v>23</v>
          </cell>
          <cell r="T2804">
            <v>6</v>
          </cell>
          <cell r="U2804">
            <v>54</v>
          </cell>
          <cell r="V2804">
            <v>0</v>
          </cell>
          <cell r="W2804">
            <v>0</v>
          </cell>
          <cell r="X2804">
            <v>0</v>
          </cell>
          <cell r="Y2804">
            <v>86</v>
          </cell>
          <cell r="AA2804" t="str">
            <v>42UE</v>
          </cell>
          <cell r="AB2804" t="str">
            <v>Mid Suffolk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I2804" t="str">
            <v>42UE</v>
          </cell>
          <cell r="AJ2804" t="str">
            <v>Mid Suffolk</v>
          </cell>
          <cell r="AK2804">
            <v>0</v>
          </cell>
          <cell r="AL2804">
            <v>0</v>
          </cell>
        </row>
        <row r="2805">
          <cell r="B2805" t="str">
            <v>42UF</v>
          </cell>
          <cell r="C2805" t="str">
            <v>St. Edmundsbury</v>
          </cell>
          <cell r="D2805">
            <v>0</v>
          </cell>
          <cell r="E2805">
            <v>0</v>
          </cell>
          <cell r="F2805">
            <v>11</v>
          </cell>
          <cell r="G2805">
            <v>22</v>
          </cell>
          <cell r="H2805">
            <v>94</v>
          </cell>
          <cell r="I2805">
            <v>0</v>
          </cell>
          <cell r="J2805">
            <v>0</v>
          </cell>
          <cell r="K2805">
            <v>0</v>
          </cell>
          <cell r="L2805">
            <v>127</v>
          </cell>
          <cell r="M2805">
            <v>0</v>
          </cell>
          <cell r="O2805" t="str">
            <v>42UF</v>
          </cell>
          <cell r="P2805" t="str">
            <v>St. Edmundsbury</v>
          </cell>
          <cell r="Q2805">
            <v>0</v>
          </cell>
          <cell r="R2805">
            <v>0</v>
          </cell>
          <cell r="S2805">
            <v>11</v>
          </cell>
          <cell r="T2805">
            <v>24</v>
          </cell>
          <cell r="U2805">
            <v>94</v>
          </cell>
          <cell r="V2805">
            <v>0</v>
          </cell>
          <cell r="W2805">
            <v>0</v>
          </cell>
          <cell r="X2805">
            <v>0</v>
          </cell>
          <cell r="Y2805">
            <v>129</v>
          </cell>
          <cell r="AA2805" t="str">
            <v>42UF</v>
          </cell>
          <cell r="AB2805" t="str">
            <v>St. Edmundsbury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I2805" t="str">
            <v>42UF</v>
          </cell>
          <cell r="AJ2805" t="str">
            <v>St. Edmundsbury</v>
          </cell>
          <cell r="AK2805">
            <v>0</v>
          </cell>
          <cell r="AL2805">
            <v>0</v>
          </cell>
        </row>
        <row r="2806">
          <cell r="B2806" t="str">
            <v>42UG</v>
          </cell>
          <cell r="C2806" t="str">
            <v>Suffolk Coastal</v>
          </cell>
          <cell r="D2806">
            <v>0</v>
          </cell>
          <cell r="E2806">
            <v>1</v>
          </cell>
          <cell r="F2806">
            <v>15</v>
          </cell>
          <cell r="G2806">
            <v>7</v>
          </cell>
          <cell r="H2806">
            <v>60</v>
          </cell>
          <cell r="I2806">
            <v>7</v>
          </cell>
          <cell r="J2806">
            <v>0</v>
          </cell>
          <cell r="K2806">
            <v>0</v>
          </cell>
          <cell r="L2806">
            <v>90</v>
          </cell>
          <cell r="M2806">
            <v>0</v>
          </cell>
          <cell r="O2806" t="str">
            <v>42UG</v>
          </cell>
          <cell r="P2806" t="str">
            <v>Suffolk Coastal</v>
          </cell>
          <cell r="Q2806">
            <v>0</v>
          </cell>
          <cell r="R2806">
            <v>1</v>
          </cell>
          <cell r="S2806">
            <v>15</v>
          </cell>
          <cell r="T2806">
            <v>9</v>
          </cell>
          <cell r="U2806">
            <v>60</v>
          </cell>
          <cell r="V2806">
            <v>7</v>
          </cell>
          <cell r="W2806">
            <v>0</v>
          </cell>
          <cell r="X2806">
            <v>0</v>
          </cell>
          <cell r="Y2806">
            <v>92</v>
          </cell>
          <cell r="AA2806" t="str">
            <v>42UG</v>
          </cell>
          <cell r="AB2806" t="str">
            <v>Suffolk Coastal</v>
          </cell>
          <cell r="AC2806">
            <v>0</v>
          </cell>
          <cell r="AD2806">
            <v>0</v>
          </cell>
          <cell r="AE2806">
            <v>3</v>
          </cell>
          <cell r="AF2806">
            <v>0</v>
          </cell>
          <cell r="AG2806">
            <v>3</v>
          </cell>
          <cell r="AI2806" t="str">
            <v>42UG</v>
          </cell>
          <cell r="AJ2806" t="str">
            <v>Suffolk Coastal</v>
          </cell>
          <cell r="AK2806">
            <v>0</v>
          </cell>
          <cell r="AL2806">
            <v>0</v>
          </cell>
        </row>
        <row r="2807">
          <cell r="B2807" t="str">
            <v>42UH</v>
          </cell>
          <cell r="C2807" t="str">
            <v>Waveney</v>
          </cell>
          <cell r="D2807">
            <v>1</v>
          </cell>
          <cell r="E2807">
            <v>2</v>
          </cell>
          <cell r="F2807">
            <v>39</v>
          </cell>
          <cell r="G2807">
            <v>8</v>
          </cell>
          <cell r="H2807">
            <v>59</v>
          </cell>
          <cell r="I2807">
            <v>9</v>
          </cell>
          <cell r="J2807">
            <v>0</v>
          </cell>
          <cell r="K2807">
            <v>0</v>
          </cell>
          <cell r="L2807">
            <v>118</v>
          </cell>
          <cell r="M2807">
            <v>0</v>
          </cell>
          <cell r="O2807" t="str">
            <v>42UH</v>
          </cell>
          <cell r="P2807" t="str">
            <v>Waveney</v>
          </cell>
          <cell r="Q2807">
            <v>1</v>
          </cell>
          <cell r="R2807">
            <v>2</v>
          </cell>
          <cell r="S2807">
            <v>39</v>
          </cell>
          <cell r="T2807">
            <v>8</v>
          </cell>
          <cell r="U2807">
            <v>59</v>
          </cell>
          <cell r="V2807">
            <v>9</v>
          </cell>
          <cell r="W2807">
            <v>0</v>
          </cell>
          <cell r="X2807">
            <v>0</v>
          </cell>
          <cell r="Y2807">
            <v>118</v>
          </cell>
          <cell r="AA2807" t="str">
            <v>42UH</v>
          </cell>
          <cell r="AB2807" t="str">
            <v>Waveney</v>
          </cell>
          <cell r="AC2807">
            <v>0</v>
          </cell>
          <cell r="AD2807">
            <v>5</v>
          </cell>
          <cell r="AE2807">
            <v>0</v>
          </cell>
          <cell r="AF2807">
            <v>5</v>
          </cell>
          <cell r="AG2807">
            <v>10</v>
          </cell>
          <cell r="AI2807" t="str">
            <v>42UH</v>
          </cell>
          <cell r="AJ2807" t="str">
            <v>Waveney</v>
          </cell>
          <cell r="AK2807">
            <v>0</v>
          </cell>
          <cell r="AL2807">
            <v>0</v>
          </cell>
        </row>
        <row r="2808">
          <cell r="B2808" t="str">
            <v>43UB</v>
          </cell>
          <cell r="C2808" t="str">
            <v>Elmbridge</v>
          </cell>
          <cell r="D2808">
            <v>0</v>
          </cell>
          <cell r="E2808">
            <v>0</v>
          </cell>
          <cell r="F2808">
            <v>7</v>
          </cell>
          <cell r="G2808">
            <v>9</v>
          </cell>
          <cell r="H2808">
            <v>22</v>
          </cell>
          <cell r="I2808">
            <v>0</v>
          </cell>
          <cell r="J2808">
            <v>1</v>
          </cell>
          <cell r="K2808">
            <v>0</v>
          </cell>
          <cell r="L2808">
            <v>39</v>
          </cell>
          <cell r="M2808">
            <v>1</v>
          </cell>
          <cell r="O2808" t="str">
            <v>43UB</v>
          </cell>
          <cell r="P2808" t="str">
            <v>Elmbridge</v>
          </cell>
          <cell r="Q2808">
            <v>0</v>
          </cell>
          <cell r="R2808">
            <v>0</v>
          </cell>
          <cell r="S2808">
            <v>7</v>
          </cell>
          <cell r="T2808">
            <v>17</v>
          </cell>
          <cell r="U2808">
            <v>22</v>
          </cell>
          <cell r="V2808">
            <v>0</v>
          </cell>
          <cell r="W2808">
            <v>1</v>
          </cell>
          <cell r="X2808">
            <v>0</v>
          </cell>
          <cell r="Y2808">
            <v>47</v>
          </cell>
          <cell r="AA2808" t="str">
            <v>43UB</v>
          </cell>
          <cell r="AB2808" t="str">
            <v>Elmbridge</v>
          </cell>
          <cell r="AC2808">
            <v>0</v>
          </cell>
          <cell r="AD2808">
            <v>0</v>
          </cell>
          <cell r="AE2808">
            <v>0</v>
          </cell>
          <cell r="AF2808">
            <v>0</v>
          </cell>
          <cell r="AG2808">
            <v>0</v>
          </cell>
          <cell r="AI2808" t="str">
            <v>43UB</v>
          </cell>
          <cell r="AJ2808" t="str">
            <v>Elmbridge</v>
          </cell>
          <cell r="AK2808">
            <v>0</v>
          </cell>
          <cell r="AL2808">
            <v>0</v>
          </cell>
        </row>
        <row r="2809">
          <cell r="B2809" t="str">
            <v>43UC</v>
          </cell>
          <cell r="C2809" t="str">
            <v>Epsom and Ewell</v>
          </cell>
          <cell r="D2809">
            <v>0</v>
          </cell>
          <cell r="E2809">
            <v>0</v>
          </cell>
          <cell r="F2809">
            <v>21</v>
          </cell>
          <cell r="G2809">
            <v>14</v>
          </cell>
          <cell r="H2809">
            <v>34</v>
          </cell>
          <cell r="I2809">
            <v>0</v>
          </cell>
          <cell r="J2809">
            <v>0</v>
          </cell>
          <cell r="K2809">
            <v>0</v>
          </cell>
          <cell r="L2809">
            <v>69</v>
          </cell>
          <cell r="M2809">
            <v>0</v>
          </cell>
          <cell r="O2809" t="str">
            <v>43UC</v>
          </cell>
          <cell r="P2809" t="str">
            <v>Epsom and Ewell</v>
          </cell>
          <cell r="Q2809">
            <v>0</v>
          </cell>
          <cell r="R2809">
            <v>0</v>
          </cell>
          <cell r="S2809">
            <v>21</v>
          </cell>
          <cell r="T2809">
            <v>11</v>
          </cell>
          <cell r="U2809">
            <v>34</v>
          </cell>
          <cell r="V2809">
            <v>0</v>
          </cell>
          <cell r="W2809">
            <v>0</v>
          </cell>
          <cell r="X2809">
            <v>0</v>
          </cell>
          <cell r="Y2809">
            <v>66</v>
          </cell>
          <cell r="AA2809" t="str">
            <v>43UC</v>
          </cell>
          <cell r="AB2809" t="str">
            <v>Epsom and Ewell</v>
          </cell>
          <cell r="AC2809">
            <v>0</v>
          </cell>
          <cell r="AD2809">
            <v>0</v>
          </cell>
          <cell r="AE2809">
            <v>0</v>
          </cell>
          <cell r="AF2809">
            <v>0</v>
          </cell>
          <cell r="AG2809">
            <v>0</v>
          </cell>
          <cell r="AI2809" t="str">
            <v>43UC</v>
          </cell>
          <cell r="AJ2809" t="str">
            <v>Epsom and Ewell</v>
          </cell>
          <cell r="AK2809">
            <v>0</v>
          </cell>
          <cell r="AL2809">
            <v>0</v>
          </cell>
        </row>
        <row r="2810">
          <cell r="B2810" t="str">
            <v>43UD</v>
          </cell>
          <cell r="C2810" t="str">
            <v>Guildford</v>
          </cell>
          <cell r="D2810">
            <v>0</v>
          </cell>
          <cell r="E2810">
            <v>0</v>
          </cell>
          <cell r="F2810">
            <v>6</v>
          </cell>
          <cell r="G2810">
            <v>27</v>
          </cell>
          <cell r="H2810">
            <v>31</v>
          </cell>
          <cell r="I2810">
            <v>0</v>
          </cell>
          <cell r="J2810">
            <v>0</v>
          </cell>
          <cell r="K2810">
            <v>0</v>
          </cell>
          <cell r="L2810">
            <v>64</v>
          </cell>
          <cell r="M2810">
            <v>0</v>
          </cell>
          <cell r="O2810" t="str">
            <v>43UD</v>
          </cell>
          <cell r="P2810" t="str">
            <v>Guildford</v>
          </cell>
          <cell r="Q2810">
            <v>0</v>
          </cell>
          <cell r="R2810">
            <v>0</v>
          </cell>
          <cell r="S2810">
            <v>6</v>
          </cell>
          <cell r="T2810">
            <v>16</v>
          </cell>
          <cell r="U2810">
            <v>31</v>
          </cell>
          <cell r="V2810">
            <v>0</v>
          </cell>
          <cell r="W2810">
            <v>0</v>
          </cell>
          <cell r="X2810">
            <v>0</v>
          </cell>
          <cell r="Y2810">
            <v>53</v>
          </cell>
          <cell r="AA2810" t="str">
            <v>43UD</v>
          </cell>
          <cell r="AB2810" t="str">
            <v>Guildford</v>
          </cell>
          <cell r="AC2810">
            <v>0</v>
          </cell>
          <cell r="AD2810">
            <v>0</v>
          </cell>
          <cell r="AE2810">
            <v>0</v>
          </cell>
          <cell r="AF2810">
            <v>0</v>
          </cell>
          <cell r="AG2810">
            <v>0</v>
          </cell>
          <cell r="AI2810" t="str">
            <v>43UD</v>
          </cell>
          <cell r="AJ2810" t="str">
            <v>Guildford</v>
          </cell>
          <cell r="AK2810">
            <v>0</v>
          </cell>
          <cell r="AL2810">
            <v>0</v>
          </cell>
        </row>
        <row r="2811">
          <cell r="B2811" t="str">
            <v>43UE</v>
          </cell>
          <cell r="C2811" t="str">
            <v>Mole Valley</v>
          </cell>
          <cell r="D2811">
            <v>0</v>
          </cell>
          <cell r="E2811">
            <v>1</v>
          </cell>
          <cell r="F2811">
            <v>10</v>
          </cell>
          <cell r="G2811">
            <v>10</v>
          </cell>
          <cell r="H2811">
            <v>37</v>
          </cell>
          <cell r="I2811">
            <v>0</v>
          </cell>
          <cell r="J2811">
            <v>0</v>
          </cell>
          <cell r="K2811">
            <v>0</v>
          </cell>
          <cell r="L2811">
            <v>58</v>
          </cell>
          <cell r="M2811">
            <v>0</v>
          </cell>
          <cell r="O2811" t="str">
            <v>43UE</v>
          </cell>
          <cell r="P2811" t="str">
            <v>Mole Valley</v>
          </cell>
          <cell r="Q2811">
            <v>0</v>
          </cell>
          <cell r="R2811">
            <v>1</v>
          </cell>
          <cell r="S2811">
            <v>10</v>
          </cell>
          <cell r="T2811">
            <v>8</v>
          </cell>
          <cell r="U2811">
            <v>37</v>
          </cell>
          <cell r="V2811">
            <v>0</v>
          </cell>
          <cell r="W2811">
            <v>0</v>
          </cell>
          <cell r="X2811">
            <v>0</v>
          </cell>
          <cell r="Y2811">
            <v>56</v>
          </cell>
          <cell r="AA2811" t="str">
            <v>43UE</v>
          </cell>
          <cell r="AB2811" t="str">
            <v>Mole Valley</v>
          </cell>
          <cell r="AC2811">
            <v>0</v>
          </cell>
          <cell r="AD2811">
            <v>0</v>
          </cell>
          <cell r="AE2811">
            <v>0</v>
          </cell>
          <cell r="AF2811">
            <v>0</v>
          </cell>
          <cell r="AG2811">
            <v>0</v>
          </cell>
          <cell r="AI2811" t="str">
            <v>43UE</v>
          </cell>
          <cell r="AJ2811" t="str">
            <v>Mole Valley</v>
          </cell>
          <cell r="AK2811">
            <v>0</v>
          </cell>
          <cell r="AL2811">
            <v>0</v>
          </cell>
        </row>
        <row r="2812">
          <cell r="B2812" t="str">
            <v>43UF</v>
          </cell>
          <cell r="C2812" t="str">
            <v>Reigate and Banstead</v>
          </cell>
          <cell r="D2812">
            <v>6</v>
          </cell>
          <cell r="E2812">
            <v>1</v>
          </cell>
          <cell r="F2812">
            <v>24</v>
          </cell>
          <cell r="G2812">
            <v>27</v>
          </cell>
          <cell r="H2812">
            <v>65</v>
          </cell>
          <cell r="I2812">
            <v>0</v>
          </cell>
          <cell r="J2812">
            <v>1</v>
          </cell>
          <cell r="K2812">
            <v>0</v>
          </cell>
          <cell r="L2812">
            <v>124</v>
          </cell>
          <cell r="M2812">
            <v>1</v>
          </cell>
          <cell r="O2812" t="str">
            <v>43UF</v>
          </cell>
          <cell r="P2812" t="str">
            <v>Reigate and Banstead</v>
          </cell>
          <cell r="Q2812">
            <v>6</v>
          </cell>
          <cell r="R2812">
            <v>1</v>
          </cell>
          <cell r="S2812">
            <v>24</v>
          </cell>
          <cell r="T2812">
            <v>28</v>
          </cell>
          <cell r="U2812">
            <v>65</v>
          </cell>
          <cell r="V2812">
            <v>0</v>
          </cell>
          <cell r="W2812">
            <v>1</v>
          </cell>
          <cell r="X2812">
            <v>0</v>
          </cell>
          <cell r="Y2812">
            <v>125</v>
          </cell>
          <cell r="AA2812" t="str">
            <v>43UF</v>
          </cell>
          <cell r="AB2812" t="str">
            <v>Reigate and Banstead</v>
          </cell>
          <cell r="AC2812">
            <v>0</v>
          </cell>
          <cell r="AD2812">
            <v>0</v>
          </cell>
          <cell r="AE2812">
            <v>0</v>
          </cell>
          <cell r="AF2812">
            <v>0</v>
          </cell>
          <cell r="AG2812">
            <v>0</v>
          </cell>
          <cell r="AI2812" t="str">
            <v>43UF</v>
          </cell>
          <cell r="AJ2812" t="str">
            <v>Reigate and Banstead</v>
          </cell>
          <cell r="AK2812">
            <v>0</v>
          </cell>
          <cell r="AL2812">
            <v>0</v>
          </cell>
        </row>
        <row r="2813">
          <cell r="B2813" t="str">
            <v>43UG</v>
          </cell>
          <cell r="C2813" t="str">
            <v>Runnymede</v>
          </cell>
          <cell r="D2813">
            <v>0</v>
          </cell>
          <cell r="E2813">
            <v>0</v>
          </cell>
          <cell r="F2813">
            <v>39</v>
          </cell>
          <cell r="G2813">
            <v>16</v>
          </cell>
          <cell r="H2813">
            <v>84</v>
          </cell>
          <cell r="I2813">
            <v>0</v>
          </cell>
          <cell r="J2813">
            <v>0</v>
          </cell>
          <cell r="K2813">
            <v>0</v>
          </cell>
          <cell r="L2813">
            <v>139</v>
          </cell>
          <cell r="M2813">
            <v>0</v>
          </cell>
          <cell r="O2813" t="str">
            <v>43UG</v>
          </cell>
          <cell r="P2813" t="str">
            <v>Runnymede</v>
          </cell>
          <cell r="Q2813">
            <v>0</v>
          </cell>
          <cell r="R2813">
            <v>0</v>
          </cell>
          <cell r="S2813">
            <v>39</v>
          </cell>
          <cell r="T2813">
            <v>15</v>
          </cell>
          <cell r="U2813">
            <v>84</v>
          </cell>
          <cell r="V2813">
            <v>0</v>
          </cell>
          <cell r="W2813">
            <v>0</v>
          </cell>
          <cell r="X2813">
            <v>0</v>
          </cell>
          <cell r="Y2813">
            <v>138</v>
          </cell>
          <cell r="AA2813" t="str">
            <v>43UG</v>
          </cell>
          <cell r="AB2813" t="str">
            <v>Runnymede</v>
          </cell>
          <cell r="AC2813">
            <v>0</v>
          </cell>
          <cell r="AD2813">
            <v>0</v>
          </cell>
          <cell r="AE2813">
            <v>0</v>
          </cell>
          <cell r="AF2813">
            <v>0</v>
          </cell>
          <cell r="AG2813">
            <v>0</v>
          </cell>
          <cell r="AI2813" t="str">
            <v>43UG</v>
          </cell>
          <cell r="AJ2813" t="str">
            <v>Runnymede</v>
          </cell>
          <cell r="AK2813">
            <v>0</v>
          </cell>
          <cell r="AL2813">
            <v>0</v>
          </cell>
        </row>
        <row r="2814">
          <cell r="B2814" t="str">
            <v>43UH</v>
          </cell>
          <cell r="C2814" t="str">
            <v>Spelthorne</v>
          </cell>
          <cell r="D2814">
            <v>0</v>
          </cell>
          <cell r="E2814">
            <v>0</v>
          </cell>
          <cell r="F2814">
            <v>8</v>
          </cell>
          <cell r="G2814">
            <v>17</v>
          </cell>
          <cell r="H2814">
            <v>24</v>
          </cell>
          <cell r="I2814">
            <v>0</v>
          </cell>
          <cell r="J2814">
            <v>0</v>
          </cell>
          <cell r="K2814">
            <v>0</v>
          </cell>
          <cell r="L2814">
            <v>49</v>
          </cell>
          <cell r="M2814">
            <v>0</v>
          </cell>
          <cell r="O2814" t="str">
            <v>43UH</v>
          </cell>
          <cell r="P2814" t="str">
            <v>Spelthorne</v>
          </cell>
          <cell r="Q2814">
            <v>0</v>
          </cell>
          <cell r="R2814">
            <v>0</v>
          </cell>
          <cell r="S2814">
            <v>8</v>
          </cell>
          <cell r="T2814">
            <v>20</v>
          </cell>
          <cell r="U2814">
            <v>24</v>
          </cell>
          <cell r="V2814">
            <v>0</v>
          </cell>
          <cell r="W2814">
            <v>0</v>
          </cell>
          <cell r="X2814">
            <v>0</v>
          </cell>
          <cell r="Y2814">
            <v>52</v>
          </cell>
          <cell r="AA2814" t="str">
            <v>43UH</v>
          </cell>
          <cell r="AB2814" t="str">
            <v>Spelthorne</v>
          </cell>
          <cell r="AC2814">
            <v>0</v>
          </cell>
          <cell r="AD2814">
            <v>0</v>
          </cell>
          <cell r="AE2814">
            <v>0</v>
          </cell>
          <cell r="AF2814">
            <v>0</v>
          </cell>
          <cell r="AG2814">
            <v>0</v>
          </cell>
          <cell r="AI2814" t="str">
            <v>43UH</v>
          </cell>
          <cell r="AJ2814" t="str">
            <v>Spelthorne</v>
          </cell>
          <cell r="AK2814">
            <v>0</v>
          </cell>
          <cell r="AL2814">
            <v>0</v>
          </cell>
        </row>
        <row r="2815">
          <cell r="B2815" t="str">
            <v>43UJ</v>
          </cell>
          <cell r="C2815" t="str">
            <v>Surrey Heath</v>
          </cell>
          <cell r="D2815">
            <v>0</v>
          </cell>
          <cell r="E2815">
            <v>0</v>
          </cell>
          <cell r="F2815">
            <v>0</v>
          </cell>
          <cell r="G2815">
            <v>16</v>
          </cell>
          <cell r="H2815">
            <v>0</v>
          </cell>
          <cell r="I2815">
            <v>0</v>
          </cell>
          <cell r="J2815">
            <v>1</v>
          </cell>
          <cell r="K2815">
            <v>0</v>
          </cell>
          <cell r="L2815">
            <v>17</v>
          </cell>
          <cell r="M2815">
            <v>1</v>
          </cell>
          <cell r="O2815" t="str">
            <v>43UJ</v>
          </cell>
          <cell r="P2815" t="str">
            <v>Surrey Heath</v>
          </cell>
          <cell r="Q2815">
            <v>0</v>
          </cell>
          <cell r="R2815">
            <v>0</v>
          </cell>
          <cell r="S2815">
            <v>0</v>
          </cell>
          <cell r="T2815">
            <v>11</v>
          </cell>
          <cell r="U2815">
            <v>0</v>
          </cell>
          <cell r="V2815">
            <v>0</v>
          </cell>
          <cell r="W2815">
            <v>1</v>
          </cell>
          <cell r="X2815">
            <v>0</v>
          </cell>
          <cell r="Y2815">
            <v>12</v>
          </cell>
          <cell r="AA2815" t="str">
            <v>43UJ</v>
          </cell>
          <cell r="AB2815" t="str">
            <v>Surrey Heath</v>
          </cell>
          <cell r="AC2815">
            <v>0</v>
          </cell>
          <cell r="AD2815">
            <v>0</v>
          </cell>
          <cell r="AE2815">
            <v>0</v>
          </cell>
          <cell r="AF2815">
            <v>0</v>
          </cell>
          <cell r="AG2815">
            <v>0</v>
          </cell>
          <cell r="AI2815" t="str">
            <v>43UJ</v>
          </cell>
          <cell r="AJ2815" t="str">
            <v>Surrey Heath</v>
          </cell>
          <cell r="AK2815">
            <v>0</v>
          </cell>
          <cell r="AL2815">
            <v>0</v>
          </cell>
        </row>
        <row r="2816">
          <cell r="B2816" t="str">
            <v>43UK</v>
          </cell>
          <cell r="C2816" t="str">
            <v>Tandridge</v>
          </cell>
          <cell r="D2816">
            <v>0</v>
          </cell>
          <cell r="E2816">
            <v>0</v>
          </cell>
          <cell r="F2816">
            <v>8</v>
          </cell>
          <cell r="G2816">
            <v>9</v>
          </cell>
          <cell r="H2816">
            <v>0</v>
          </cell>
          <cell r="I2816">
            <v>10</v>
          </cell>
          <cell r="J2816">
            <v>0</v>
          </cell>
          <cell r="K2816">
            <v>0</v>
          </cell>
          <cell r="L2816">
            <v>27</v>
          </cell>
          <cell r="M2816">
            <v>0</v>
          </cell>
          <cell r="O2816" t="str">
            <v>43UK</v>
          </cell>
          <cell r="P2816" t="str">
            <v>Tandridge</v>
          </cell>
          <cell r="Q2816">
            <v>0</v>
          </cell>
          <cell r="R2816">
            <v>0</v>
          </cell>
          <cell r="S2816">
            <v>8</v>
          </cell>
          <cell r="T2816">
            <v>7</v>
          </cell>
          <cell r="U2816">
            <v>0</v>
          </cell>
          <cell r="V2816">
            <v>10</v>
          </cell>
          <cell r="W2816">
            <v>0</v>
          </cell>
          <cell r="X2816">
            <v>0</v>
          </cell>
          <cell r="Y2816">
            <v>25</v>
          </cell>
          <cell r="AA2816" t="str">
            <v>43UK</v>
          </cell>
          <cell r="AB2816" t="str">
            <v>Tandridge</v>
          </cell>
          <cell r="AC2816">
            <v>0</v>
          </cell>
          <cell r="AD2816">
            <v>0</v>
          </cell>
          <cell r="AE2816">
            <v>0</v>
          </cell>
          <cell r="AF2816">
            <v>0</v>
          </cell>
          <cell r="AG2816">
            <v>0</v>
          </cell>
          <cell r="AI2816" t="str">
            <v>43UK</v>
          </cell>
          <cell r="AJ2816" t="str">
            <v>Tandridge</v>
          </cell>
          <cell r="AK2816">
            <v>0</v>
          </cell>
          <cell r="AL2816">
            <v>0</v>
          </cell>
        </row>
        <row r="2817">
          <cell r="B2817" t="str">
            <v>43UL</v>
          </cell>
          <cell r="C2817" t="str">
            <v>Waverley</v>
          </cell>
          <cell r="D2817">
            <v>0</v>
          </cell>
          <cell r="E2817">
            <v>0</v>
          </cell>
          <cell r="F2817">
            <v>10</v>
          </cell>
          <cell r="G2817">
            <v>14</v>
          </cell>
          <cell r="H2817">
            <v>20</v>
          </cell>
          <cell r="I2817">
            <v>0</v>
          </cell>
          <cell r="J2817">
            <v>0</v>
          </cell>
          <cell r="K2817">
            <v>0</v>
          </cell>
          <cell r="L2817">
            <v>44</v>
          </cell>
          <cell r="M2817">
            <v>0</v>
          </cell>
          <cell r="O2817" t="str">
            <v>43UL</v>
          </cell>
          <cell r="P2817" t="str">
            <v>Waverley</v>
          </cell>
          <cell r="Q2817">
            <v>0</v>
          </cell>
          <cell r="R2817">
            <v>0</v>
          </cell>
          <cell r="S2817">
            <v>10</v>
          </cell>
          <cell r="T2817">
            <v>21</v>
          </cell>
          <cell r="U2817">
            <v>20</v>
          </cell>
          <cell r="V2817">
            <v>0</v>
          </cell>
          <cell r="W2817">
            <v>0</v>
          </cell>
          <cell r="X2817">
            <v>0</v>
          </cell>
          <cell r="Y2817">
            <v>51</v>
          </cell>
          <cell r="AA2817" t="str">
            <v>43UL</v>
          </cell>
          <cell r="AB2817" t="str">
            <v>Waverley</v>
          </cell>
          <cell r="AC2817">
            <v>0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I2817" t="str">
            <v>43UL</v>
          </cell>
          <cell r="AJ2817" t="str">
            <v>Waverley</v>
          </cell>
          <cell r="AK2817">
            <v>0</v>
          </cell>
          <cell r="AL2817">
            <v>0</v>
          </cell>
        </row>
        <row r="2818">
          <cell r="B2818" t="str">
            <v>43UM</v>
          </cell>
          <cell r="C2818" t="str">
            <v>Woking</v>
          </cell>
          <cell r="D2818">
            <v>0</v>
          </cell>
          <cell r="E2818">
            <v>1</v>
          </cell>
          <cell r="F2818">
            <v>0</v>
          </cell>
          <cell r="G2818">
            <v>20</v>
          </cell>
          <cell r="H2818">
            <v>21</v>
          </cell>
          <cell r="I2818">
            <v>0</v>
          </cell>
          <cell r="J2818">
            <v>0</v>
          </cell>
          <cell r="K2818">
            <v>0</v>
          </cell>
          <cell r="L2818">
            <v>42</v>
          </cell>
          <cell r="M2818">
            <v>0</v>
          </cell>
          <cell r="O2818" t="str">
            <v>43UM</v>
          </cell>
          <cell r="P2818" t="str">
            <v>Woking</v>
          </cell>
          <cell r="Q2818">
            <v>0</v>
          </cell>
          <cell r="R2818">
            <v>1</v>
          </cell>
          <cell r="S2818">
            <v>0</v>
          </cell>
          <cell r="T2818">
            <v>27</v>
          </cell>
          <cell r="U2818">
            <v>21</v>
          </cell>
          <cell r="V2818">
            <v>0</v>
          </cell>
          <cell r="W2818">
            <v>0</v>
          </cell>
          <cell r="X2818">
            <v>0</v>
          </cell>
          <cell r="Y2818">
            <v>49</v>
          </cell>
          <cell r="AA2818" t="str">
            <v>43UM</v>
          </cell>
          <cell r="AB2818" t="str">
            <v>Woking</v>
          </cell>
          <cell r="AC2818">
            <v>0</v>
          </cell>
          <cell r="AD2818">
            <v>0</v>
          </cell>
          <cell r="AE2818">
            <v>0</v>
          </cell>
          <cell r="AF2818">
            <v>0</v>
          </cell>
          <cell r="AG2818">
            <v>0</v>
          </cell>
          <cell r="AI2818" t="str">
            <v>43UM</v>
          </cell>
          <cell r="AJ2818" t="str">
            <v>Woking</v>
          </cell>
          <cell r="AK2818">
            <v>0</v>
          </cell>
          <cell r="AL2818">
            <v>0</v>
          </cell>
        </row>
        <row r="2819">
          <cell r="B2819" t="str">
            <v>44UB</v>
          </cell>
          <cell r="C2819" t="str">
            <v>North Warwickshire</v>
          </cell>
          <cell r="D2819">
            <v>0</v>
          </cell>
          <cell r="E2819">
            <v>1</v>
          </cell>
          <cell r="F2819">
            <v>22</v>
          </cell>
          <cell r="G2819">
            <v>1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24</v>
          </cell>
          <cell r="M2819">
            <v>0</v>
          </cell>
          <cell r="O2819" t="str">
            <v>44UB</v>
          </cell>
          <cell r="P2819" t="str">
            <v>North Warwickshire</v>
          </cell>
          <cell r="Q2819">
            <v>0</v>
          </cell>
          <cell r="R2819">
            <v>1</v>
          </cell>
          <cell r="S2819">
            <v>22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23</v>
          </cell>
          <cell r="AA2819" t="str">
            <v>44UB</v>
          </cell>
          <cell r="AB2819" t="str">
            <v>North Warwickshire</v>
          </cell>
          <cell r="AC2819">
            <v>0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I2819" t="str">
            <v>44UB</v>
          </cell>
          <cell r="AJ2819" t="str">
            <v>North Warwickshire</v>
          </cell>
          <cell r="AK2819">
            <v>0</v>
          </cell>
          <cell r="AL2819">
            <v>0</v>
          </cell>
        </row>
        <row r="2820">
          <cell r="B2820" t="str">
            <v>44UC</v>
          </cell>
          <cell r="C2820" t="str">
            <v>Nuneaton and Bedworth</v>
          </cell>
          <cell r="D2820">
            <v>0</v>
          </cell>
          <cell r="E2820">
            <v>3</v>
          </cell>
          <cell r="F2820">
            <v>0</v>
          </cell>
          <cell r="G2820">
            <v>6</v>
          </cell>
          <cell r="H2820">
            <v>112</v>
          </cell>
          <cell r="I2820">
            <v>0</v>
          </cell>
          <cell r="J2820">
            <v>0</v>
          </cell>
          <cell r="K2820">
            <v>0</v>
          </cell>
          <cell r="L2820">
            <v>121</v>
          </cell>
          <cell r="M2820">
            <v>0</v>
          </cell>
          <cell r="O2820" t="str">
            <v>44UC</v>
          </cell>
          <cell r="P2820" t="str">
            <v>Nuneaton and Bedworth</v>
          </cell>
          <cell r="Q2820">
            <v>0</v>
          </cell>
          <cell r="R2820">
            <v>3</v>
          </cell>
          <cell r="S2820">
            <v>0</v>
          </cell>
          <cell r="T2820">
            <v>3</v>
          </cell>
          <cell r="U2820">
            <v>112</v>
          </cell>
          <cell r="V2820">
            <v>0</v>
          </cell>
          <cell r="W2820">
            <v>0</v>
          </cell>
          <cell r="X2820">
            <v>0</v>
          </cell>
          <cell r="Y2820">
            <v>118</v>
          </cell>
          <cell r="AA2820" t="str">
            <v>44UC</v>
          </cell>
          <cell r="AB2820" t="str">
            <v>Nuneaton and Bedworth</v>
          </cell>
          <cell r="AC2820">
            <v>0</v>
          </cell>
          <cell r="AD2820">
            <v>0</v>
          </cell>
          <cell r="AE2820">
            <v>0</v>
          </cell>
          <cell r="AF2820">
            <v>0</v>
          </cell>
          <cell r="AG2820">
            <v>0</v>
          </cell>
          <cell r="AI2820" t="str">
            <v>44UC</v>
          </cell>
          <cell r="AJ2820" t="str">
            <v>Nuneaton and Bedworth</v>
          </cell>
          <cell r="AK2820">
            <v>0</v>
          </cell>
          <cell r="AL2820">
            <v>0</v>
          </cell>
        </row>
        <row r="2821">
          <cell r="B2821" t="str">
            <v>44UD</v>
          </cell>
          <cell r="C2821" t="str">
            <v>Rugby</v>
          </cell>
          <cell r="D2821">
            <v>0</v>
          </cell>
          <cell r="E2821">
            <v>4</v>
          </cell>
          <cell r="F2821">
            <v>58</v>
          </cell>
          <cell r="G2821">
            <v>5</v>
          </cell>
          <cell r="H2821">
            <v>137</v>
          </cell>
          <cell r="I2821">
            <v>0</v>
          </cell>
          <cell r="J2821">
            <v>0</v>
          </cell>
          <cell r="K2821">
            <v>0</v>
          </cell>
          <cell r="L2821">
            <v>204</v>
          </cell>
          <cell r="M2821">
            <v>0</v>
          </cell>
          <cell r="O2821" t="str">
            <v>44UD</v>
          </cell>
          <cell r="P2821" t="str">
            <v>Rugby</v>
          </cell>
          <cell r="Q2821">
            <v>0</v>
          </cell>
          <cell r="R2821">
            <v>4</v>
          </cell>
          <cell r="S2821">
            <v>58</v>
          </cell>
          <cell r="T2821">
            <v>5</v>
          </cell>
          <cell r="U2821">
            <v>137</v>
          </cell>
          <cell r="V2821">
            <v>0</v>
          </cell>
          <cell r="W2821">
            <v>0</v>
          </cell>
          <cell r="X2821">
            <v>0</v>
          </cell>
          <cell r="Y2821">
            <v>204</v>
          </cell>
          <cell r="AA2821" t="str">
            <v>44UD</v>
          </cell>
          <cell r="AB2821" t="str">
            <v>Rugby</v>
          </cell>
          <cell r="AC2821">
            <v>0</v>
          </cell>
          <cell r="AD2821">
            <v>1</v>
          </cell>
          <cell r="AE2821">
            <v>12</v>
          </cell>
          <cell r="AF2821">
            <v>1</v>
          </cell>
          <cell r="AG2821">
            <v>14</v>
          </cell>
          <cell r="AI2821" t="str">
            <v>44UD</v>
          </cell>
          <cell r="AJ2821" t="str">
            <v>Rugby</v>
          </cell>
          <cell r="AK2821">
            <v>0</v>
          </cell>
          <cell r="AL2821">
            <v>0</v>
          </cell>
        </row>
        <row r="2822">
          <cell r="B2822" t="str">
            <v>44UE</v>
          </cell>
          <cell r="C2822" t="str">
            <v>Stratford-on-Avon</v>
          </cell>
          <cell r="D2822">
            <v>0</v>
          </cell>
          <cell r="E2822">
            <v>4</v>
          </cell>
          <cell r="F2822">
            <v>28</v>
          </cell>
          <cell r="G2822">
            <v>8</v>
          </cell>
          <cell r="H2822">
            <v>29</v>
          </cell>
          <cell r="I2822">
            <v>0</v>
          </cell>
          <cell r="J2822">
            <v>0</v>
          </cell>
          <cell r="K2822">
            <v>0</v>
          </cell>
          <cell r="L2822">
            <v>69</v>
          </cell>
          <cell r="M2822">
            <v>0</v>
          </cell>
          <cell r="O2822" t="str">
            <v>44UE</v>
          </cell>
          <cell r="P2822" t="str">
            <v>Stratford-on-Avon</v>
          </cell>
          <cell r="Q2822">
            <v>0</v>
          </cell>
          <cell r="R2822">
            <v>4</v>
          </cell>
          <cell r="S2822">
            <v>28</v>
          </cell>
          <cell r="T2822">
            <v>8</v>
          </cell>
          <cell r="U2822">
            <v>29</v>
          </cell>
          <cell r="V2822">
            <v>0</v>
          </cell>
          <cell r="W2822">
            <v>0</v>
          </cell>
          <cell r="X2822">
            <v>0</v>
          </cell>
          <cell r="Y2822">
            <v>69</v>
          </cell>
          <cell r="AA2822" t="str">
            <v>44UE</v>
          </cell>
          <cell r="AB2822" t="str">
            <v>Stratford-on-Avon</v>
          </cell>
          <cell r="AC2822">
            <v>0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I2822" t="str">
            <v>44UE</v>
          </cell>
          <cell r="AJ2822" t="str">
            <v>Stratford-on-Avon</v>
          </cell>
          <cell r="AK2822">
            <v>0</v>
          </cell>
          <cell r="AL2822">
            <v>0</v>
          </cell>
        </row>
        <row r="2823">
          <cell r="B2823" t="str">
            <v>44UF</v>
          </cell>
          <cell r="C2823" t="str">
            <v>Warwick</v>
          </cell>
          <cell r="D2823">
            <v>5</v>
          </cell>
          <cell r="E2823">
            <v>0</v>
          </cell>
          <cell r="F2823">
            <v>0</v>
          </cell>
          <cell r="G2823">
            <v>11</v>
          </cell>
          <cell r="H2823">
            <v>27</v>
          </cell>
          <cell r="I2823">
            <v>0</v>
          </cell>
          <cell r="J2823">
            <v>1</v>
          </cell>
          <cell r="K2823">
            <v>0</v>
          </cell>
          <cell r="L2823">
            <v>44</v>
          </cell>
          <cell r="M2823">
            <v>1</v>
          </cell>
          <cell r="O2823" t="str">
            <v>44UF</v>
          </cell>
          <cell r="P2823" t="str">
            <v>Warwick</v>
          </cell>
          <cell r="Q2823">
            <v>5</v>
          </cell>
          <cell r="R2823">
            <v>0</v>
          </cell>
          <cell r="S2823">
            <v>0</v>
          </cell>
          <cell r="T2823">
            <v>14</v>
          </cell>
          <cell r="U2823">
            <v>27</v>
          </cell>
          <cell r="V2823">
            <v>0</v>
          </cell>
          <cell r="W2823">
            <v>1</v>
          </cell>
          <cell r="X2823">
            <v>0</v>
          </cell>
          <cell r="Y2823">
            <v>47</v>
          </cell>
          <cell r="AA2823" t="str">
            <v>44UF</v>
          </cell>
          <cell r="AB2823" t="str">
            <v>Warwick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I2823" t="str">
            <v>44UF</v>
          </cell>
          <cell r="AJ2823" t="str">
            <v>Warwick</v>
          </cell>
          <cell r="AK2823">
            <v>0</v>
          </cell>
          <cell r="AL2823">
            <v>0</v>
          </cell>
        </row>
        <row r="2824">
          <cell r="B2824" t="str">
            <v>45UB</v>
          </cell>
          <cell r="C2824" t="str">
            <v>Adur</v>
          </cell>
          <cell r="D2824">
            <v>0</v>
          </cell>
          <cell r="E2824">
            <v>1</v>
          </cell>
          <cell r="F2824">
            <v>0</v>
          </cell>
          <cell r="G2824">
            <v>4</v>
          </cell>
          <cell r="H2824">
            <v>6</v>
          </cell>
          <cell r="I2824">
            <v>0</v>
          </cell>
          <cell r="J2824">
            <v>0</v>
          </cell>
          <cell r="K2824">
            <v>0</v>
          </cell>
          <cell r="L2824">
            <v>11</v>
          </cell>
          <cell r="M2824">
            <v>0</v>
          </cell>
          <cell r="O2824" t="str">
            <v>45UB</v>
          </cell>
          <cell r="P2824" t="str">
            <v>Adur</v>
          </cell>
          <cell r="Q2824">
            <v>0</v>
          </cell>
          <cell r="R2824">
            <v>1</v>
          </cell>
          <cell r="S2824">
            <v>0</v>
          </cell>
          <cell r="T2824">
            <v>8</v>
          </cell>
          <cell r="U2824">
            <v>6</v>
          </cell>
          <cell r="V2824">
            <v>0</v>
          </cell>
          <cell r="W2824">
            <v>0</v>
          </cell>
          <cell r="X2824">
            <v>0</v>
          </cell>
          <cell r="Y2824">
            <v>15</v>
          </cell>
          <cell r="AA2824" t="str">
            <v>45UB</v>
          </cell>
          <cell r="AB2824" t="str">
            <v>Adur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I2824" t="str">
            <v>45UB</v>
          </cell>
          <cell r="AJ2824" t="str">
            <v>Adur</v>
          </cell>
          <cell r="AK2824">
            <v>0</v>
          </cell>
          <cell r="AL2824">
            <v>0</v>
          </cell>
        </row>
        <row r="2825">
          <cell r="B2825" t="str">
            <v>45UC</v>
          </cell>
          <cell r="C2825" t="str">
            <v>Arun</v>
          </cell>
          <cell r="D2825">
            <v>0</v>
          </cell>
          <cell r="E2825">
            <v>0</v>
          </cell>
          <cell r="F2825">
            <v>10</v>
          </cell>
          <cell r="G2825">
            <v>10</v>
          </cell>
          <cell r="H2825">
            <v>24</v>
          </cell>
          <cell r="I2825">
            <v>0</v>
          </cell>
          <cell r="J2825">
            <v>0</v>
          </cell>
          <cell r="K2825">
            <v>0</v>
          </cell>
          <cell r="L2825">
            <v>44</v>
          </cell>
          <cell r="M2825">
            <v>0</v>
          </cell>
          <cell r="O2825" t="str">
            <v>45UC</v>
          </cell>
          <cell r="P2825" t="str">
            <v>Arun</v>
          </cell>
          <cell r="Q2825">
            <v>0</v>
          </cell>
          <cell r="R2825">
            <v>0</v>
          </cell>
          <cell r="S2825">
            <v>10</v>
          </cell>
          <cell r="T2825">
            <v>13</v>
          </cell>
          <cell r="U2825">
            <v>24</v>
          </cell>
          <cell r="V2825">
            <v>0</v>
          </cell>
          <cell r="W2825">
            <v>0</v>
          </cell>
          <cell r="X2825">
            <v>0</v>
          </cell>
          <cell r="Y2825">
            <v>47</v>
          </cell>
          <cell r="AA2825" t="str">
            <v>45UC</v>
          </cell>
          <cell r="AB2825" t="str">
            <v>Arun</v>
          </cell>
          <cell r="AC2825">
            <v>0</v>
          </cell>
          <cell r="AD2825">
            <v>0</v>
          </cell>
          <cell r="AE2825">
            <v>0</v>
          </cell>
          <cell r="AF2825">
            <v>0</v>
          </cell>
          <cell r="AG2825">
            <v>0</v>
          </cell>
          <cell r="AI2825" t="str">
            <v>45UC</v>
          </cell>
          <cell r="AJ2825" t="str">
            <v>Arun</v>
          </cell>
          <cell r="AK2825">
            <v>0</v>
          </cell>
          <cell r="AL2825">
            <v>0</v>
          </cell>
        </row>
        <row r="2826">
          <cell r="B2826" t="str">
            <v>45UD</v>
          </cell>
          <cell r="C2826" t="str">
            <v>Chichester</v>
          </cell>
          <cell r="D2826">
            <v>13</v>
          </cell>
          <cell r="E2826">
            <v>0</v>
          </cell>
          <cell r="F2826">
            <v>46</v>
          </cell>
          <cell r="G2826">
            <v>11</v>
          </cell>
          <cell r="H2826">
            <v>60</v>
          </cell>
          <cell r="I2826">
            <v>0</v>
          </cell>
          <cell r="J2826">
            <v>0</v>
          </cell>
          <cell r="K2826">
            <v>0</v>
          </cell>
          <cell r="L2826">
            <v>130</v>
          </cell>
          <cell r="M2826">
            <v>0</v>
          </cell>
          <cell r="O2826" t="str">
            <v>45UD</v>
          </cell>
          <cell r="P2826" t="str">
            <v>Chichester</v>
          </cell>
          <cell r="Q2826">
            <v>13</v>
          </cell>
          <cell r="R2826">
            <v>0</v>
          </cell>
          <cell r="S2826">
            <v>46</v>
          </cell>
          <cell r="T2826">
            <v>15</v>
          </cell>
          <cell r="U2826">
            <v>60</v>
          </cell>
          <cell r="V2826">
            <v>0</v>
          </cell>
          <cell r="W2826">
            <v>0</v>
          </cell>
          <cell r="X2826">
            <v>0</v>
          </cell>
          <cell r="Y2826">
            <v>134</v>
          </cell>
          <cell r="AA2826" t="str">
            <v>45UD</v>
          </cell>
          <cell r="AB2826" t="str">
            <v>Chichester</v>
          </cell>
          <cell r="AC2826">
            <v>7</v>
          </cell>
          <cell r="AD2826">
            <v>0</v>
          </cell>
          <cell r="AE2826">
            <v>0</v>
          </cell>
          <cell r="AF2826">
            <v>7</v>
          </cell>
          <cell r="AG2826">
            <v>14</v>
          </cell>
          <cell r="AI2826" t="str">
            <v>45UD</v>
          </cell>
          <cell r="AJ2826" t="str">
            <v>Chichester</v>
          </cell>
          <cell r="AK2826">
            <v>0</v>
          </cell>
          <cell r="AL2826">
            <v>0</v>
          </cell>
        </row>
        <row r="2827">
          <cell r="B2827" t="str">
            <v>45UE</v>
          </cell>
          <cell r="C2827" t="str">
            <v>Crawley</v>
          </cell>
          <cell r="D2827">
            <v>28</v>
          </cell>
          <cell r="E2827">
            <v>2</v>
          </cell>
          <cell r="F2827">
            <v>38</v>
          </cell>
          <cell r="G2827">
            <v>15</v>
          </cell>
          <cell r="H2827">
            <v>185</v>
          </cell>
          <cell r="I2827">
            <v>0</v>
          </cell>
          <cell r="J2827">
            <v>0</v>
          </cell>
          <cell r="K2827">
            <v>0</v>
          </cell>
          <cell r="L2827">
            <v>268</v>
          </cell>
          <cell r="M2827">
            <v>0</v>
          </cell>
          <cell r="O2827" t="str">
            <v>45UE</v>
          </cell>
          <cell r="P2827" t="str">
            <v>Crawley</v>
          </cell>
          <cell r="Q2827">
            <v>28</v>
          </cell>
          <cell r="R2827">
            <v>2</v>
          </cell>
          <cell r="S2827">
            <v>38</v>
          </cell>
          <cell r="T2827">
            <v>17</v>
          </cell>
          <cell r="U2827">
            <v>185</v>
          </cell>
          <cell r="V2827">
            <v>0</v>
          </cell>
          <cell r="W2827">
            <v>0</v>
          </cell>
          <cell r="X2827">
            <v>0</v>
          </cell>
          <cell r="Y2827">
            <v>270</v>
          </cell>
          <cell r="AA2827" t="str">
            <v>45UE</v>
          </cell>
          <cell r="AB2827" t="str">
            <v>Crawley</v>
          </cell>
          <cell r="AC2827">
            <v>0</v>
          </cell>
          <cell r="AD2827">
            <v>0</v>
          </cell>
          <cell r="AE2827">
            <v>0</v>
          </cell>
          <cell r="AF2827">
            <v>0</v>
          </cell>
          <cell r="AG2827">
            <v>0</v>
          </cell>
          <cell r="AI2827" t="str">
            <v>45UE</v>
          </cell>
          <cell r="AJ2827" t="str">
            <v>Crawley</v>
          </cell>
          <cell r="AK2827">
            <v>0</v>
          </cell>
          <cell r="AL2827">
            <v>0</v>
          </cell>
        </row>
        <row r="2828">
          <cell r="B2828" t="str">
            <v>45UF</v>
          </cell>
          <cell r="C2828" t="str">
            <v>Horsham</v>
          </cell>
          <cell r="D2828">
            <v>0</v>
          </cell>
          <cell r="E2828">
            <v>0</v>
          </cell>
          <cell r="F2828">
            <v>0</v>
          </cell>
          <cell r="G2828">
            <v>12</v>
          </cell>
          <cell r="H2828">
            <v>40</v>
          </cell>
          <cell r="I2828">
            <v>0</v>
          </cell>
          <cell r="J2828">
            <v>2</v>
          </cell>
          <cell r="K2828">
            <v>0</v>
          </cell>
          <cell r="L2828">
            <v>54</v>
          </cell>
          <cell r="M2828">
            <v>2</v>
          </cell>
          <cell r="O2828" t="str">
            <v>45UF</v>
          </cell>
          <cell r="P2828" t="str">
            <v>Horsham</v>
          </cell>
          <cell r="Q2828">
            <v>0</v>
          </cell>
          <cell r="R2828">
            <v>0</v>
          </cell>
          <cell r="S2828">
            <v>0</v>
          </cell>
          <cell r="T2828">
            <v>15</v>
          </cell>
          <cell r="U2828">
            <v>40</v>
          </cell>
          <cell r="V2828">
            <v>0</v>
          </cell>
          <cell r="W2828">
            <v>2</v>
          </cell>
          <cell r="X2828">
            <v>0</v>
          </cell>
          <cell r="Y2828">
            <v>57</v>
          </cell>
          <cell r="AA2828" t="str">
            <v>45UF</v>
          </cell>
          <cell r="AB2828" t="str">
            <v>Horsham</v>
          </cell>
          <cell r="AC2828">
            <v>0</v>
          </cell>
          <cell r="AD2828">
            <v>0</v>
          </cell>
          <cell r="AE2828">
            <v>0</v>
          </cell>
          <cell r="AF2828">
            <v>0</v>
          </cell>
          <cell r="AG2828">
            <v>0</v>
          </cell>
          <cell r="AI2828" t="str">
            <v>45UF</v>
          </cell>
          <cell r="AJ2828" t="str">
            <v>Horsham</v>
          </cell>
          <cell r="AK2828">
            <v>0</v>
          </cell>
          <cell r="AL2828">
            <v>0</v>
          </cell>
        </row>
        <row r="2829">
          <cell r="B2829" t="str">
            <v>45UG</v>
          </cell>
          <cell r="C2829" t="str">
            <v>Mid Sussex</v>
          </cell>
          <cell r="D2829">
            <v>9</v>
          </cell>
          <cell r="E2829">
            <v>0</v>
          </cell>
          <cell r="F2829">
            <v>61</v>
          </cell>
          <cell r="G2829">
            <v>30</v>
          </cell>
          <cell r="H2829">
            <v>70</v>
          </cell>
          <cell r="I2829">
            <v>0</v>
          </cell>
          <cell r="J2829">
            <v>0</v>
          </cell>
          <cell r="K2829">
            <v>0</v>
          </cell>
          <cell r="L2829">
            <v>170</v>
          </cell>
          <cell r="M2829">
            <v>0</v>
          </cell>
          <cell r="O2829" t="str">
            <v>45UG</v>
          </cell>
          <cell r="P2829" t="str">
            <v>Mid Sussex</v>
          </cell>
          <cell r="Q2829">
            <v>9</v>
          </cell>
          <cell r="R2829">
            <v>0</v>
          </cell>
          <cell r="S2829">
            <v>61</v>
          </cell>
          <cell r="T2829">
            <v>24</v>
          </cell>
          <cell r="U2829">
            <v>70</v>
          </cell>
          <cell r="V2829">
            <v>0</v>
          </cell>
          <cell r="W2829">
            <v>0</v>
          </cell>
          <cell r="X2829">
            <v>0</v>
          </cell>
          <cell r="Y2829">
            <v>164</v>
          </cell>
          <cell r="AA2829" t="str">
            <v>45UG</v>
          </cell>
          <cell r="AB2829" t="str">
            <v>Mid Sussex</v>
          </cell>
          <cell r="AC2829">
            <v>0</v>
          </cell>
          <cell r="AD2829">
            <v>0</v>
          </cell>
          <cell r="AE2829">
            <v>0</v>
          </cell>
          <cell r="AF2829">
            <v>0</v>
          </cell>
          <cell r="AG2829">
            <v>0</v>
          </cell>
          <cell r="AI2829" t="str">
            <v>45UG</v>
          </cell>
          <cell r="AJ2829" t="str">
            <v>Mid Sussex</v>
          </cell>
          <cell r="AK2829">
            <v>0</v>
          </cell>
          <cell r="AL2829">
            <v>0</v>
          </cell>
        </row>
        <row r="2830">
          <cell r="B2830" t="str">
            <v>45UH</v>
          </cell>
          <cell r="C2830" t="str">
            <v>Worthing</v>
          </cell>
          <cell r="D2830">
            <v>11</v>
          </cell>
          <cell r="E2830">
            <v>3</v>
          </cell>
          <cell r="F2830">
            <v>20</v>
          </cell>
          <cell r="G2830">
            <v>15</v>
          </cell>
          <cell r="H2830">
            <v>54</v>
          </cell>
          <cell r="I2830">
            <v>0</v>
          </cell>
          <cell r="J2830">
            <v>0</v>
          </cell>
          <cell r="K2830">
            <v>0</v>
          </cell>
          <cell r="L2830">
            <v>103</v>
          </cell>
          <cell r="M2830">
            <v>0</v>
          </cell>
          <cell r="O2830" t="str">
            <v>45UH</v>
          </cell>
          <cell r="P2830" t="str">
            <v>Worthing</v>
          </cell>
          <cell r="Q2830">
            <v>11</v>
          </cell>
          <cell r="R2830">
            <v>3</v>
          </cell>
          <cell r="S2830">
            <v>20</v>
          </cell>
          <cell r="T2830">
            <v>12</v>
          </cell>
          <cell r="U2830">
            <v>54</v>
          </cell>
          <cell r="V2830">
            <v>0</v>
          </cell>
          <cell r="W2830">
            <v>0</v>
          </cell>
          <cell r="X2830">
            <v>0</v>
          </cell>
          <cell r="Y2830">
            <v>100</v>
          </cell>
          <cell r="AA2830" t="str">
            <v>45UH</v>
          </cell>
          <cell r="AB2830" t="str">
            <v>Worthing</v>
          </cell>
          <cell r="AC2830">
            <v>0</v>
          </cell>
          <cell r="AD2830">
            <v>0</v>
          </cell>
          <cell r="AE2830">
            <v>0</v>
          </cell>
          <cell r="AF2830">
            <v>0</v>
          </cell>
          <cell r="AG2830">
            <v>0</v>
          </cell>
          <cell r="AI2830" t="str">
            <v>45UH</v>
          </cell>
          <cell r="AJ2830" t="str">
            <v>Worthing</v>
          </cell>
          <cell r="AK2830">
            <v>0</v>
          </cell>
          <cell r="AL2830">
            <v>0</v>
          </cell>
        </row>
        <row r="2831">
          <cell r="B2831" t="str">
            <v>46UB</v>
          </cell>
          <cell r="C2831" t="str">
            <v>Kennet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53</v>
          </cell>
          <cell r="I2831">
            <v>0</v>
          </cell>
          <cell r="J2831">
            <v>0</v>
          </cell>
          <cell r="K2831">
            <v>0</v>
          </cell>
          <cell r="L2831">
            <v>53</v>
          </cell>
          <cell r="M2831">
            <v>0</v>
          </cell>
          <cell r="O2831" t="str">
            <v>46UB</v>
          </cell>
          <cell r="P2831" t="str">
            <v>Kennet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53</v>
          </cell>
          <cell r="V2831">
            <v>0</v>
          </cell>
          <cell r="W2831">
            <v>0</v>
          </cell>
          <cell r="X2831">
            <v>0</v>
          </cell>
          <cell r="Y2831">
            <v>53</v>
          </cell>
          <cell r="AA2831" t="str">
            <v>46UB</v>
          </cell>
          <cell r="AB2831" t="str">
            <v>Kennet</v>
          </cell>
          <cell r="AC2831">
            <v>0</v>
          </cell>
          <cell r="AD2831">
            <v>0</v>
          </cell>
          <cell r="AE2831">
            <v>0</v>
          </cell>
          <cell r="AF2831">
            <v>0</v>
          </cell>
          <cell r="AG2831">
            <v>0</v>
          </cell>
          <cell r="AI2831" t="str">
            <v>46UB</v>
          </cell>
          <cell r="AJ2831" t="str">
            <v>Kennet</v>
          </cell>
          <cell r="AK2831">
            <v>0</v>
          </cell>
          <cell r="AL2831">
            <v>0</v>
          </cell>
        </row>
        <row r="2832">
          <cell r="B2832" t="str">
            <v>46UC</v>
          </cell>
          <cell r="C2832" t="str">
            <v>North Wiltshire</v>
          </cell>
          <cell r="D2832">
            <v>0</v>
          </cell>
          <cell r="E2832">
            <v>0</v>
          </cell>
          <cell r="F2832">
            <v>10</v>
          </cell>
          <cell r="G2832">
            <v>0</v>
          </cell>
          <cell r="H2832">
            <v>67</v>
          </cell>
          <cell r="I2832">
            <v>1</v>
          </cell>
          <cell r="J2832">
            <v>0</v>
          </cell>
          <cell r="K2832">
            <v>0</v>
          </cell>
          <cell r="L2832">
            <v>78</v>
          </cell>
          <cell r="M2832">
            <v>0</v>
          </cell>
          <cell r="O2832" t="str">
            <v>46UC</v>
          </cell>
          <cell r="P2832" t="str">
            <v>North Wiltshire</v>
          </cell>
          <cell r="Q2832">
            <v>0</v>
          </cell>
          <cell r="R2832">
            <v>0</v>
          </cell>
          <cell r="S2832">
            <v>10</v>
          </cell>
          <cell r="T2832">
            <v>0</v>
          </cell>
          <cell r="U2832">
            <v>67</v>
          </cell>
          <cell r="V2832">
            <v>1</v>
          </cell>
          <cell r="W2832">
            <v>0</v>
          </cell>
          <cell r="X2832">
            <v>0</v>
          </cell>
          <cell r="Y2832">
            <v>78</v>
          </cell>
          <cell r="AA2832" t="str">
            <v>46UC</v>
          </cell>
          <cell r="AB2832" t="str">
            <v>North Wiltshire</v>
          </cell>
          <cell r="AC2832">
            <v>0</v>
          </cell>
          <cell r="AD2832">
            <v>0</v>
          </cell>
          <cell r="AE2832">
            <v>0</v>
          </cell>
          <cell r="AF2832">
            <v>0</v>
          </cell>
          <cell r="AG2832">
            <v>0</v>
          </cell>
          <cell r="AI2832" t="str">
            <v>46UC</v>
          </cell>
          <cell r="AJ2832" t="str">
            <v>North Wiltshire</v>
          </cell>
          <cell r="AK2832">
            <v>0</v>
          </cell>
          <cell r="AL2832">
            <v>0</v>
          </cell>
        </row>
        <row r="2833">
          <cell r="B2833" t="str">
            <v>46UD</v>
          </cell>
          <cell r="C2833" t="str">
            <v>Salisbury</v>
          </cell>
          <cell r="D2833">
            <v>0</v>
          </cell>
          <cell r="E2833">
            <v>0</v>
          </cell>
          <cell r="F2833">
            <v>9</v>
          </cell>
          <cell r="G2833">
            <v>1</v>
          </cell>
          <cell r="H2833">
            <v>98</v>
          </cell>
          <cell r="I2833">
            <v>4</v>
          </cell>
          <cell r="J2833">
            <v>0</v>
          </cell>
          <cell r="K2833">
            <v>0</v>
          </cell>
          <cell r="L2833">
            <v>112</v>
          </cell>
          <cell r="M2833">
            <v>0</v>
          </cell>
          <cell r="O2833" t="str">
            <v>46UD</v>
          </cell>
          <cell r="P2833" t="str">
            <v>Salisbury</v>
          </cell>
          <cell r="Q2833">
            <v>0</v>
          </cell>
          <cell r="R2833">
            <v>0</v>
          </cell>
          <cell r="S2833">
            <v>9</v>
          </cell>
          <cell r="T2833">
            <v>1</v>
          </cell>
          <cell r="U2833">
            <v>98</v>
          </cell>
          <cell r="V2833">
            <v>4</v>
          </cell>
          <cell r="W2833">
            <v>0</v>
          </cell>
          <cell r="X2833">
            <v>0</v>
          </cell>
          <cell r="Y2833">
            <v>112</v>
          </cell>
          <cell r="AA2833" t="str">
            <v>46UD</v>
          </cell>
          <cell r="AB2833" t="str">
            <v>Salisbury</v>
          </cell>
          <cell r="AC2833">
            <v>0</v>
          </cell>
          <cell r="AD2833">
            <v>0</v>
          </cell>
          <cell r="AE2833">
            <v>0</v>
          </cell>
          <cell r="AF2833">
            <v>0</v>
          </cell>
          <cell r="AG2833">
            <v>0</v>
          </cell>
          <cell r="AI2833" t="str">
            <v>46UD</v>
          </cell>
          <cell r="AJ2833" t="str">
            <v>Salisbury</v>
          </cell>
          <cell r="AK2833">
            <v>0</v>
          </cell>
          <cell r="AL2833">
            <v>0</v>
          </cell>
        </row>
        <row r="2834">
          <cell r="B2834" t="str">
            <v>46UF</v>
          </cell>
          <cell r="C2834" t="str">
            <v>West Wiltshire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118</v>
          </cell>
          <cell r="I2834">
            <v>0</v>
          </cell>
          <cell r="J2834">
            <v>0</v>
          </cell>
          <cell r="K2834">
            <v>0</v>
          </cell>
          <cell r="L2834">
            <v>118</v>
          </cell>
          <cell r="M2834">
            <v>0</v>
          </cell>
          <cell r="O2834" t="str">
            <v>46UF</v>
          </cell>
          <cell r="P2834" t="str">
            <v>West Wiltshire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  <cell r="U2834">
            <v>118</v>
          </cell>
          <cell r="V2834">
            <v>0</v>
          </cell>
          <cell r="W2834">
            <v>0</v>
          </cell>
          <cell r="X2834">
            <v>0</v>
          </cell>
          <cell r="Y2834">
            <v>118</v>
          </cell>
          <cell r="AA2834" t="str">
            <v>46UF</v>
          </cell>
          <cell r="AB2834" t="str">
            <v>West Wiltshire</v>
          </cell>
          <cell r="AC2834">
            <v>0</v>
          </cell>
          <cell r="AD2834">
            <v>0</v>
          </cell>
          <cell r="AE2834">
            <v>0</v>
          </cell>
          <cell r="AF2834">
            <v>0</v>
          </cell>
          <cell r="AG2834">
            <v>0</v>
          </cell>
          <cell r="AI2834" t="str">
            <v>46UF</v>
          </cell>
          <cell r="AJ2834" t="str">
            <v>West Wiltshire</v>
          </cell>
          <cell r="AK2834">
            <v>0</v>
          </cell>
          <cell r="AL2834">
            <v>0</v>
          </cell>
        </row>
        <row r="2835">
          <cell r="B2835" t="str">
            <v>47UB</v>
          </cell>
          <cell r="C2835" t="str">
            <v>Bromsgrove</v>
          </cell>
          <cell r="D2835">
            <v>0</v>
          </cell>
          <cell r="E2835">
            <v>1</v>
          </cell>
          <cell r="F2835">
            <v>17</v>
          </cell>
          <cell r="G2835">
            <v>8</v>
          </cell>
          <cell r="H2835">
            <v>55</v>
          </cell>
          <cell r="I2835">
            <v>9</v>
          </cell>
          <cell r="J2835">
            <v>0</v>
          </cell>
          <cell r="K2835">
            <v>0</v>
          </cell>
          <cell r="L2835">
            <v>90</v>
          </cell>
          <cell r="M2835">
            <v>0</v>
          </cell>
          <cell r="O2835" t="str">
            <v>47UB</v>
          </cell>
          <cell r="P2835" t="str">
            <v>Bromsgrove</v>
          </cell>
          <cell r="Q2835">
            <v>0</v>
          </cell>
          <cell r="R2835">
            <v>1</v>
          </cell>
          <cell r="S2835">
            <v>17</v>
          </cell>
          <cell r="T2835">
            <v>5</v>
          </cell>
          <cell r="U2835">
            <v>55</v>
          </cell>
          <cell r="V2835">
            <v>9</v>
          </cell>
          <cell r="W2835">
            <v>0</v>
          </cell>
          <cell r="X2835">
            <v>0</v>
          </cell>
          <cell r="Y2835">
            <v>87</v>
          </cell>
          <cell r="AA2835" t="str">
            <v>47UB</v>
          </cell>
          <cell r="AB2835" t="str">
            <v>Bromsgrove</v>
          </cell>
          <cell r="AC2835">
            <v>0</v>
          </cell>
          <cell r="AD2835">
            <v>0</v>
          </cell>
          <cell r="AE2835">
            <v>0</v>
          </cell>
          <cell r="AF2835">
            <v>0</v>
          </cell>
          <cell r="AG2835">
            <v>0</v>
          </cell>
          <cell r="AI2835" t="str">
            <v>47UB</v>
          </cell>
          <cell r="AJ2835" t="str">
            <v>Bromsgrove</v>
          </cell>
          <cell r="AK2835">
            <v>0</v>
          </cell>
          <cell r="AL2835">
            <v>0</v>
          </cell>
        </row>
        <row r="2836">
          <cell r="B2836" t="str">
            <v>47UC</v>
          </cell>
          <cell r="C2836" t="str">
            <v>Malvern Hills</v>
          </cell>
          <cell r="D2836">
            <v>15</v>
          </cell>
          <cell r="E2836">
            <v>1</v>
          </cell>
          <cell r="F2836">
            <v>47</v>
          </cell>
          <cell r="G2836">
            <v>2</v>
          </cell>
          <cell r="H2836">
            <v>32</v>
          </cell>
          <cell r="I2836">
            <v>0</v>
          </cell>
          <cell r="J2836">
            <v>0</v>
          </cell>
          <cell r="K2836">
            <v>0</v>
          </cell>
          <cell r="L2836">
            <v>97</v>
          </cell>
          <cell r="M2836">
            <v>0</v>
          </cell>
          <cell r="O2836" t="str">
            <v>47UC</v>
          </cell>
          <cell r="P2836" t="str">
            <v>Malvern Hills</v>
          </cell>
          <cell r="Q2836">
            <v>15</v>
          </cell>
          <cell r="R2836">
            <v>1</v>
          </cell>
          <cell r="S2836">
            <v>47</v>
          </cell>
          <cell r="T2836">
            <v>2</v>
          </cell>
          <cell r="U2836">
            <v>32</v>
          </cell>
          <cell r="V2836">
            <v>0</v>
          </cell>
          <cell r="W2836">
            <v>0</v>
          </cell>
          <cell r="X2836">
            <v>0</v>
          </cell>
          <cell r="Y2836">
            <v>97</v>
          </cell>
          <cell r="AA2836" t="str">
            <v>47UC</v>
          </cell>
          <cell r="AB2836" t="str">
            <v>Malvern Hills</v>
          </cell>
          <cell r="AC2836">
            <v>0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I2836" t="str">
            <v>47UC</v>
          </cell>
          <cell r="AJ2836" t="str">
            <v>Malvern Hills</v>
          </cell>
          <cell r="AK2836">
            <v>0</v>
          </cell>
          <cell r="AL2836">
            <v>0</v>
          </cell>
        </row>
        <row r="2837">
          <cell r="B2837" t="str">
            <v>47UD</v>
          </cell>
          <cell r="C2837" t="str">
            <v>Redditch</v>
          </cell>
          <cell r="D2837">
            <v>0</v>
          </cell>
          <cell r="E2837">
            <v>5</v>
          </cell>
          <cell r="F2837">
            <v>36</v>
          </cell>
          <cell r="G2837">
            <v>4</v>
          </cell>
          <cell r="H2837">
            <v>32</v>
          </cell>
          <cell r="I2837">
            <v>0</v>
          </cell>
          <cell r="J2837">
            <v>0</v>
          </cell>
          <cell r="K2837">
            <v>0</v>
          </cell>
          <cell r="L2837">
            <v>77</v>
          </cell>
          <cell r="M2837">
            <v>0</v>
          </cell>
          <cell r="O2837" t="str">
            <v>47UD</v>
          </cell>
          <cell r="P2837" t="str">
            <v>Redditch</v>
          </cell>
          <cell r="Q2837">
            <v>0</v>
          </cell>
          <cell r="R2837">
            <v>5</v>
          </cell>
          <cell r="S2837">
            <v>36</v>
          </cell>
          <cell r="T2837">
            <v>5</v>
          </cell>
          <cell r="U2837">
            <v>32</v>
          </cell>
          <cell r="V2837">
            <v>0</v>
          </cell>
          <cell r="W2837">
            <v>0</v>
          </cell>
          <cell r="X2837">
            <v>0</v>
          </cell>
          <cell r="Y2837">
            <v>78</v>
          </cell>
          <cell r="AA2837" t="str">
            <v>47UD</v>
          </cell>
          <cell r="AB2837" t="str">
            <v>Redditch</v>
          </cell>
          <cell r="AC2837">
            <v>0</v>
          </cell>
          <cell r="AD2837">
            <v>0</v>
          </cell>
          <cell r="AE2837">
            <v>0</v>
          </cell>
          <cell r="AF2837">
            <v>0</v>
          </cell>
          <cell r="AG2837">
            <v>0</v>
          </cell>
          <cell r="AI2837" t="str">
            <v>47UD</v>
          </cell>
          <cell r="AJ2837" t="str">
            <v>Redditch</v>
          </cell>
          <cell r="AK2837">
            <v>0</v>
          </cell>
          <cell r="AL2837">
            <v>0</v>
          </cell>
        </row>
        <row r="2838">
          <cell r="B2838" t="str">
            <v>47UE</v>
          </cell>
          <cell r="C2838" t="str">
            <v>Worcester</v>
          </cell>
          <cell r="D2838">
            <v>6</v>
          </cell>
          <cell r="E2838">
            <v>2</v>
          </cell>
          <cell r="F2838">
            <v>17</v>
          </cell>
          <cell r="G2838">
            <v>22</v>
          </cell>
          <cell r="H2838">
            <v>93</v>
          </cell>
          <cell r="I2838">
            <v>9</v>
          </cell>
          <cell r="J2838">
            <v>0</v>
          </cell>
          <cell r="K2838">
            <v>0</v>
          </cell>
          <cell r="L2838">
            <v>149</v>
          </cell>
          <cell r="M2838">
            <v>0</v>
          </cell>
          <cell r="O2838" t="str">
            <v>47UE</v>
          </cell>
          <cell r="P2838" t="str">
            <v>Worcester</v>
          </cell>
          <cell r="Q2838">
            <v>6</v>
          </cell>
          <cell r="R2838">
            <v>2</v>
          </cell>
          <cell r="S2838">
            <v>17</v>
          </cell>
          <cell r="T2838">
            <v>23</v>
          </cell>
          <cell r="U2838">
            <v>93</v>
          </cell>
          <cell r="V2838">
            <v>9</v>
          </cell>
          <cell r="W2838">
            <v>0</v>
          </cell>
          <cell r="X2838">
            <v>0</v>
          </cell>
          <cell r="Y2838">
            <v>150</v>
          </cell>
          <cell r="AA2838" t="str">
            <v>47UE</v>
          </cell>
          <cell r="AB2838" t="str">
            <v>Worcester</v>
          </cell>
          <cell r="AC2838">
            <v>0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I2838" t="str">
            <v>47UE</v>
          </cell>
          <cell r="AJ2838" t="str">
            <v>Worcester</v>
          </cell>
          <cell r="AK2838">
            <v>0</v>
          </cell>
          <cell r="AL2838">
            <v>0</v>
          </cell>
        </row>
        <row r="2839">
          <cell r="B2839" t="str">
            <v>47UF</v>
          </cell>
          <cell r="C2839" t="str">
            <v>Wychavon</v>
          </cell>
          <cell r="D2839">
            <v>0</v>
          </cell>
          <cell r="E2839">
            <v>6</v>
          </cell>
          <cell r="F2839">
            <v>18</v>
          </cell>
          <cell r="G2839">
            <v>5</v>
          </cell>
          <cell r="H2839">
            <v>31</v>
          </cell>
          <cell r="I2839">
            <v>4</v>
          </cell>
          <cell r="J2839">
            <v>0</v>
          </cell>
          <cell r="K2839">
            <v>1</v>
          </cell>
          <cell r="L2839">
            <v>65</v>
          </cell>
          <cell r="M2839">
            <v>1</v>
          </cell>
          <cell r="O2839" t="str">
            <v>47UF</v>
          </cell>
          <cell r="P2839" t="str">
            <v>Wychavon</v>
          </cell>
          <cell r="Q2839">
            <v>0</v>
          </cell>
          <cell r="R2839">
            <v>6</v>
          </cell>
          <cell r="S2839">
            <v>18</v>
          </cell>
          <cell r="T2839">
            <v>4</v>
          </cell>
          <cell r="U2839">
            <v>31</v>
          </cell>
          <cell r="V2839">
            <v>4</v>
          </cell>
          <cell r="W2839">
            <v>0</v>
          </cell>
          <cell r="X2839">
            <v>1</v>
          </cell>
          <cell r="Y2839">
            <v>64</v>
          </cell>
          <cell r="AA2839" t="str">
            <v>47UF</v>
          </cell>
          <cell r="AB2839" t="str">
            <v>Wychavon</v>
          </cell>
          <cell r="AC2839">
            <v>0</v>
          </cell>
          <cell r="AD2839">
            <v>0</v>
          </cell>
          <cell r="AE2839">
            <v>0</v>
          </cell>
          <cell r="AF2839">
            <v>0</v>
          </cell>
          <cell r="AG2839">
            <v>0</v>
          </cell>
          <cell r="AI2839" t="str">
            <v>47UF</v>
          </cell>
          <cell r="AJ2839" t="str">
            <v>Wychavon</v>
          </cell>
          <cell r="AK2839">
            <v>0</v>
          </cell>
          <cell r="AL2839">
            <v>0</v>
          </cell>
        </row>
        <row r="2840">
          <cell r="B2840" t="str">
            <v>47UG</v>
          </cell>
          <cell r="C2840" t="str">
            <v>Wyre Forest</v>
          </cell>
          <cell r="D2840">
            <v>0</v>
          </cell>
          <cell r="E2840">
            <v>0</v>
          </cell>
          <cell r="F2840">
            <v>13</v>
          </cell>
          <cell r="G2840">
            <v>2</v>
          </cell>
          <cell r="H2840">
            <v>21</v>
          </cell>
          <cell r="I2840">
            <v>0</v>
          </cell>
          <cell r="J2840">
            <v>0</v>
          </cell>
          <cell r="K2840">
            <v>0</v>
          </cell>
          <cell r="L2840">
            <v>36</v>
          </cell>
          <cell r="M2840">
            <v>0</v>
          </cell>
          <cell r="O2840" t="str">
            <v>47UG</v>
          </cell>
          <cell r="P2840" t="str">
            <v>Wyre Forest</v>
          </cell>
          <cell r="Q2840">
            <v>0</v>
          </cell>
          <cell r="R2840">
            <v>0</v>
          </cell>
          <cell r="S2840">
            <v>13</v>
          </cell>
          <cell r="T2840">
            <v>3</v>
          </cell>
          <cell r="U2840">
            <v>21</v>
          </cell>
          <cell r="V2840">
            <v>0</v>
          </cell>
          <cell r="W2840">
            <v>0</v>
          </cell>
          <cell r="X2840">
            <v>0</v>
          </cell>
          <cell r="Y2840">
            <v>37</v>
          </cell>
          <cell r="AA2840" t="str">
            <v>47UG</v>
          </cell>
          <cell r="AB2840" t="str">
            <v>Wyre Forest</v>
          </cell>
          <cell r="AC2840">
            <v>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I2840" t="str">
            <v>47UG</v>
          </cell>
          <cell r="AJ2840" t="str">
            <v>Wyre Forest</v>
          </cell>
          <cell r="AK2840">
            <v>0</v>
          </cell>
          <cell r="AL2840">
            <v>0</v>
          </cell>
        </row>
        <row r="2851">
          <cell r="O2851" t="str">
            <v>00AA</v>
          </cell>
          <cell r="P2851" t="str">
            <v>City of London</v>
          </cell>
          <cell r="W2851">
            <v>0</v>
          </cell>
          <cell r="AA2851" t="str">
            <v>00AA</v>
          </cell>
          <cell r="AB2851" t="str">
            <v>City of London</v>
          </cell>
          <cell r="AF2851">
            <v>0</v>
          </cell>
          <cell r="AG2851">
            <v>0</v>
          </cell>
          <cell r="AI2851" t="str">
            <v>00AA</v>
          </cell>
          <cell r="AJ2851" t="str">
            <v>City of London</v>
          </cell>
        </row>
        <row r="2852">
          <cell r="O2852" t="str">
            <v>00AB</v>
          </cell>
          <cell r="P2852" t="str">
            <v>Barking and Dagenham</v>
          </cell>
          <cell r="Q2852">
            <v>98</v>
          </cell>
          <cell r="R2852">
            <v>1</v>
          </cell>
          <cell r="S2852">
            <v>51</v>
          </cell>
          <cell r="U2852">
            <v>22</v>
          </cell>
          <cell r="V2852">
            <v>22</v>
          </cell>
          <cell r="W2852">
            <v>4</v>
          </cell>
          <cell r="AA2852" t="str">
            <v>00AB</v>
          </cell>
          <cell r="AB2852" t="str">
            <v>Barking and Dagenham</v>
          </cell>
          <cell r="AC2852">
            <v>0</v>
          </cell>
          <cell r="AD2852">
            <v>0</v>
          </cell>
          <cell r="AE2852">
            <v>0</v>
          </cell>
          <cell r="AF2852">
            <v>0</v>
          </cell>
          <cell r="AG2852">
            <v>0</v>
          </cell>
          <cell r="AI2852" t="str">
            <v>00AB</v>
          </cell>
          <cell r="AJ2852" t="str">
            <v>Barking and Dagenham</v>
          </cell>
          <cell r="AK2852">
            <v>1</v>
          </cell>
        </row>
        <row r="2853">
          <cell r="O2853" t="str">
            <v>00AC</v>
          </cell>
          <cell r="P2853" t="str">
            <v>Barnet</v>
          </cell>
          <cell r="R2853">
            <v>1</v>
          </cell>
          <cell r="S2853">
            <v>37</v>
          </cell>
          <cell r="U2853">
            <v>264</v>
          </cell>
          <cell r="V2853">
            <v>31</v>
          </cell>
          <cell r="W2853">
            <v>2</v>
          </cell>
          <cell r="AA2853" t="str">
            <v>00AC</v>
          </cell>
          <cell r="AB2853" t="str">
            <v>Barnet</v>
          </cell>
          <cell r="AD2853">
            <v>0</v>
          </cell>
          <cell r="AE2853">
            <v>0</v>
          </cell>
          <cell r="AF2853">
            <v>0</v>
          </cell>
          <cell r="AG2853">
            <v>0</v>
          </cell>
          <cell r="AI2853" t="str">
            <v>00AC</v>
          </cell>
          <cell r="AJ2853" t="str">
            <v>Barnet</v>
          </cell>
        </row>
        <row r="2854">
          <cell r="O2854" t="str">
            <v>00AD</v>
          </cell>
          <cell r="P2854" t="str">
            <v>Bexley</v>
          </cell>
          <cell r="Q2854">
            <v>6</v>
          </cell>
          <cell r="R2854">
            <v>10</v>
          </cell>
          <cell r="S2854">
            <v>33</v>
          </cell>
          <cell r="U2854">
            <v>179</v>
          </cell>
          <cell r="V2854">
            <v>79</v>
          </cell>
          <cell r="W2854">
            <v>2</v>
          </cell>
          <cell r="AA2854" t="str">
            <v>00AD</v>
          </cell>
          <cell r="AB2854" t="str">
            <v>Bexley</v>
          </cell>
          <cell r="AC2854">
            <v>0</v>
          </cell>
          <cell r="AD2854">
            <v>0</v>
          </cell>
          <cell r="AE2854">
            <v>0</v>
          </cell>
          <cell r="AF2854">
            <v>0</v>
          </cell>
          <cell r="AG2854">
            <v>0</v>
          </cell>
          <cell r="AI2854" t="str">
            <v>00AD</v>
          </cell>
          <cell r="AJ2854" t="str">
            <v>Bexley</v>
          </cell>
          <cell r="AK2854">
            <v>3</v>
          </cell>
        </row>
        <row r="2855">
          <cell r="O2855" t="str">
            <v>00AE</v>
          </cell>
          <cell r="P2855" t="str">
            <v>Brent</v>
          </cell>
          <cell r="Q2855">
            <v>153</v>
          </cell>
          <cell r="R2855">
            <v>3</v>
          </cell>
          <cell r="S2855">
            <v>112</v>
          </cell>
          <cell r="T2855">
            <v>2</v>
          </cell>
          <cell r="U2855">
            <v>147</v>
          </cell>
          <cell r="V2855">
            <v>40</v>
          </cell>
          <cell r="W2855">
            <v>2</v>
          </cell>
          <cell r="AA2855" t="str">
            <v>00AE</v>
          </cell>
          <cell r="AB2855" t="str">
            <v>Brent</v>
          </cell>
          <cell r="AC2855">
            <v>0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I2855" t="str">
            <v>00AE</v>
          </cell>
          <cell r="AJ2855" t="str">
            <v>Brent</v>
          </cell>
          <cell r="AK2855">
            <v>38</v>
          </cell>
        </row>
        <row r="2856">
          <cell r="O2856" t="str">
            <v>00AF</v>
          </cell>
          <cell r="P2856" t="str">
            <v>Bromley</v>
          </cell>
          <cell r="Q2856">
            <v>54</v>
          </cell>
          <cell r="R2856">
            <v>13</v>
          </cell>
          <cell r="S2856">
            <v>53</v>
          </cell>
          <cell r="U2856">
            <v>211</v>
          </cell>
          <cell r="V2856">
            <v>163</v>
          </cell>
          <cell r="W2856">
            <v>0</v>
          </cell>
          <cell r="AA2856" t="str">
            <v>00AF</v>
          </cell>
          <cell r="AB2856" t="str">
            <v>Bromley</v>
          </cell>
          <cell r="AC2856">
            <v>0</v>
          </cell>
          <cell r="AD2856">
            <v>12</v>
          </cell>
          <cell r="AE2856">
            <v>0</v>
          </cell>
          <cell r="AF2856">
            <v>12</v>
          </cell>
          <cell r="AG2856">
            <v>12</v>
          </cell>
          <cell r="AI2856" t="str">
            <v>00AF</v>
          </cell>
          <cell r="AJ2856" t="str">
            <v>Bromley</v>
          </cell>
          <cell r="AK2856">
            <v>1</v>
          </cell>
        </row>
        <row r="2857">
          <cell r="O2857" t="str">
            <v>00AG</v>
          </cell>
          <cell r="P2857" t="str">
            <v>Camden</v>
          </cell>
          <cell r="Q2857">
            <v>12</v>
          </cell>
          <cell r="S2857">
            <v>39</v>
          </cell>
          <cell r="U2857">
            <v>101</v>
          </cell>
          <cell r="V2857">
            <v>47</v>
          </cell>
          <cell r="W2857">
            <v>0</v>
          </cell>
          <cell r="AA2857" t="str">
            <v>00AG</v>
          </cell>
          <cell r="AB2857" t="str">
            <v>Camden</v>
          </cell>
          <cell r="AC2857">
            <v>0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I2857" t="str">
            <v>00AG</v>
          </cell>
          <cell r="AJ2857" t="str">
            <v>Camden</v>
          </cell>
          <cell r="AK2857">
            <v>20</v>
          </cell>
        </row>
        <row r="2858">
          <cell r="O2858" t="str">
            <v>00AH</v>
          </cell>
          <cell r="P2858" t="str">
            <v>Croydon</v>
          </cell>
          <cell r="Q2858">
            <v>22</v>
          </cell>
          <cell r="R2858">
            <v>3</v>
          </cell>
          <cell r="S2858">
            <v>118</v>
          </cell>
          <cell r="T2858">
            <v>32</v>
          </cell>
          <cell r="U2858">
            <v>274</v>
          </cell>
          <cell r="V2858">
            <v>237</v>
          </cell>
          <cell r="W2858">
            <v>6</v>
          </cell>
          <cell r="AA2858" t="str">
            <v>00AH</v>
          </cell>
          <cell r="AB2858" t="str">
            <v>Croydon</v>
          </cell>
          <cell r="AC2858">
            <v>0</v>
          </cell>
          <cell r="AD2858">
            <v>6</v>
          </cell>
          <cell r="AE2858">
            <v>0</v>
          </cell>
          <cell r="AF2858">
            <v>6</v>
          </cell>
          <cell r="AG2858">
            <v>6</v>
          </cell>
          <cell r="AI2858" t="str">
            <v>00AH</v>
          </cell>
          <cell r="AJ2858" t="str">
            <v>Croydon</v>
          </cell>
          <cell r="AK2858">
            <v>1</v>
          </cell>
        </row>
        <row r="2859">
          <cell r="O2859" t="str">
            <v>00AJ</v>
          </cell>
          <cell r="P2859" t="str">
            <v>Ealing</v>
          </cell>
          <cell r="Q2859">
            <v>47</v>
          </cell>
          <cell r="R2859">
            <v>2</v>
          </cell>
          <cell r="S2859">
            <v>41</v>
          </cell>
          <cell r="U2859">
            <v>97</v>
          </cell>
          <cell r="V2859">
            <v>26</v>
          </cell>
          <cell r="W2859">
            <v>4</v>
          </cell>
          <cell r="AA2859" t="str">
            <v>00AJ</v>
          </cell>
          <cell r="AB2859" t="str">
            <v>Ealing</v>
          </cell>
          <cell r="AC2859">
            <v>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I2859" t="str">
            <v>00AJ</v>
          </cell>
          <cell r="AJ2859" t="str">
            <v>Ealing</v>
          </cell>
        </row>
        <row r="2860">
          <cell r="O2860" t="str">
            <v>00AK</v>
          </cell>
          <cell r="P2860" t="str">
            <v>Enfield</v>
          </cell>
          <cell r="Q2860">
            <v>12</v>
          </cell>
          <cell r="R2860">
            <v>8</v>
          </cell>
          <cell r="S2860">
            <v>130</v>
          </cell>
          <cell r="U2860">
            <v>144</v>
          </cell>
          <cell r="V2860">
            <v>221</v>
          </cell>
          <cell r="W2860">
            <v>5</v>
          </cell>
          <cell r="AA2860" t="str">
            <v>00AK</v>
          </cell>
          <cell r="AB2860" t="str">
            <v>Enfield</v>
          </cell>
          <cell r="AC2860">
            <v>0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I2860" t="str">
            <v>00AK</v>
          </cell>
          <cell r="AJ2860" t="str">
            <v>Enfield</v>
          </cell>
          <cell r="AK2860">
            <v>1</v>
          </cell>
        </row>
        <row r="2861">
          <cell r="O2861" t="str">
            <v>00AL</v>
          </cell>
          <cell r="P2861" t="str">
            <v>Greenwich</v>
          </cell>
          <cell r="Q2861">
            <v>246</v>
          </cell>
          <cell r="R2861">
            <v>1</v>
          </cell>
          <cell r="S2861">
            <v>279</v>
          </cell>
          <cell r="U2861">
            <v>684</v>
          </cell>
          <cell r="V2861">
            <v>80</v>
          </cell>
          <cell r="W2861">
            <v>4</v>
          </cell>
          <cell r="AA2861" t="str">
            <v>00AL</v>
          </cell>
          <cell r="AB2861" t="str">
            <v>Greenwich</v>
          </cell>
          <cell r="AC2861">
            <v>0</v>
          </cell>
          <cell r="AD2861">
            <v>39</v>
          </cell>
          <cell r="AE2861">
            <v>0</v>
          </cell>
          <cell r="AF2861">
            <v>39</v>
          </cell>
          <cell r="AG2861">
            <v>39</v>
          </cell>
          <cell r="AI2861" t="str">
            <v>00AL</v>
          </cell>
          <cell r="AJ2861" t="str">
            <v>Greenwich</v>
          </cell>
          <cell r="AK2861">
            <v>10</v>
          </cell>
        </row>
        <row r="2862">
          <cell r="O2862" t="str">
            <v>00AM</v>
          </cell>
          <cell r="P2862" t="str">
            <v>Hackney</v>
          </cell>
          <cell r="Q2862">
            <v>2</v>
          </cell>
          <cell r="R2862">
            <v>2</v>
          </cell>
          <cell r="S2862">
            <v>137</v>
          </cell>
          <cell r="T2862">
            <v>2</v>
          </cell>
          <cell r="U2862">
            <v>280</v>
          </cell>
          <cell r="V2862">
            <v>39</v>
          </cell>
          <cell r="W2862">
            <v>5</v>
          </cell>
          <cell r="AA2862" t="str">
            <v>00AM</v>
          </cell>
          <cell r="AB2862" t="str">
            <v>Hackney</v>
          </cell>
          <cell r="AC2862">
            <v>0</v>
          </cell>
          <cell r="AD2862">
            <v>3</v>
          </cell>
          <cell r="AE2862">
            <v>0</v>
          </cell>
          <cell r="AF2862">
            <v>3</v>
          </cell>
          <cell r="AG2862">
            <v>3</v>
          </cell>
          <cell r="AI2862" t="str">
            <v>00AM</v>
          </cell>
          <cell r="AJ2862" t="str">
            <v>Hackney</v>
          </cell>
          <cell r="AK2862">
            <v>5</v>
          </cell>
        </row>
        <row r="2863">
          <cell r="O2863" t="str">
            <v>00AN</v>
          </cell>
          <cell r="P2863" t="str">
            <v>Hammersmith and Fulham</v>
          </cell>
          <cell r="Q2863">
            <v>13</v>
          </cell>
          <cell r="R2863">
            <v>6</v>
          </cell>
          <cell r="S2863">
            <v>14</v>
          </cell>
          <cell r="V2863">
            <v>5</v>
          </cell>
          <cell r="W2863">
            <v>2</v>
          </cell>
          <cell r="AA2863" t="str">
            <v>00AN</v>
          </cell>
          <cell r="AB2863" t="str">
            <v>Hammersmith and Fulham</v>
          </cell>
          <cell r="AC2863">
            <v>0</v>
          </cell>
          <cell r="AD2863">
            <v>0</v>
          </cell>
          <cell r="AE2863">
            <v>0</v>
          </cell>
          <cell r="AF2863">
            <v>0</v>
          </cell>
          <cell r="AG2863">
            <v>0</v>
          </cell>
          <cell r="AI2863" t="str">
            <v>00AN</v>
          </cell>
          <cell r="AJ2863" t="str">
            <v>Hammersmith and Fulham</v>
          </cell>
          <cell r="AK2863">
            <v>6</v>
          </cell>
        </row>
        <row r="2864">
          <cell r="O2864" t="str">
            <v>00AP</v>
          </cell>
          <cell r="P2864" t="str">
            <v>Haringey</v>
          </cell>
          <cell r="Q2864">
            <v>15</v>
          </cell>
          <cell r="R2864">
            <v>1</v>
          </cell>
          <cell r="S2864">
            <v>26</v>
          </cell>
          <cell r="U2864">
            <v>143</v>
          </cell>
          <cell r="V2864">
            <v>65</v>
          </cell>
          <cell r="W2864">
            <v>7</v>
          </cell>
          <cell r="AA2864" t="str">
            <v>00AP</v>
          </cell>
          <cell r="AB2864" t="str">
            <v>Haringey</v>
          </cell>
          <cell r="AC2864">
            <v>0</v>
          </cell>
          <cell r="AD2864">
            <v>0</v>
          </cell>
          <cell r="AE2864">
            <v>0</v>
          </cell>
          <cell r="AF2864">
            <v>0</v>
          </cell>
          <cell r="AG2864">
            <v>0</v>
          </cell>
          <cell r="AI2864" t="str">
            <v>00AP</v>
          </cell>
          <cell r="AJ2864" t="str">
            <v>Haringey</v>
          </cell>
          <cell r="AK2864">
            <v>9</v>
          </cell>
        </row>
        <row r="2865">
          <cell r="O2865" t="str">
            <v>00AQ</v>
          </cell>
          <cell r="P2865" t="str">
            <v>Harrow</v>
          </cell>
          <cell r="S2865">
            <v>51</v>
          </cell>
          <cell r="U2865">
            <v>231</v>
          </cell>
          <cell r="V2865">
            <v>3</v>
          </cell>
          <cell r="W2865">
            <v>2</v>
          </cell>
          <cell r="AA2865" t="str">
            <v>00AQ</v>
          </cell>
          <cell r="AB2865" t="str">
            <v>Harrow</v>
          </cell>
          <cell r="AD2865">
            <v>0</v>
          </cell>
          <cell r="AE2865">
            <v>0</v>
          </cell>
          <cell r="AF2865">
            <v>0</v>
          </cell>
          <cell r="AG2865">
            <v>0</v>
          </cell>
          <cell r="AI2865" t="str">
            <v>00AQ</v>
          </cell>
          <cell r="AJ2865" t="str">
            <v>Harrow</v>
          </cell>
        </row>
        <row r="2866">
          <cell r="O2866" t="str">
            <v>00AR</v>
          </cell>
          <cell r="P2866" t="str">
            <v>Havering</v>
          </cell>
          <cell r="R2866">
            <v>24</v>
          </cell>
          <cell r="S2866">
            <v>26</v>
          </cell>
          <cell r="T2866">
            <v>1</v>
          </cell>
          <cell r="U2866">
            <v>119</v>
          </cell>
          <cell r="V2866">
            <v>1</v>
          </cell>
          <cell r="W2866">
            <v>0</v>
          </cell>
          <cell r="AA2866" t="str">
            <v>00AR</v>
          </cell>
          <cell r="AB2866" t="str">
            <v>Havering</v>
          </cell>
          <cell r="AD2866">
            <v>0</v>
          </cell>
          <cell r="AE2866">
            <v>0</v>
          </cell>
          <cell r="AF2866">
            <v>0</v>
          </cell>
          <cell r="AG2866">
            <v>0</v>
          </cell>
          <cell r="AI2866" t="str">
            <v>00AR</v>
          </cell>
          <cell r="AJ2866" t="str">
            <v>Havering</v>
          </cell>
        </row>
        <row r="2867">
          <cell r="O2867" t="str">
            <v>00AS</v>
          </cell>
          <cell r="P2867" t="str">
            <v>Hillingdon</v>
          </cell>
          <cell r="R2867">
            <v>7</v>
          </cell>
          <cell r="S2867">
            <v>110</v>
          </cell>
          <cell r="U2867">
            <v>165</v>
          </cell>
          <cell r="V2867">
            <v>43</v>
          </cell>
          <cell r="W2867">
            <v>1</v>
          </cell>
          <cell r="AA2867" t="str">
            <v>00AS</v>
          </cell>
          <cell r="AB2867" t="str">
            <v>Hillingdon</v>
          </cell>
          <cell r="AD2867">
            <v>0</v>
          </cell>
          <cell r="AE2867">
            <v>0</v>
          </cell>
          <cell r="AF2867">
            <v>0</v>
          </cell>
          <cell r="AG2867">
            <v>0</v>
          </cell>
          <cell r="AI2867" t="str">
            <v>00AS</v>
          </cell>
          <cell r="AJ2867" t="str">
            <v>Hillingdon</v>
          </cell>
        </row>
        <row r="2868">
          <cell r="O2868" t="str">
            <v>00AT</v>
          </cell>
          <cell r="P2868" t="str">
            <v>Hounslow</v>
          </cell>
          <cell r="Q2868">
            <v>33</v>
          </cell>
          <cell r="R2868">
            <v>4</v>
          </cell>
          <cell r="S2868">
            <v>161</v>
          </cell>
          <cell r="T2868">
            <v>22</v>
          </cell>
          <cell r="U2868">
            <v>330</v>
          </cell>
          <cell r="V2868">
            <v>57</v>
          </cell>
          <cell r="W2868">
            <v>2</v>
          </cell>
          <cell r="AA2868" t="str">
            <v>00AT</v>
          </cell>
          <cell r="AB2868" t="str">
            <v>Hounslow</v>
          </cell>
          <cell r="AC2868">
            <v>0</v>
          </cell>
          <cell r="AD2868">
            <v>0</v>
          </cell>
          <cell r="AE2868">
            <v>0</v>
          </cell>
          <cell r="AF2868">
            <v>0</v>
          </cell>
          <cell r="AG2868">
            <v>0</v>
          </cell>
          <cell r="AI2868" t="str">
            <v>00AT</v>
          </cell>
          <cell r="AJ2868" t="str">
            <v>Hounslow</v>
          </cell>
          <cell r="AK2868">
            <v>8</v>
          </cell>
        </row>
        <row r="2869">
          <cell r="O2869" t="str">
            <v>00AU</v>
          </cell>
          <cell r="P2869" t="str">
            <v>Islington</v>
          </cell>
          <cell r="U2869">
            <v>63</v>
          </cell>
          <cell r="V2869">
            <v>14</v>
          </cell>
          <cell r="W2869">
            <v>2</v>
          </cell>
          <cell r="AA2869" t="str">
            <v>00AU</v>
          </cell>
          <cell r="AB2869" t="str">
            <v>Islington</v>
          </cell>
          <cell r="AD2869">
            <v>0</v>
          </cell>
          <cell r="AE2869">
            <v>0</v>
          </cell>
          <cell r="AF2869">
            <v>0</v>
          </cell>
          <cell r="AG2869">
            <v>0</v>
          </cell>
          <cell r="AI2869" t="str">
            <v>00AU</v>
          </cell>
          <cell r="AJ2869" t="str">
            <v>Islington</v>
          </cell>
          <cell r="AK2869">
            <v>1</v>
          </cell>
        </row>
        <row r="2870">
          <cell r="O2870" t="str">
            <v>00AW</v>
          </cell>
          <cell r="P2870" t="str">
            <v>Kensington and Chelsea</v>
          </cell>
          <cell r="S2870">
            <v>13</v>
          </cell>
          <cell r="V2870">
            <v>13</v>
          </cell>
          <cell r="W2870">
            <v>0</v>
          </cell>
          <cell r="AA2870" t="str">
            <v>00AW</v>
          </cell>
          <cell r="AB2870" t="str">
            <v>Kensington and Chelsea</v>
          </cell>
          <cell r="AD2870">
            <v>0</v>
          </cell>
          <cell r="AE2870">
            <v>0</v>
          </cell>
          <cell r="AF2870">
            <v>0</v>
          </cell>
          <cell r="AG2870">
            <v>0</v>
          </cell>
          <cell r="AI2870" t="str">
            <v>00AW</v>
          </cell>
          <cell r="AJ2870" t="str">
            <v>Kensington and Chelsea</v>
          </cell>
          <cell r="AK2870">
            <v>3</v>
          </cell>
        </row>
        <row r="2871">
          <cell r="O2871" t="str">
            <v>00AX</v>
          </cell>
          <cell r="P2871" t="str">
            <v>Kingston upon Thames</v>
          </cell>
          <cell r="R2871">
            <v>3</v>
          </cell>
          <cell r="S2871">
            <v>6</v>
          </cell>
          <cell r="T2871">
            <v>1</v>
          </cell>
          <cell r="U2871">
            <v>59</v>
          </cell>
          <cell r="V2871">
            <v>11</v>
          </cell>
          <cell r="W2871">
            <v>0</v>
          </cell>
          <cell r="AA2871" t="str">
            <v>00AX</v>
          </cell>
          <cell r="AB2871" t="str">
            <v>Kingston upon Thames</v>
          </cell>
          <cell r="AD2871">
            <v>0</v>
          </cell>
          <cell r="AE2871">
            <v>0</v>
          </cell>
          <cell r="AF2871">
            <v>0</v>
          </cell>
          <cell r="AG2871">
            <v>0</v>
          </cell>
          <cell r="AI2871" t="str">
            <v>00AX</v>
          </cell>
          <cell r="AJ2871" t="str">
            <v>Kingston upon Thames</v>
          </cell>
        </row>
        <row r="2872">
          <cell r="O2872" t="str">
            <v>00AY</v>
          </cell>
          <cell r="P2872" t="str">
            <v>Lambeth</v>
          </cell>
          <cell r="Q2872">
            <v>22</v>
          </cell>
          <cell r="S2872">
            <v>260</v>
          </cell>
          <cell r="U2872">
            <v>496</v>
          </cell>
          <cell r="V2872">
            <v>80</v>
          </cell>
          <cell r="W2872">
            <v>4</v>
          </cell>
          <cell r="AA2872" t="str">
            <v>00AY</v>
          </cell>
          <cell r="AB2872" t="str">
            <v>Lambeth</v>
          </cell>
          <cell r="AC2872">
            <v>0</v>
          </cell>
          <cell r="AD2872">
            <v>0</v>
          </cell>
          <cell r="AE2872">
            <v>0</v>
          </cell>
          <cell r="AF2872">
            <v>0</v>
          </cell>
          <cell r="AG2872">
            <v>0</v>
          </cell>
          <cell r="AI2872" t="str">
            <v>00AY</v>
          </cell>
          <cell r="AJ2872" t="str">
            <v>Lambeth</v>
          </cell>
        </row>
        <row r="2873">
          <cell r="O2873" t="str">
            <v>00AZ</v>
          </cell>
          <cell r="P2873" t="str">
            <v>Lewisham</v>
          </cell>
          <cell r="Q2873">
            <v>59</v>
          </cell>
          <cell r="R2873">
            <v>4</v>
          </cell>
          <cell r="S2873">
            <v>65</v>
          </cell>
          <cell r="U2873">
            <v>322</v>
          </cell>
          <cell r="V2873">
            <v>41</v>
          </cell>
          <cell r="W2873">
            <v>5</v>
          </cell>
          <cell r="AA2873" t="str">
            <v>00AZ</v>
          </cell>
          <cell r="AB2873" t="str">
            <v>Lewisham</v>
          </cell>
          <cell r="AC2873">
            <v>0</v>
          </cell>
          <cell r="AD2873">
            <v>0</v>
          </cell>
          <cell r="AE2873">
            <v>5</v>
          </cell>
          <cell r="AF2873">
            <v>0</v>
          </cell>
          <cell r="AG2873">
            <v>5</v>
          </cell>
          <cell r="AI2873" t="str">
            <v>00AZ</v>
          </cell>
          <cell r="AJ2873" t="str">
            <v>Lewisham</v>
          </cell>
          <cell r="AK2873">
            <v>5</v>
          </cell>
        </row>
        <row r="2874">
          <cell r="O2874" t="str">
            <v>00BA</v>
          </cell>
          <cell r="P2874" t="str">
            <v>Merton</v>
          </cell>
          <cell r="R2874">
            <v>1</v>
          </cell>
          <cell r="S2874">
            <v>67</v>
          </cell>
          <cell r="U2874">
            <v>27</v>
          </cell>
          <cell r="V2874">
            <v>11</v>
          </cell>
          <cell r="W2874">
            <v>1</v>
          </cell>
          <cell r="AA2874" t="str">
            <v>00BA</v>
          </cell>
          <cell r="AB2874" t="str">
            <v>Merton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I2874" t="str">
            <v>00BA</v>
          </cell>
          <cell r="AJ2874" t="str">
            <v>Merton</v>
          </cell>
        </row>
        <row r="2875">
          <cell r="O2875" t="str">
            <v>00BB</v>
          </cell>
          <cell r="P2875" t="str">
            <v>Newham</v>
          </cell>
          <cell r="Q2875">
            <v>47</v>
          </cell>
          <cell r="R2875">
            <v>3</v>
          </cell>
          <cell r="S2875">
            <v>196</v>
          </cell>
          <cell r="T2875">
            <v>1</v>
          </cell>
          <cell r="U2875">
            <v>139</v>
          </cell>
          <cell r="V2875">
            <v>173</v>
          </cell>
          <cell r="W2875">
            <v>17</v>
          </cell>
          <cell r="AA2875" t="str">
            <v>00BB</v>
          </cell>
          <cell r="AB2875" t="str">
            <v>Newham</v>
          </cell>
          <cell r="AC2875">
            <v>0</v>
          </cell>
          <cell r="AD2875">
            <v>43</v>
          </cell>
          <cell r="AE2875">
            <v>13</v>
          </cell>
          <cell r="AF2875">
            <v>43</v>
          </cell>
          <cell r="AG2875">
            <v>56</v>
          </cell>
          <cell r="AI2875" t="str">
            <v>00BB</v>
          </cell>
          <cell r="AJ2875" t="str">
            <v>Newham</v>
          </cell>
          <cell r="AK2875">
            <v>1</v>
          </cell>
        </row>
        <row r="2876">
          <cell r="O2876" t="str">
            <v>00BC</v>
          </cell>
          <cell r="P2876" t="str">
            <v>Redbridge</v>
          </cell>
          <cell r="R2876">
            <v>10</v>
          </cell>
          <cell r="S2876">
            <v>32</v>
          </cell>
          <cell r="T2876">
            <v>2</v>
          </cell>
          <cell r="U2876">
            <v>68</v>
          </cell>
          <cell r="V2876">
            <v>102</v>
          </cell>
          <cell r="W2876">
            <v>3</v>
          </cell>
          <cell r="AA2876" t="str">
            <v>00BC</v>
          </cell>
          <cell r="AB2876" t="str">
            <v>Redbridge</v>
          </cell>
          <cell r="AC2876">
            <v>0</v>
          </cell>
          <cell r="AD2876">
            <v>16</v>
          </cell>
          <cell r="AE2876">
            <v>0</v>
          </cell>
          <cell r="AF2876">
            <v>16</v>
          </cell>
          <cell r="AG2876">
            <v>16</v>
          </cell>
          <cell r="AI2876" t="str">
            <v>00BC</v>
          </cell>
          <cell r="AJ2876" t="str">
            <v>Redbridge</v>
          </cell>
          <cell r="AK2876">
            <v>1</v>
          </cell>
        </row>
        <row r="2877">
          <cell r="O2877" t="str">
            <v>00BD</v>
          </cell>
          <cell r="P2877" t="str">
            <v>Richmond upon Thames</v>
          </cell>
          <cell r="U2877">
            <v>10</v>
          </cell>
          <cell r="V2877">
            <v>30</v>
          </cell>
          <cell r="W2877">
            <v>0</v>
          </cell>
          <cell r="AA2877" t="str">
            <v>00BD</v>
          </cell>
          <cell r="AB2877" t="str">
            <v>Richmond upon Thames</v>
          </cell>
          <cell r="AE2877">
            <v>0</v>
          </cell>
          <cell r="AF2877">
            <v>0</v>
          </cell>
          <cell r="AG2877">
            <v>0</v>
          </cell>
          <cell r="AI2877" t="str">
            <v>00BD</v>
          </cell>
          <cell r="AJ2877" t="str">
            <v>Richmond upon Thames</v>
          </cell>
          <cell r="AK2877">
            <v>4</v>
          </cell>
        </row>
        <row r="2878">
          <cell r="O2878" t="str">
            <v>00BE</v>
          </cell>
          <cell r="P2878" t="str">
            <v>Southwark</v>
          </cell>
          <cell r="Q2878">
            <v>114</v>
          </cell>
          <cell r="R2878">
            <v>1</v>
          </cell>
          <cell r="S2878">
            <v>276</v>
          </cell>
          <cell r="U2878">
            <v>298</v>
          </cell>
          <cell r="V2878">
            <v>81</v>
          </cell>
          <cell r="W2878">
            <v>3</v>
          </cell>
          <cell r="AA2878" t="str">
            <v>00BE</v>
          </cell>
          <cell r="AB2878" t="str">
            <v>Southwark</v>
          </cell>
          <cell r="AC2878">
            <v>15</v>
          </cell>
          <cell r="AD2878">
            <v>113</v>
          </cell>
          <cell r="AE2878">
            <v>16</v>
          </cell>
          <cell r="AF2878">
            <v>128</v>
          </cell>
          <cell r="AG2878">
            <v>144</v>
          </cell>
          <cell r="AI2878" t="str">
            <v>00BE</v>
          </cell>
          <cell r="AJ2878" t="str">
            <v>Southwark</v>
          </cell>
        </row>
        <row r="2879">
          <cell r="O2879" t="str">
            <v>00BF</v>
          </cell>
          <cell r="P2879" t="str">
            <v>Sutton</v>
          </cell>
          <cell r="R2879">
            <v>3</v>
          </cell>
          <cell r="S2879">
            <v>74</v>
          </cell>
          <cell r="U2879">
            <v>142</v>
          </cell>
          <cell r="W2879">
            <v>1</v>
          </cell>
          <cell r="AA2879" t="str">
            <v>00BF</v>
          </cell>
          <cell r="AB2879" t="str">
            <v>Sutton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I2879" t="str">
            <v>00BF</v>
          </cell>
          <cell r="AJ2879" t="str">
            <v>Sutton</v>
          </cell>
          <cell r="AK2879">
            <v>10</v>
          </cell>
        </row>
        <row r="2880">
          <cell r="O2880" t="str">
            <v>00BG</v>
          </cell>
          <cell r="P2880" t="str">
            <v>Tower Hamlets</v>
          </cell>
          <cell r="Q2880">
            <v>164</v>
          </cell>
          <cell r="R2880">
            <v>1</v>
          </cell>
          <cell r="S2880">
            <v>235</v>
          </cell>
          <cell r="U2880">
            <v>660</v>
          </cell>
          <cell r="V2880">
            <v>20</v>
          </cell>
          <cell r="W2880">
            <v>18</v>
          </cell>
          <cell r="AA2880" t="str">
            <v>00BG</v>
          </cell>
          <cell r="AB2880" t="str">
            <v>Tower Hamlets</v>
          </cell>
          <cell r="AC2880">
            <v>0</v>
          </cell>
          <cell r="AD2880">
            <v>16</v>
          </cell>
          <cell r="AE2880">
            <v>57</v>
          </cell>
          <cell r="AF2880">
            <v>16</v>
          </cell>
          <cell r="AG2880">
            <v>73</v>
          </cell>
          <cell r="AI2880" t="str">
            <v>00BG</v>
          </cell>
          <cell r="AJ2880" t="str">
            <v>Tower Hamlets</v>
          </cell>
          <cell r="AK2880">
            <v>2</v>
          </cell>
        </row>
        <row r="2881">
          <cell r="O2881" t="str">
            <v>00BH</v>
          </cell>
          <cell r="P2881" t="str">
            <v>Waltham Forest</v>
          </cell>
          <cell r="Q2881">
            <v>92</v>
          </cell>
          <cell r="R2881">
            <v>1</v>
          </cell>
          <cell r="S2881">
            <v>33</v>
          </cell>
          <cell r="U2881">
            <v>111</v>
          </cell>
          <cell r="V2881">
            <v>167</v>
          </cell>
          <cell r="W2881">
            <v>6</v>
          </cell>
          <cell r="AA2881" t="str">
            <v>00BH</v>
          </cell>
          <cell r="AB2881" t="str">
            <v>Waltham Forest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I2881" t="str">
            <v>00BH</v>
          </cell>
          <cell r="AJ2881" t="str">
            <v>Waltham Forest</v>
          </cell>
          <cell r="AK2881">
            <v>6</v>
          </cell>
        </row>
        <row r="2882">
          <cell r="O2882" t="str">
            <v>00BJ</v>
          </cell>
          <cell r="P2882" t="str">
            <v>Wandsworth</v>
          </cell>
          <cell r="S2882">
            <v>164</v>
          </cell>
          <cell r="U2882">
            <v>7</v>
          </cell>
          <cell r="V2882">
            <v>6</v>
          </cell>
          <cell r="W2882">
            <v>2</v>
          </cell>
          <cell r="AA2882" t="str">
            <v>00BJ</v>
          </cell>
          <cell r="AB2882" t="str">
            <v>Wandsworth</v>
          </cell>
          <cell r="AD2882">
            <v>0</v>
          </cell>
          <cell r="AE2882">
            <v>0</v>
          </cell>
          <cell r="AF2882">
            <v>0</v>
          </cell>
          <cell r="AG2882">
            <v>0</v>
          </cell>
          <cell r="AI2882" t="str">
            <v>00BJ</v>
          </cell>
          <cell r="AJ2882" t="str">
            <v>Wandsworth</v>
          </cell>
          <cell r="AK2882">
            <v>9</v>
          </cell>
        </row>
        <row r="2883">
          <cell r="O2883" t="str">
            <v>00BK</v>
          </cell>
          <cell r="P2883" t="str">
            <v>Westminster</v>
          </cell>
          <cell r="R2883">
            <v>29</v>
          </cell>
          <cell r="S2883">
            <v>43</v>
          </cell>
          <cell r="T2883">
            <v>14</v>
          </cell>
          <cell r="U2883">
            <v>105</v>
          </cell>
          <cell r="V2883">
            <v>172</v>
          </cell>
          <cell r="W2883">
            <v>1</v>
          </cell>
          <cell r="AA2883" t="str">
            <v>00BK</v>
          </cell>
          <cell r="AB2883" t="str">
            <v>Westminster</v>
          </cell>
          <cell r="AC2883">
            <v>0</v>
          </cell>
          <cell r="AD2883">
            <v>0</v>
          </cell>
          <cell r="AE2883">
            <v>0</v>
          </cell>
          <cell r="AF2883">
            <v>0</v>
          </cell>
          <cell r="AG2883">
            <v>0</v>
          </cell>
          <cell r="AI2883" t="str">
            <v>00BK</v>
          </cell>
          <cell r="AJ2883" t="str">
            <v>Westminster</v>
          </cell>
          <cell r="AK2883">
            <v>88</v>
          </cell>
        </row>
        <row r="2884">
          <cell r="O2884" t="str">
            <v>00BL</v>
          </cell>
          <cell r="P2884" t="str">
            <v>Bolton</v>
          </cell>
          <cell r="R2884">
            <v>12</v>
          </cell>
          <cell r="S2884">
            <v>52</v>
          </cell>
          <cell r="U2884">
            <v>119</v>
          </cell>
          <cell r="V2884">
            <v>4</v>
          </cell>
          <cell r="W2884">
            <v>0</v>
          </cell>
          <cell r="AA2884" t="str">
            <v>00BL</v>
          </cell>
          <cell r="AB2884" t="str">
            <v>Bolton</v>
          </cell>
          <cell r="AD2884">
            <v>0</v>
          </cell>
          <cell r="AE2884">
            <v>4</v>
          </cell>
          <cell r="AF2884">
            <v>0</v>
          </cell>
          <cell r="AG2884">
            <v>4</v>
          </cell>
          <cell r="AI2884" t="str">
            <v>00BL</v>
          </cell>
          <cell r="AJ2884" t="str">
            <v>Bolton</v>
          </cell>
        </row>
        <row r="2885">
          <cell r="O2885" t="str">
            <v>00BM</v>
          </cell>
          <cell r="P2885" t="str">
            <v>Bury</v>
          </cell>
          <cell r="R2885">
            <v>12</v>
          </cell>
          <cell r="S2885">
            <v>28</v>
          </cell>
          <cell r="U2885">
            <v>24</v>
          </cell>
          <cell r="W2885">
            <v>0</v>
          </cell>
          <cell r="AA2885" t="str">
            <v>00BM</v>
          </cell>
          <cell r="AB2885" t="str">
            <v>Bury</v>
          </cell>
          <cell r="AD2885">
            <v>0</v>
          </cell>
          <cell r="AE2885">
            <v>0</v>
          </cell>
          <cell r="AF2885">
            <v>0</v>
          </cell>
          <cell r="AG2885">
            <v>0</v>
          </cell>
          <cell r="AI2885" t="str">
            <v>00BM</v>
          </cell>
          <cell r="AJ2885" t="str">
            <v>Bury</v>
          </cell>
        </row>
        <row r="2886">
          <cell r="O2886" t="str">
            <v>00BN</v>
          </cell>
          <cell r="P2886" t="str">
            <v>Manchester</v>
          </cell>
          <cell r="R2886">
            <v>31</v>
          </cell>
          <cell r="S2886">
            <v>126</v>
          </cell>
          <cell r="U2886">
            <v>161</v>
          </cell>
          <cell r="V2886">
            <v>11</v>
          </cell>
          <cell r="W2886">
            <v>6</v>
          </cell>
          <cell r="AA2886" t="str">
            <v>00BN</v>
          </cell>
          <cell r="AB2886" t="str">
            <v>Manchester</v>
          </cell>
          <cell r="AD2886">
            <v>0</v>
          </cell>
          <cell r="AE2886">
            <v>0</v>
          </cell>
          <cell r="AF2886">
            <v>0</v>
          </cell>
          <cell r="AG2886">
            <v>0</v>
          </cell>
          <cell r="AI2886" t="str">
            <v>00BN</v>
          </cell>
          <cell r="AJ2886" t="str">
            <v>Manchester</v>
          </cell>
        </row>
        <row r="2887">
          <cell r="O2887" t="str">
            <v>00BP</v>
          </cell>
          <cell r="P2887" t="str">
            <v>Oldham</v>
          </cell>
          <cell r="R2887">
            <v>14</v>
          </cell>
          <cell r="S2887">
            <v>36</v>
          </cell>
          <cell r="T2887">
            <v>1</v>
          </cell>
          <cell r="U2887">
            <v>30</v>
          </cell>
          <cell r="V2887">
            <v>9</v>
          </cell>
          <cell r="W2887">
            <v>9</v>
          </cell>
          <cell r="AA2887" t="str">
            <v>00BP</v>
          </cell>
          <cell r="AB2887" t="str">
            <v>Oldham</v>
          </cell>
          <cell r="AD2887">
            <v>0</v>
          </cell>
          <cell r="AE2887">
            <v>0</v>
          </cell>
          <cell r="AF2887">
            <v>0</v>
          </cell>
          <cell r="AG2887">
            <v>0</v>
          </cell>
          <cell r="AI2887" t="str">
            <v>00BP</v>
          </cell>
          <cell r="AJ2887" t="str">
            <v>Oldham</v>
          </cell>
        </row>
        <row r="2888">
          <cell r="O2888" t="str">
            <v>00BQ</v>
          </cell>
          <cell r="P2888" t="str">
            <v>Rochdale</v>
          </cell>
          <cell r="Q2888">
            <v>5</v>
          </cell>
          <cell r="R2888">
            <v>23</v>
          </cell>
          <cell r="S2888">
            <v>62</v>
          </cell>
          <cell r="U2888">
            <v>117</v>
          </cell>
          <cell r="V2888">
            <v>28</v>
          </cell>
          <cell r="W2888">
            <v>5</v>
          </cell>
          <cell r="AA2888" t="str">
            <v>00BQ</v>
          </cell>
          <cell r="AB2888" t="str">
            <v>Rochdale</v>
          </cell>
          <cell r="AD2888">
            <v>0</v>
          </cell>
          <cell r="AE2888">
            <v>0</v>
          </cell>
          <cell r="AF2888">
            <v>0</v>
          </cell>
          <cell r="AG2888">
            <v>0</v>
          </cell>
          <cell r="AI2888" t="str">
            <v>00BQ</v>
          </cell>
          <cell r="AJ2888" t="str">
            <v>Rochdale</v>
          </cell>
        </row>
        <row r="2889">
          <cell r="O2889" t="str">
            <v>00BR</v>
          </cell>
          <cell r="P2889" t="str">
            <v>Salford</v>
          </cell>
          <cell r="R2889">
            <v>8</v>
          </cell>
          <cell r="S2889">
            <v>79</v>
          </cell>
          <cell r="U2889">
            <v>135</v>
          </cell>
          <cell r="W2889">
            <v>1</v>
          </cell>
          <cell r="AA2889" t="str">
            <v>00BR</v>
          </cell>
          <cell r="AB2889" t="str">
            <v>Salford</v>
          </cell>
          <cell r="AD2889">
            <v>0</v>
          </cell>
          <cell r="AE2889">
            <v>0</v>
          </cell>
          <cell r="AF2889">
            <v>0</v>
          </cell>
          <cell r="AG2889">
            <v>0</v>
          </cell>
          <cell r="AI2889" t="str">
            <v>00BR</v>
          </cell>
          <cell r="AJ2889" t="str">
            <v>Salford</v>
          </cell>
        </row>
        <row r="2890">
          <cell r="O2890" t="str">
            <v>00BS</v>
          </cell>
          <cell r="P2890" t="str">
            <v>Stockport</v>
          </cell>
          <cell r="Q2890">
            <v>21</v>
          </cell>
          <cell r="R2890">
            <v>15</v>
          </cell>
          <cell r="S2890">
            <v>11</v>
          </cell>
          <cell r="U2890">
            <v>36</v>
          </cell>
          <cell r="V2890">
            <v>8</v>
          </cell>
          <cell r="W2890">
            <v>0</v>
          </cell>
          <cell r="AA2890" t="str">
            <v>00BS</v>
          </cell>
          <cell r="AB2890" t="str">
            <v>Stockport</v>
          </cell>
          <cell r="AC2890">
            <v>0</v>
          </cell>
          <cell r="AD2890">
            <v>0</v>
          </cell>
          <cell r="AE2890">
            <v>0</v>
          </cell>
          <cell r="AF2890">
            <v>0</v>
          </cell>
          <cell r="AG2890">
            <v>0</v>
          </cell>
          <cell r="AI2890" t="str">
            <v>00BS</v>
          </cell>
          <cell r="AJ2890" t="str">
            <v>Stockport</v>
          </cell>
        </row>
        <row r="2891">
          <cell r="O2891" t="str">
            <v>00BT</v>
          </cell>
          <cell r="P2891" t="str">
            <v>Tameside</v>
          </cell>
          <cell r="R2891">
            <v>13</v>
          </cell>
          <cell r="S2891">
            <v>89</v>
          </cell>
          <cell r="U2891">
            <v>26</v>
          </cell>
          <cell r="V2891">
            <v>10</v>
          </cell>
          <cell r="W2891">
            <v>3</v>
          </cell>
          <cell r="AA2891" t="str">
            <v>00BT</v>
          </cell>
          <cell r="AB2891" t="str">
            <v>Tameside</v>
          </cell>
          <cell r="AD2891">
            <v>0</v>
          </cell>
          <cell r="AE2891">
            <v>0</v>
          </cell>
          <cell r="AF2891">
            <v>0</v>
          </cell>
          <cell r="AG2891">
            <v>0</v>
          </cell>
          <cell r="AI2891" t="str">
            <v>00BT</v>
          </cell>
          <cell r="AJ2891" t="str">
            <v>Tameside</v>
          </cell>
        </row>
        <row r="2892">
          <cell r="O2892" t="str">
            <v>00BU</v>
          </cell>
          <cell r="P2892" t="str">
            <v>Trafford</v>
          </cell>
          <cell r="R2892">
            <v>2</v>
          </cell>
          <cell r="S2892">
            <v>15</v>
          </cell>
          <cell r="T2892">
            <v>1</v>
          </cell>
          <cell r="U2892">
            <v>76</v>
          </cell>
          <cell r="V2892">
            <v>20</v>
          </cell>
          <cell r="W2892">
            <v>0</v>
          </cell>
          <cell r="AA2892" t="str">
            <v>00BU</v>
          </cell>
          <cell r="AB2892" t="str">
            <v>Trafford</v>
          </cell>
          <cell r="AD2892">
            <v>0</v>
          </cell>
          <cell r="AE2892">
            <v>0</v>
          </cell>
          <cell r="AF2892">
            <v>0</v>
          </cell>
          <cell r="AG2892">
            <v>0</v>
          </cell>
          <cell r="AI2892" t="str">
            <v>00BU</v>
          </cell>
          <cell r="AJ2892" t="str">
            <v>Trafford</v>
          </cell>
        </row>
        <row r="2893">
          <cell r="O2893" t="str">
            <v>00BW</v>
          </cell>
          <cell r="P2893" t="str">
            <v>Wigan</v>
          </cell>
          <cell r="R2893">
            <v>16</v>
          </cell>
          <cell r="S2893">
            <v>37</v>
          </cell>
          <cell r="T2893">
            <v>5</v>
          </cell>
          <cell r="U2893">
            <v>112</v>
          </cell>
          <cell r="V2893">
            <v>4</v>
          </cell>
          <cell r="W2893">
            <v>0</v>
          </cell>
          <cell r="AA2893" t="str">
            <v>00BW</v>
          </cell>
          <cell r="AB2893" t="str">
            <v>Wigan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I2893" t="str">
            <v>00BW</v>
          </cell>
          <cell r="AJ2893" t="str">
            <v>Wigan</v>
          </cell>
        </row>
        <row r="2894">
          <cell r="O2894" t="str">
            <v>00BX</v>
          </cell>
          <cell r="P2894" t="str">
            <v>Knowsley</v>
          </cell>
          <cell r="Q2894">
            <v>5</v>
          </cell>
          <cell r="R2894">
            <v>21</v>
          </cell>
          <cell r="S2894">
            <v>53</v>
          </cell>
          <cell r="U2894">
            <v>97</v>
          </cell>
          <cell r="V2894">
            <v>7</v>
          </cell>
          <cell r="W2894">
            <v>1</v>
          </cell>
          <cell r="AA2894" t="str">
            <v>00BX</v>
          </cell>
          <cell r="AB2894" t="str">
            <v>Knowsley</v>
          </cell>
          <cell r="AC2894">
            <v>0</v>
          </cell>
          <cell r="AD2894">
            <v>0</v>
          </cell>
          <cell r="AE2894">
            <v>0</v>
          </cell>
          <cell r="AF2894">
            <v>0</v>
          </cell>
          <cell r="AG2894">
            <v>0</v>
          </cell>
          <cell r="AI2894" t="str">
            <v>00BX</v>
          </cell>
          <cell r="AJ2894" t="str">
            <v>Knowsley</v>
          </cell>
        </row>
        <row r="2895">
          <cell r="O2895" t="str">
            <v>00BY</v>
          </cell>
          <cell r="P2895" t="str">
            <v>Liverpool</v>
          </cell>
          <cell r="Q2895">
            <v>8</v>
          </cell>
          <cell r="R2895">
            <v>12</v>
          </cell>
          <cell r="S2895">
            <v>134</v>
          </cell>
          <cell r="U2895">
            <v>142</v>
          </cell>
          <cell r="W2895">
            <v>1</v>
          </cell>
          <cell r="AA2895" t="str">
            <v>00BY</v>
          </cell>
          <cell r="AB2895" t="str">
            <v>Liverpool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I2895" t="str">
            <v>00BY</v>
          </cell>
          <cell r="AJ2895" t="str">
            <v>Liverpool</v>
          </cell>
        </row>
        <row r="2896">
          <cell r="O2896" t="str">
            <v>00BZ</v>
          </cell>
          <cell r="P2896" t="str">
            <v>St. Helens</v>
          </cell>
          <cell r="R2896">
            <v>5</v>
          </cell>
          <cell r="S2896">
            <v>48</v>
          </cell>
          <cell r="T2896">
            <v>1</v>
          </cell>
          <cell r="U2896">
            <v>50</v>
          </cell>
          <cell r="V2896">
            <v>1</v>
          </cell>
          <cell r="W2896">
            <v>5</v>
          </cell>
          <cell r="AA2896" t="str">
            <v>00BZ</v>
          </cell>
          <cell r="AB2896" t="str">
            <v>St. Helens</v>
          </cell>
          <cell r="AD2896">
            <v>0</v>
          </cell>
          <cell r="AE2896">
            <v>0</v>
          </cell>
          <cell r="AF2896">
            <v>0</v>
          </cell>
          <cell r="AG2896">
            <v>0</v>
          </cell>
          <cell r="AI2896" t="str">
            <v>00BZ</v>
          </cell>
          <cell r="AJ2896" t="str">
            <v>St. Helens</v>
          </cell>
        </row>
        <row r="2897">
          <cell r="O2897" t="str">
            <v>00CA</v>
          </cell>
          <cell r="P2897" t="str">
            <v>Sefton</v>
          </cell>
          <cell r="R2897">
            <v>21</v>
          </cell>
          <cell r="S2897">
            <v>10</v>
          </cell>
          <cell r="T2897">
            <v>8</v>
          </cell>
          <cell r="U2897">
            <v>159</v>
          </cell>
          <cell r="V2897">
            <v>10</v>
          </cell>
          <cell r="W2897">
            <v>1</v>
          </cell>
          <cell r="AA2897" t="str">
            <v>00CA</v>
          </cell>
          <cell r="AB2897" t="str">
            <v>Sefton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I2897" t="str">
            <v>00CA</v>
          </cell>
          <cell r="AJ2897" t="str">
            <v>Sefton</v>
          </cell>
        </row>
        <row r="2898">
          <cell r="O2898" t="str">
            <v>00CB</v>
          </cell>
          <cell r="P2898" t="str">
            <v>Wirral</v>
          </cell>
          <cell r="R2898">
            <v>18</v>
          </cell>
          <cell r="S2898">
            <v>61</v>
          </cell>
          <cell r="T2898">
            <v>1</v>
          </cell>
          <cell r="U2898">
            <v>124</v>
          </cell>
          <cell r="V2898">
            <v>21</v>
          </cell>
          <cell r="W2898">
            <v>0</v>
          </cell>
          <cell r="AA2898" t="str">
            <v>00CB</v>
          </cell>
          <cell r="AB2898" t="str">
            <v>Wirral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I2898" t="str">
            <v>00CB</v>
          </cell>
          <cell r="AJ2898" t="str">
            <v>Wirral</v>
          </cell>
        </row>
        <row r="2899">
          <cell r="O2899" t="str">
            <v>00CC</v>
          </cell>
          <cell r="P2899" t="str">
            <v>Barnsley</v>
          </cell>
          <cell r="R2899">
            <v>16</v>
          </cell>
          <cell r="S2899">
            <v>68</v>
          </cell>
          <cell r="U2899">
            <v>346</v>
          </cell>
          <cell r="V2899">
            <v>7</v>
          </cell>
          <cell r="W2899">
            <v>0</v>
          </cell>
          <cell r="AA2899" t="str">
            <v>00CC</v>
          </cell>
          <cell r="AB2899" t="str">
            <v>Barnsley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I2899" t="str">
            <v>00CC</v>
          </cell>
          <cell r="AJ2899" t="str">
            <v>Barnsley</v>
          </cell>
        </row>
        <row r="2900">
          <cell r="O2900" t="str">
            <v>00CE</v>
          </cell>
          <cell r="P2900" t="str">
            <v>Doncaster</v>
          </cell>
          <cell r="R2900">
            <v>25</v>
          </cell>
          <cell r="S2900">
            <v>31</v>
          </cell>
          <cell r="U2900">
            <v>60</v>
          </cell>
          <cell r="W2900">
            <v>0</v>
          </cell>
          <cell r="AA2900" t="str">
            <v>00CE</v>
          </cell>
          <cell r="AB2900" t="str">
            <v>Doncaster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I2900" t="str">
            <v>00CE</v>
          </cell>
          <cell r="AJ2900" t="str">
            <v>Doncaster</v>
          </cell>
        </row>
        <row r="2901">
          <cell r="O2901" t="str">
            <v>00CF</v>
          </cell>
          <cell r="P2901" t="str">
            <v>Rotherham</v>
          </cell>
          <cell r="R2901">
            <v>15</v>
          </cell>
          <cell r="S2901">
            <v>47</v>
          </cell>
          <cell r="U2901">
            <v>116</v>
          </cell>
          <cell r="W2901">
            <v>1</v>
          </cell>
          <cell r="AA2901" t="str">
            <v>00CF</v>
          </cell>
          <cell r="AB2901" t="str">
            <v>Rotherham</v>
          </cell>
          <cell r="AD2901">
            <v>0</v>
          </cell>
          <cell r="AE2901">
            <v>3</v>
          </cell>
          <cell r="AF2901">
            <v>0</v>
          </cell>
          <cell r="AG2901">
            <v>3</v>
          </cell>
          <cell r="AI2901" t="str">
            <v>00CF</v>
          </cell>
          <cell r="AJ2901" t="str">
            <v>Rotherham</v>
          </cell>
        </row>
        <row r="2902">
          <cell r="O2902" t="str">
            <v>00CG</v>
          </cell>
          <cell r="P2902" t="str">
            <v>Sheffield</v>
          </cell>
          <cell r="R2902">
            <v>44</v>
          </cell>
          <cell r="S2902">
            <v>34</v>
          </cell>
          <cell r="U2902">
            <v>105</v>
          </cell>
          <cell r="W2902">
            <v>2</v>
          </cell>
          <cell r="AA2902" t="str">
            <v>00CG</v>
          </cell>
          <cell r="AB2902" t="str">
            <v>Sheffield</v>
          </cell>
          <cell r="AD2902">
            <v>0</v>
          </cell>
          <cell r="AE2902">
            <v>0</v>
          </cell>
          <cell r="AF2902">
            <v>0</v>
          </cell>
          <cell r="AG2902">
            <v>0</v>
          </cell>
          <cell r="AI2902" t="str">
            <v>00CG</v>
          </cell>
          <cell r="AJ2902" t="str">
            <v>Sheffield</v>
          </cell>
        </row>
        <row r="2903">
          <cell r="O2903" t="str">
            <v>00CH</v>
          </cell>
          <cell r="P2903" t="str">
            <v>Gateshead</v>
          </cell>
          <cell r="R2903">
            <v>4</v>
          </cell>
          <cell r="S2903">
            <v>29</v>
          </cell>
          <cell r="U2903">
            <v>8</v>
          </cell>
          <cell r="V2903">
            <v>5</v>
          </cell>
          <cell r="W2903">
            <v>0</v>
          </cell>
          <cell r="AA2903" t="str">
            <v>00CH</v>
          </cell>
          <cell r="AB2903" t="str">
            <v>Gateshead</v>
          </cell>
          <cell r="AD2903">
            <v>0</v>
          </cell>
          <cell r="AE2903">
            <v>0</v>
          </cell>
          <cell r="AF2903">
            <v>0</v>
          </cell>
          <cell r="AG2903">
            <v>0</v>
          </cell>
          <cell r="AI2903" t="str">
            <v>00CH</v>
          </cell>
          <cell r="AJ2903" t="str">
            <v>Gateshead</v>
          </cell>
        </row>
        <row r="2904">
          <cell r="O2904" t="str">
            <v>00CJ</v>
          </cell>
          <cell r="P2904" t="str">
            <v>Newcastle upon Tyne</v>
          </cell>
          <cell r="R2904">
            <v>4</v>
          </cell>
          <cell r="S2904">
            <v>3</v>
          </cell>
          <cell r="T2904">
            <v>1</v>
          </cell>
          <cell r="U2904">
            <v>156</v>
          </cell>
          <cell r="V2904">
            <v>4</v>
          </cell>
          <cell r="W2904">
            <v>0</v>
          </cell>
          <cell r="AA2904" t="str">
            <v>00CJ</v>
          </cell>
          <cell r="AB2904" t="str">
            <v>Newcastle upon Tyne</v>
          </cell>
          <cell r="AD2904">
            <v>0</v>
          </cell>
          <cell r="AE2904">
            <v>0</v>
          </cell>
          <cell r="AF2904">
            <v>0</v>
          </cell>
          <cell r="AG2904">
            <v>0</v>
          </cell>
          <cell r="AI2904" t="str">
            <v>00CJ</v>
          </cell>
          <cell r="AJ2904" t="str">
            <v>Newcastle upon Tyne</v>
          </cell>
        </row>
        <row r="2905">
          <cell r="O2905" t="str">
            <v>00CK</v>
          </cell>
          <cell r="P2905" t="str">
            <v>North Tyneside</v>
          </cell>
          <cell r="R2905">
            <v>9</v>
          </cell>
          <cell r="S2905">
            <v>39</v>
          </cell>
          <cell r="T2905">
            <v>2</v>
          </cell>
          <cell r="U2905">
            <v>75</v>
          </cell>
          <cell r="V2905">
            <v>2</v>
          </cell>
          <cell r="W2905">
            <v>1</v>
          </cell>
          <cell r="AA2905" t="str">
            <v>00CK</v>
          </cell>
          <cell r="AB2905" t="str">
            <v>North Tyneside</v>
          </cell>
          <cell r="AD2905">
            <v>0</v>
          </cell>
          <cell r="AE2905">
            <v>0</v>
          </cell>
          <cell r="AF2905">
            <v>0</v>
          </cell>
          <cell r="AG2905">
            <v>0</v>
          </cell>
          <cell r="AI2905" t="str">
            <v>00CK</v>
          </cell>
          <cell r="AJ2905" t="str">
            <v>North Tyneside</v>
          </cell>
        </row>
        <row r="2906">
          <cell r="O2906" t="str">
            <v>00CL</v>
          </cell>
          <cell r="P2906" t="str">
            <v>South Tyneside</v>
          </cell>
          <cell r="R2906">
            <v>9</v>
          </cell>
          <cell r="S2906">
            <v>11</v>
          </cell>
          <cell r="U2906">
            <v>31</v>
          </cell>
          <cell r="W2906">
            <v>0</v>
          </cell>
          <cell r="AA2906" t="str">
            <v>00CL</v>
          </cell>
          <cell r="AB2906" t="str">
            <v>South Tyneside</v>
          </cell>
          <cell r="AD2906">
            <v>0</v>
          </cell>
          <cell r="AE2906">
            <v>0</v>
          </cell>
          <cell r="AF2906">
            <v>0</v>
          </cell>
          <cell r="AG2906">
            <v>0</v>
          </cell>
          <cell r="AI2906" t="str">
            <v>00CL</v>
          </cell>
          <cell r="AJ2906" t="str">
            <v>South Tyneside</v>
          </cell>
        </row>
        <row r="2907">
          <cell r="O2907" t="str">
            <v>00CM</v>
          </cell>
          <cell r="P2907" t="str">
            <v>Sunderland</v>
          </cell>
          <cell r="Q2907">
            <v>44</v>
          </cell>
          <cell r="R2907">
            <v>8</v>
          </cell>
          <cell r="S2907">
            <v>26</v>
          </cell>
          <cell r="U2907">
            <v>421</v>
          </cell>
          <cell r="V2907">
            <v>1</v>
          </cell>
          <cell r="W2907">
            <v>8</v>
          </cell>
          <cell r="AA2907" t="str">
            <v>00CM</v>
          </cell>
          <cell r="AB2907" t="str">
            <v>Sunderland</v>
          </cell>
          <cell r="AC2907">
            <v>0</v>
          </cell>
          <cell r="AD2907">
            <v>0</v>
          </cell>
          <cell r="AE2907">
            <v>0</v>
          </cell>
          <cell r="AF2907">
            <v>0</v>
          </cell>
          <cell r="AG2907">
            <v>0</v>
          </cell>
          <cell r="AI2907" t="str">
            <v>00CM</v>
          </cell>
          <cell r="AJ2907" t="str">
            <v>Sunderland</v>
          </cell>
        </row>
        <row r="2908">
          <cell r="O2908" t="str">
            <v>00CN</v>
          </cell>
          <cell r="P2908" t="str">
            <v>Birmingham</v>
          </cell>
          <cell r="Q2908">
            <v>43</v>
          </cell>
          <cell r="R2908">
            <v>44</v>
          </cell>
          <cell r="S2908">
            <v>315</v>
          </cell>
          <cell r="U2908">
            <v>449</v>
          </cell>
          <cell r="V2908">
            <v>21</v>
          </cell>
          <cell r="W2908">
            <v>4</v>
          </cell>
          <cell r="AA2908" t="str">
            <v>00CN</v>
          </cell>
          <cell r="AB2908" t="str">
            <v>Birmingham</v>
          </cell>
          <cell r="AC2908">
            <v>0</v>
          </cell>
          <cell r="AD2908">
            <v>6</v>
          </cell>
          <cell r="AE2908">
            <v>5</v>
          </cell>
          <cell r="AF2908">
            <v>6</v>
          </cell>
          <cell r="AG2908">
            <v>11</v>
          </cell>
          <cell r="AI2908" t="str">
            <v>00CN</v>
          </cell>
          <cell r="AJ2908" t="str">
            <v>Birmingham</v>
          </cell>
        </row>
        <row r="2909">
          <cell r="O2909" t="str">
            <v>00CQ</v>
          </cell>
          <cell r="P2909" t="str">
            <v>Coventry</v>
          </cell>
          <cell r="Q2909">
            <v>38</v>
          </cell>
          <cell r="R2909">
            <v>8</v>
          </cell>
          <cell r="S2909">
            <v>93</v>
          </cell>
          <cell r="U2909">
            <v>113</v>
          </cell>
          <cell r="W2909">
            <v>5</v>
          </cell>
          <cell r="AA2909" t="str">
            <v>00CQ</v>
          </cell>
          <cell r="AB2909" t="str">
            <v>Coventry</v>
          </cell>
          <cell r="AC2909">
            <v>0</v>
          </cell>
          <cell r="AD2909">
            <v>0</v>
          </cell>
          <cell r="AE2909">
            <v>5</v>
          </cell>
          <cell r="AF2909">
            <v>0</v>
          </cell>
          <cell r="AG2909">
            <v>5</v>
          </cell>
          <cell r="AI2909" t="str">
            <v>00CQ</v>
          </cell>
          <cell r="AJ2909" t="str">
            <v>Coventry</v>
          </cell>
        </row>
        <row r="2910">
          <cell r="O2910" t="str">
            <v>00CR</v>
          </cell>
          <cell r="P2910" t="str">
            <v>Dudley</v>
          </cell>
          <cell r="R2910">
            <v>16</v>
          </cell>
          <cell r="S2910">
            <v>75</v>
          </cell>
          <cell r="U2910">
            <v>48</v>
          </cell>
          <cell r="W2910">
            <v>0</v>
          </cell>
          <cell r="AA2910" t="str">
            <v>00CR</v>
          </cell>
          <cell r="AB2910" t="str">
            <v>Dudley</v>
          </cell>
          <cell r="AD2910">
            <v>10</v>
          </cell>
          <cell r="AE2910">
            <v>0</v>
          </cell>
          <cell r="AF2910">
            <v>10</v>
          </cell>
          <cell r="AG2910">
            <v>10</v>
          </cell>
          <cell r="AI2910" t="str">
            <v>00CR</v>
          </cell>
          <cell r="AJ2910" t="str">
            <v>Dudley</v>
          </cell>
        </row>
        <row r="2911">
          <cell r="O2911" t="str">
            <v>00CS</v>
          </cell>
          <cell r="P2911" t="str">
            <v>Sandwell</v>
          </cell>
          <cell r="R2911">
            <v>23</v>
          </cell>
          <cell r="S2911">
            <v>140</v>
          </cell>
          <cell r="U2911">
            <v>133</v>
          </cell>
          <cell r="W2911">
            <v>0</v>
          </cell>
          <cell r="AA2911" t="str">
            <v>00CS</v>
          </cell>
          <cell r="AB2911" t="str">
            <v>Sandwell</v>
          </cell>
          <cell r="AD2911">
            <v>0</v>
          </cell>
          <cell r="AE2911">
            <v>0</v>
          </cell>
          <cell r="AF2911">
            <v>0</v>
          </cell>
          <cell r="AG2911">
            <v>0</v>
          </cell>
          <cell r="AI2911" t="str">
            <v>00CS</v>
          </cell>
          <cell r="AJ2911" t="str">
            <v>Sandwell</v>
          </cell>
        </row>
        <row r="2912">
          <cell r="O2912" t="str">
            <v>00CT</v>
          </cell>
          <cell r="P2912" t="str">
            <v>Solihull</v>
          </cell>
          <cell r="R2912">
            <v>9</v>
          </cell>
          <cell r="S2912">
            <v>29</v>
          </cell>
          <cell r="T2912">
            <v>3</v>
          </cell>
          <cell r="U2912">
            <v>159</v>
          </cell>
          <cell r="W2912">
            <v>2</v>
          </cell>
          <cell r="AA2912" t="str">
            <v>00CT</v>
          </cell>
          <cell r="AB2912" t="str">
            <v>Solihull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I2912" t="str">
            <v>00CT</v>
          </cell>
          <cell r="AJ2912" t="str">
            <v>Solihull</v>
          </cell>
        </row>
        <row r="2913">
          <cell r="O2913" t="str">
            <v>00CU</v>
          </cell>
          <cell r="P2913" t="str">
            <v>Walsall</v>
          </cell>
          <cell r="Q2913">
            <v>119</v>
          </cell>
          <cell r="R2913">
            <v>15</v>
          </cell>
          <cell r="S2913">
            <v>89</v>
          </cell>
          <cell r="T2913">
            <v>2</v>
          </cell>
          <cell r="U2913">
            <v>417</v>
          </cell>
          <cell r="V2913">
            <v>10</v>
          </cell>
          <cell r="W2913">
            <v>3</v>
          </cell>
          <cell r="AA2913" t="str">
            <v>00CU</v>
          </cell>
          <cell r="AB2913" t="str">
            <v>Walsall</v>
          </cell>
          <cell r="AD2913">
            <v>0</v>
          </cell>
          <cell r="AE2913">
            <v>0</v>
          </cell>
          <cell r="AF2913">
            <v>0</v>
          </cell>
          <cell r="AG2913">
            <v>0</v>
          </cell>
          <cell r="AI2913" t="str">
            <v>00CU</v>
          </cell>
          <cell r="AJ2913" t="str">
            <v>Walsall</v>
          </cell>
        </row>
        <row r="2914">
          <cell r="O2914" t="str">
            <v>00CW</v>
          </cell>
          <cell r="P2914" t="str">
            <v>Wolverhampton</v>
          </cell>
          <cell r="Q2914">
            <v>9</v>
          </cell>
          <cell r="R2914">
            <v>21</v>
          </cell>
          <cell r="S2914">
            <v>7</v>
          </cell>
          <cell r="U2914">
            <v>92</v>
          </cell>
          <cell r="W2914">
            <v>0</v>
          </cell>
          <cell r="AA2914" t="str">
            <v>00CW</v>
          </cell>
          <cell r="AB2914" t="str">
            <v>Wolverhampton</v>
          </cell>
          <cell r="AC2914">
            <v>0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I2914" t="str">
            <v>00CW</v>
          </cell>
          <cell r="AJ2914" t="str">
            <v>Wolverhampton</v>
          </cell>
        </row>
        <row r="2915">
          <cell r="O2915" t="str">
            <v>00CX</v>
          </cell>
          <cell r="P2915" t="str">
            <v>Bradford</v>
          </cell>
          <cell r="R2915">
            <v>13</v>
          </cell>
          <cell r="S2915">
            <v>52</v>
          </cell>
          <cell r="U2915">
            <v>165</v>
          </cell>
          <cell r="W2915">
            <v>18</v>
          </cell>
          <cell r="AA2915" t="str">
            <v>00CX</v>
          </cell>
          <cell r="AB2915" t="str">
            <v>Bradford</v>
          </cell>
          <cell r="AD2915">
            <v>0</v>
          </cell>
          <cell r="AE2915">
            <v>4</v>
          </cell>
          <cell r="AF2915">
            <v>0</v>
          </cell>
          <cell r="AG2915">
            <v>4</v>
          </cell>
          <cell r="AI2915" t="str">
            <v>00CX</v>
          </cell>
          <cell r="AJ2915" t="str">
            <v>Bradford</v>
          </cell>
        </row>
        <row r="2916">
          <cell r="O2916" t="str">
            <v>00CY</v>
          </cell>
          <cell r="P2916" t="str">
            <v>Calderdale</v>
          </cell>
          <cell r="R2916">
            <v>10</v>
          </cell>
          <cell r="S2916">
            <v>13</v>
          </cell>
          <cell r="U2916">
            <v>23</v>
          </cell>
          <cell r="V2916">
            <v>11</v>
          </cell>
          <cell r="W2916">
            <v>7</v>
          </cell>
          <cell r="AA2916" t="str">
            <v>00CY</v>
          </cell>
          <cell r="AB2916" t="str">
            <v>Calderdale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I2916" t="str">
            <v>00CY</v>
          </cell>
          <cell r="AJ2916" t="str">
            <v>Calderdale</v>
          </cell>
        </row>
        <row r="2917">
          <cell r="O2917" t="str">
            <v>00CZ</v>
          </cell>
          <cell r="P2917" t="str">
            <v>Kirklees</v>
          </cell>
          <cell r="Q2917">
            <v>15</v>
          </cell>
          <cell r="R2917">
            <v>7</v>
          </cell>
          <cell r="S2917">
            <v>64</v>
          </cell>
          <cell r="U2917">
            <v>43</v>
          </cell>
          <cell r="W2917">
            <v>1</v>
          </cell>
          <cell r="AA2917" t="str">
            <v>00CZ</v>
          </cell>
          <cell r="AB2917" t="str">
            <v>Kirklees</v>
          </cell>
          <cell r="AC2917">
            <v>0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I2917" t="str">
            <v>00CZ</v>
          </cell>
          <cell r="AJ2917" t="str">
            <v>Kirklees</v>
          </cell>
        </row>
        <row r="2918">
          <cell r="O2918" t="str">
            <v>00DA</v>
          </cell>
          <cell r="P2918" t="str">
            <v>Leeds</v>
          </cell>
          <cell r="Q2918">
            <v>6</v>
          </cell>
          <cell r="R2918">
            <v>32</v>
          </cell>
          <cell r="S2918">
            <v>268</v>
          </cell>
          <cell r="T2918">
            <v>99</v>
          </cell>
          <cell r="U2918">
            <v>264</v>
          </cell>
          <cell r="V2918">
            <v>10</v>
          </cell>
          <cell r="W2918">
            <v>5</v>
          </cell>
          <cell r="AA2918" t="str">
            <v>00DA</v>
          </cell>
          <cell r="AB2918" t="str">
            <v>Leeds</v>
          </cell>
          <cell r="AC2918">
            <v>0</v>
          </cell>
          <cell r="AD2918">
            <v>0</v>
          </cell>
          <cell r="AE2918">
            <v>15</v>
          </cell>
          <cell r="AF2918">
            <v>0</v>
          </cell>
          <cell r="AG2918">
            <v>15</v>
          </cell>
          <cell r="AI2918" t="str">
            <v>00DA</v>
          </cell>
          <cell r="AJ2918" t="str">
            <v>Leeds</v>
          </cell>
        </row>
        <row r="2919">
          <cell r="O2919" t="str">
            <v>00DB</v>
          </cell>
          <cell r="P2919" t="str">
            <v>Wakefield</v>
          </cell>
          <cell r="R2919">
            <v>36</v>
          </cell>
          <cell r="S2919">
            <v>124</v>
          </cell>
          <cell r="U2919">
            <v>190</v>
          </cell>
          <cell r="V2919">
            <v>6</v>
          </cell>
          <cell r="W2919">
            <v>0</v>
          </cell>
          <cell r="AA2919" t="str">
            <v>00DB</v>
          </cell>
          <cell r="AB2919" t="str">
            <v>Wakefield</v>
          </cell>
          <cell r="AD2919">
            <v>2</v>
          </cell>
          <cell r="AE2919">
            <v>4</v>
          </cell>
          <cell r="AF2919">
            <v>2</v>
          </cell>
          <cell r="AG2919">
            <v>6</v>
          </cell>
          <cell r="AI2919" t="str">
            <v>00DB</v>
          </cell>
          <cell r="AJ2919" t="str">
            <v>Wakefield</v>
          </cell>
        </row>
        <row r="2920">
          <cell r="O2920" t="str">
            <v>00EB</v>
          </cell>
          <cell r="P2920" t="str">
            <v>Hartlepool</v>
          </cell>
          <cell r="Q2920">
            <v>18</v>
          </cell>
          <cell r="R2920">
            <v>6</v>
          </cell>
          <cell r="S2920">
            <v>30</v>
          </cell>
          <cell r="U2920">
            <v>22</v>
          </cell>
          <cell r="W2920">
            <v>0</v>
          </cell>
          <cell r="AA2920" t="str">
            <v>00EB</v>
          </cell>
          <cell r="AB2920" t="str">
            <v>Hartlepool</v>
          </cell>
          <cell r="AC2920">
            <v>0</v>
          </cell>
          <cell r="AD2920">
            <v>0</v>
          </cell>
          <cell r="AE2920">
            <v>0</v>
          </cell>
          <cell r="AF2920">
            <v>0</v>
          </cell>
          <cell r="AG2920">
            <v>0</v>
          </cell>
          <cell r="AI2920" t="str">
            <v>00EB</v>
          </cell>
          <cell r="AJ2920" t="str">
            <v>Hartlepool</v>
          </cell>
        </row>
        <row r="2921">
          <cell r="O2921" t="str">
            <v>00EC</v>
          </cell>
          <cell r="P2921" t="str">
            <v>Middlesbrough</v>
          </cell>
          <cell r="Q2921">
            <v>56</v>
          </cell>
          <cell r="R2921">
            <v>14</v>
          </cell>
          <cell r="S2921">
            <v>26</v>
          </cell>
          <cell r="U2921">
            <v>116</v>
          </cell>
          <cell r="V2921">
            <v>3</v>
          </cell>
          <cell r="W2921">
            <v>0</v>
          </cell>
          <cell r="AA2921" t="str">
            <v>00EC</v>
          </cell>
          <cell r="AB2921" t="str">
            <v>Middlesbrough</v>
          </cell>
          <cell r="AC2921">
            <v>0</v>
          </cell>
          <cell r="AD2921">
            <v>0</v>
          </cell>
          <cell r="AE2921">
            <v>0</v>
          </cell>
          <cell r="AF2921">
            <v>0</v>
          </cell>
          <cell r="AG2921">
            <v>0</v>
          </cell>
          <cell r="AI2921" t="str">
            <v>00EC</v>
          </cell>
          <cell r="AJ2921" t="str">
            <v>Middlesbrough</v>
          </cell>
        </row>
        <row r="2922">
          <cell r="O2922" t="str">
            <v>00EE</v>
          </cell>
          <cell r="P2922" t="str">
            <v>Redcar and Cleveland</v>
          </cell>
          <cell r="R2922">
            <v>16</v>
          </cell>
          <cell r="S2922">
            <v>21</v>
          </cell>
          <cell r="U2922">
            <v>90</v>
          </cell>
          <cell r="V2922">
            <v>13</v>
          </cell>
          <cell r="W2922">
            <v>0</v>
          </cell>
          <cell r="AA2922" t="str">
            <v>00EE</v>
          </cell>
          <cell r="AB2922" t="str">
            <v>Redcar and Cleveland</v>
          </cell>
          <cell r="AD2922">
            <v>0</v>
          </cell>
          <cell r="AE2922">
            <v>0</v>
          </cell>
          <cell r="AF2922">
            <v>0</v>
          </cell>
          <cell r="AG2922">
            <v>0</v>
          </cell>
          <cell r="AI2922" t="str">
            <v>00EE</v>
          </cell>
          <cell r="AJ2922" t="str">
            <v>Redcar and Cleveland</v>
          </cell>
        </row>
        <row r="2923">
          <cell r="O2923" t="str">
            <v>00EF</v>
          </cell>
          <cell r="P2923" t="str">
            <v>Stockton-on-Tees</v>
          </cell>
          <cell r="Q2923">
            <v>8</v>
          </cell>
          <cell r="R2923">
            <v>25</v>
          </cell>
          <cell r="S2923">
            <v>91</v>
          </cell>
          <cell r="U2923">
            <v>76</v>
          </cell>
          <cell r="V2923">
            <v>1</v>
          </cell>
          <cell r="W2923">
            <v>0</v>
          </cell>
          <cell r="AA2923" t="str">
            <v>00EF</v>
          </cell>
          <cell r="AB2923" t="str">
            <v>Stockton-on-Tees</v>
          </cell>
          <cell r="AC2923">
            <v>0</v>
          </cell>
          <cell r="AD2923">
            <v>0</v>
          </cell>
          <cell r="AE2923">
            <v>0</v>
          </cell>
          <cell r="AF2923">
            <v>0</v>
          </cell>
          <cell r="AG2923">
            <v>0</v>
          </cell>
          <cell r="AI2923" t="str">
            <v>00EF</v>
          </cell>
          <cell r="AJ2923" t="str">
            <v>Stockton-on-Tees</v>
          </cell>
        </row>
        <row r="2924">
          <cell r="O2924" t="str">
            <v>00EH</v>
          </cell>
          <cell r="P2924" t="str">
            <v>Darlington</v>
          </cell>
          <cell r="Q2924">
            <v>5</v>
          </cell>
          <cell r="R2924">
            <v>4</v>
          </cell>
          <cell r="S2924">
            <v>23</v>
          </cell>
          <cell r="U2924">
            <v>16</v>
          </cell>
          <cell r="W2924">
            <v>0</v>
          </cell>
          <cell r="AA2924" t="str">
            <v>00EH</v>
          </cell>
          <cell r="AB2924" t="str">
            <v>Darlington</v>
          </cell>
          <cell r="AC2924">
            <v>0</v>
          </cell>
          <cell r="AD2924">
            <v>0</v>
          </cell>
          <cell r="AE2924">
            <v>0</v>
          </cell>
          <cell r="AF2924">
            <v>0</v>
          </cell>
          <cell r="AG2924">
            <v>0</v>
          </cell>
          <cell r="AI2924" t="str">
            <v>00EH</v>
          </cell>
          <cell r="AJ2924" t="str">
            <v>Darlington</v>
          </cell>
        </row>
        <row r="2925">
          <cell r="O2925" t="str">
            <v>00EJ</v>
          </cell>
          <cell r="P2925" t="str">
            <v>Durham UA</v>
          </cell>
          <cell r="Q2925">
            <v>12</v>
          </cell>
          <cell r="R2925">
            <v>12</v>
          </cell>
          <cell r="S2925">
            <v>80</v>
          </cell>
          <cell r="U2925">
            <v>237</v>
          </cell>
          <cell r="W2925">
            <v>2</v>
          </cell>
          <cell r="AA2925" t="str">
            <v>00EJ</v>
          </cell>
          <cell r="AB2925" t="str">
            <v>Durham UA</v>
          </cell>
          <cell r="AC2925">
            <v>0</v>
          </cell>
          <cell r="AD2925">
            <v>0</v>
          </cell>
          <cell r="AE2925">
            <v>0</v>
          </cell>
          <cell r="AF2925">
            <v>0</v>
          </cell>
          <cell r="AG2925">
            <v>0</v>
          </cell>
          <cell r="AI2925" t="str">
            <v>00EJ</v>
          </cell>
          <cell r="AJ2925" t="str">
            <v>Durham UA</v>
          </cell>
        </row>
        <row r="2926">
          <cell r="O2926" t="str">
            <v>00EM</v>
          </cell>
          <cell r="P2926" t="str">
            <v>Northumberland UA</v>
          </cell>
          <cell r="R2926">
            <v>10</v>
          </cell>
          <cell r="S2926">
            <v>42</v>
          </cell>
          <cell r="T2926">
            <v>2</v>
          </cell>
          <cell r="U2926">
            <v>106</v>
          </cell>
          <cell r="V2926">
            <v>8</v>
          </cell>
          <cell r="W2926">
            <v>0</v>
          </cell>
          <cell r="AA2926" t="str">
            <v>00EM</v>
          </cell>
          <cell r="AB2926" t="str">
            <v>Northumberland UA</v>
          </cell>
          <cell r="AD2926">
            <v>0</v>
          </cell>
          <cell r="AE2926">
            <v>0</v>
          </cell>
          <cell r="AF2926">
            <v>0</v>
          </cell>
          <cell r="AG2926">
            <v>0</v>
          </cell>
          <cell r="AI2926" t="str">
            <v>00EM</v>
          </cell>
          <cell r="AJ2926" t="str">
            <v>Northumberland UA</v>
          </cell>
        </row>
        <row r="2927">
          <cell r="O2927" t="str">
            <v>00EQ</v>
          </cell>
          <cell r="P2927" t="str">
            <v>Cheshire East</v>
          </cell>
          <cell r="R2927">
            <v>3</v>
          </cell>
          <cell r="S2927">
            <v>44</v>
          </cell>
          <cell r="T2927">
            <v>2</v>
          </cell>
          <cell r="U2927">
            <v>146</v>
          </cell>
          <cell r="V2927">
            <v>27</v>
          </cell>
          <cell r="W2927">
            <v>0</v>
          </cell>
          <cell r="AA2927" t="str">
            <v>00EQ</v>
          </cell>
          <cell r="AB2927" t="str">
            <v>Cheshire East</v>
          </cell>
          <cell r="AD2927">
            <v>0</v>
          </cell>
          <cell r="AE2927">
            <v>0</v>
          </cell>
          <cell r="AF2927">
            <v>0</v>
          </cell>
          <cell r="AG2927">
            <v>0</v>
          </cell>
          <cell r="AI2927" t="str">
            <v>00EQ</v>
          </cell>
          <cell r="AJ2927" t="str">
            <v>Cheshire East</v>
          </cell>
        </row>
        <row r="2928">
          <cell r="O2928" t="str">
            <v>00ET</v>
          </cell>
          <cell r="P2928" t="str">
            <v>Halton</v>
          </cell>
          <cell r="R2928">
            <v>6</v>
          </cell>
          <cell r="S2928">
            <v>41</v>
          </cell>
          <cell r="U2928">
            <v>117</v>
          </cell>
          <cell r="W2928">
            <v>1</v>
          </cell>
          <cell r="AA2928" t="str">
            <v>00ET</v>
          </cell>
          <cell r="AB2928" t="str">
            <v>Halton</v>
          </cell>
          <cell r="AD2928">
            <v>0</v>
          </cell>
          <cell r="AE2928">
            <v>0</v>
          </cell>
          <cell r="AF2928">
            <v>0</v>
          </cell>
          <cell r="AG2928">
            <v>0</v>
          </cell>
          <cell r="AI2928" t="str">
            <v>00ET</v>
          </cell>
          <cell r="AJ2928" t="str">
            <v>Halton</v>
          </cell>
        </row>
        <row r="2929">
          <cell r="O2929" t="str">
            <v>00EU</v>
          </cell>
          <cell r="P2929" t="str">
            <v>Warrington</v>
          </cell>
          <cell r="R2929">
            <v>23</v>
          </cell>
          <cell r="S2929">
            <v>95</v>
          </cell>
          <cell r="U2929">
            <v>153</v>
          </cell>
          <cell r="W2929">
            <v>0</v>
          </cell>
          <cell r="AA2929" t="str">
            <v>00EU</v>
          </cell>
          <cell r="AB2929" t="str">
            <v>Warrington</v>
          </cell>
          <cell r="AD2929">
            <v>0</v>
          </cell>
          <cell r="AE2929">
            <v>0</v>
          </cell>
          <cell r="AF2929">
            <v>0</v>
          </cell>
          <cell r="AG2929">
            <v>0</v>
          </cell>
          <cell r="AI2929" t="str">
            <v>00EU</v>
          </cell>
          <cell r="AJ2929" t="str">
            <v>Warrington</v>
          </cell>
        </row>
        <row r="2930">
          <cell r="O2930" t="str">
            <v>00EW</v>
          </cell>
          <cell r="P2930" t="str">
            <v>Cheshire West and Chester</v>
          </cell>
          <cell r="R2930">
            <v>9</v>
          </cell>
          <cell r="S2930">
            <v>60</v>
          </cell>
          <cell r="T2930">
            <v>3</v>
          </cell>
          <cell r="U2930">
            <v>236</v>
          </cell>
          <cell r="V2930">
            <v>8</v>
          </cell>
          <cell r="W2930">
            <v>3</v>
          </cell>
          <cell r="AA2930" t="str">
            <v>00EW</v>
          </cell>
          <cell r="AB2930" t="str">
            <v>Cheshire West and Chester</v>
          </cell>
          <cell r="AD2930">
            <v>0</v>
          </cell>
          <cell r="AE2930">
            <v>0</v>
          </cell>
          <cell r="AF2930">
            <v>0</v>
          </cell>
          <cell r="AG2930">
            <v>0</v>
          </cell>
          <cell r="AI2930" t="str">
            <v>00EW</v>
          </cell>
          <cell r="AJ2930" t="str">
            <v>Cheshire West and Chester</v>
          </cell>
        </row>
        <row r="2931">
          <cell r="O2931" t="str">
            <v>00EX</v>
          </cell>
          <cell r="P2931" t="str">
            <v>Blackburn with Darwen</v>
          </cell>
          <cell r="R2931">
            <v>7</v>
          </cell>
          <cell r="S2931">
            <v>25</v>
          </cell>
          <cell r="U2931">
            <v>96</v>
          </cell>
          <cell r="W2931">
            <v>4</v>
          </cell>
          <cell r="AA2931" t="str">
            <v>00EX</v>
          </cell>
          <cell r="AB2931" t="str">
            <v>Blackburn with Darwen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I2931" t="str">
            <v>00EX</v>
          </cell>
          <cell r="AJ2931" t="str">
            <v>Blackburn with Darwen</v>
          </cell>
        </row>
        <row r="2932">
          <cell r="O2932" t="str">
            <v>00EY</v>
          </cell>
          <cell r="P2932" t="str">
            <v>Blackpool</v>
          </cell>
          <cell r="R2932">
            <v>5</v>
          </cell>
          <cell r="S2932">
            <v>57</v>
          </cell>
          <cell r="U2932">
            <v>142</v>
          </cell>
          <cell r="W2932">
            <v>0</v>
          </cell>
          <cell r="AA2932" t="str">
            <v>00EY</v>
          </cell>
          <cell r="AB2932" t="str">
            <v>Blackpool</v>
          </cell>
          <cell r="AD2932">
            <v>0</v>
          </cell>
          <cell r="AE2932">
            <v>0</v>
          </cell>
          <cell r="AF2932">
            <v>0</v>
          </cell>
          <cell r="AG2932">
            <v>0</v>
          </cell>
          <cell r="AI2932" t="str">
            <v>00EY</v>
          </cell>
          <cell r="AJ2932" t="str">
            <v>Blackpool</v>
          </cell>
        </row>
        <row r="2933">
          <cell r="O2933" t="str">
            <v>00FA</v>
          </cell>
          <cell r="P2933" t="str">
            <v>Kingston Upon Hull</v>
          </cell>
          <cell r="R2933">
            <v>11</v>
          </cell>
          <cell r="S2933">
            <v>63</v>
          </cell>
          <cell r="U2933">
            <v>178</v>
          </cell>
          <cell r="W2933">
            <v>0</v>
          </cell>
          <cell r="AA2933" t="str">
            <v>00FA</v>
          </cell>
          <cell r="AB2933" t="str">
            <v>Kingston Upon Hull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I2933" t="str">
            <v>00FA</v>
          </cell>
          <cell r="AJ2933" t="str">
            <v>Kingston Upon Hull</v>
          </cell>
        </row>
        <row r="2934">
          <cell r="O2934" t="str">
            <v>00FB</v>
          </cell>
          <cell r="P2934" t="str">
            <v>East Riding of Yorkshire</v>
          </cell>
          <cell r="R2934">
            <v>23</v>
          </cell>
          <cell r="S2934">
            <v>31</v>
          </cell>
          <cell r="V2934">
            <v>0</v>
          </cell>
          <cell r="W2934">
            <v>0</v>
          </cell>
          <cell r="AA2934" t="str">
            <v>00FB</v>
          </cell>
          <cell r="AB2934" t="str">
            <v>East Riding of Yorkshire</v>
          </cell>
          <cell r="AD2934">
            <v>0</v>
          </cell>
          <cell r="AE2934">
            <v>0</v>
          </cell>
          <cell r="AF2934">
            <v>0</v>
          </cell>
          <cell r="AG2934">
            <v>0</v>
          </cell>
          <cell r="AI2934" t="str">
            <v>00FB</v>
          </cell>
          <cell r="AJ2934" t="str">
            <v>East Riding of Yorkshire</v>
          </cell>
        </row>
        <row r="2935">
          <cell r="O2935" t="str">
            <v>00FC</v>
          </cell>
          <cell r="P2935" t="str">
            <v>North East Lincolnshire</v>
          </cell>
          <cell r="R2935">
            <v>3</v>
          </cell>
          <cell r="S2935">
            <v>76</v>
          </cell>
          <cell r="U2935">
            <v>92</v>
          </cell>
          <cell r="W2935">
            <v>1</v>
          </cell>
          <cell r="AA2935" t="str">
            <v>00FC</v>
          </cell>
          <cell r="AB2935" t="str">
            <v>North East Lincolnshire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I2935" t="str">
            <v>00FC</v>
          </cell>
          <cell r="AJ2935" t="str">
            <v>North East Lincolnshire</v>
          </cell>
        </row>
        <row r="2936">
          <cell r="O2936" t="str">
            <v>00FD</v>
          </cell>
          <cell r="P2936" t="str">
            <v>North Lincolnshire</v>
          </cell>
          <cell r="R2936">
            <v>6</v>
          </cell>
          <cell r="S2936">
            <v>41</v>
          </cell>
          <cell r="U2936">
            <v>43</v>
          </cell>
          <cell r="W2936">
            <v>0</v>
          </cell>
          <cell r="AA2936" t="str">
            <v>00FD</v>
          </cell>
          <cell r="AB2936" t="str">
            <v>North Lincolnshire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I2936" t="str">
            <v>00FD</v>
          </cell>
          <cell r="AJ2936" t="str">
            <v>North Lincolnshire</v>
          </cell>
        </row>
        <row r="2937">
          <cell r="O2937" t="str">
            <v>00FF</v>
          </cell>
          <cell r="P2937" t="str">
            <v>York</v>
          </cell>
          <cell r="R2937">
            <v>7</v>
          </cell>
          <cell r="S2937">
            <v>82</v>
          </cell>
          <cell r="U2937">
            <v>120</v>
          </cell>
          <cell r="W2937">
            <v>0</v>
          </cell>
          <cell r="AA2937" t="str">
            <v>00FF</v>
          </cell>
          <cell r="AB2937" t="str">
            <v>York</v>
          </cell>
          <cell r="AD2937">
            <v>0</v>
          </cell>
          <cell r="AE2937">
            <v>20</v>
          </cell>
          <cell r="AF2937">
            <v>0</v>
          </cell>
          <cell r="AG2937">
            <v>20</v>
          </cell>
          <cell r="AI2937" t="str">
            <v>00FF</v>
          </cell>
          <cell r="AJ2937" t="str">
            <v>York</v>
          </cell>
        </row>
        <row r="2938">
          <cell r="O2938" t="str">
            <v>00FK</v>
          </cell>
          <cell r="P2938" t="str">
            <v>Derby</v>
          </cell>
          <cell r="R2938">
            <v>10</v>
          </cell>
          <cell r="S2938">
            <v>59</v>
          </cell>
          <cell r="U2938">
            <v>178</v>
          </cell>
          <cell r="W2938">
            <v>2</v>
          </cell>
          <cell r="AA2938" t="str">
            <v>00FK</v>
          </cell>
          <cell r="AB2938" t="str">
            <v>Derby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I2938" t="str">
            <v>00FK</v>
          </cell>
          <cell r="AJ2938" t="str">
            <v>Derby</v>
          </cell>
        </row>
        <row r="2939">
          <cell r="O2939" t="str">
            <v>00FN</v>
          </cell>
          <cell r="P2939" t="str">
            <v>Leicester</v>
          </cell>
          <cell r="Q2939">
            <v>6</v>
          </cell>
          <cell r="R2939">
            <v>19</v>
          </cell>
          <cell r="S2939">
            <v>43</v>
          </cell>
          <cell r="T2939">
            <v>2</v>
          </cell>
          <cell r="U2939">
            <v>228</v>
          </cell>
          <cell r="V2939">
            <v>46</v>
          </cell>
          <cell r="W2939">
            <v>1</v>
          </cell>
          <cell r="AA2939" t="str">
            <v>00FN</v>
          </cell>
          <cell r="AB2939" t="str">
            <v>Leicester</v>
          </cell>
          <cell r="AC2939">
            <v>6</v>
          </cell>
          <cell r="AD2939">
            <v>0</v>
          </cell>
          <cell r="AE2939">
            <v>37</v>
          </cell>
          <cell r="AF2939">
            <v>6</v>
          </cell>
          <cell r="AG2939">
            <v>43</v>
          </cell>
          <cell r="AI2939" t="str">
            <v>00FN</v>
          </cell>
          <cell r="AJ2939" t="str">
            <v>Leicester</v>
          </cell>
        </row>
        <row r="2940">
          <cell r="O2940" t="str">
            <v>00FP</v>
          </cell>
          <cell r="P2940" t="str">
            <v>Rutland</v>
          </cell>
          <cell r="S2940">
            <v>3</v>
          </cell>
          <cell r="U2940">
            <v>26</v>
          </cell>
          <cell r="W2940">
            <v>0</v>
          </cell>
          <cell r="AA2940" t="str">
            <v>00FP</v>
          </cell>
          <cell r="AB2940" t="str">
            <v>Rutland</v>
          </cell>
          <cell r="AD2940">
            <v>0</v>
          </cell>
          <cell r="AE2940">
            <v>0</v>
          </cell>
          <cell r="AF2940">
            <v>0</v>
          </cell>
          <cell r="AG2940">
            <v>0</v>
          </cell>
          <cell r="AI2940" t="str">
            <v>00FP</v>
          </cell>
          <cell r="AJ2940" t="str">
            <v>Rutland</v>
          </cell>
        </row>
        <row r="2941">
          <cell r="O2941" t="str">
            <v>00FY</v>
          </cell>
          <cell r="P2941" t="str">
            <v>Nottingham</v>
          </cell>
          <cell r="R2941">
            <v>25</v>
          </cell>
          <cell r="S2941">
            <v>65</v>
          </cell>
          <cell r="U2941">
            <v>137</v>
          </cell>
          <cell r="W2941">
            <v>0</v>
          </cell>
          <cell r="AA2941" t="str">
            <v>00FY</v>
          </cell>
          <cell r="AB2941" t="str">
            <v>Nottingham</v>
          </cell>
          <cell r="AD2941">
            <v>0</v>
          </cell>
          <cell r="AE2941">
            <v>0</v>
          </cell>
          <cell r="AF2941">
            <v>0</v>
          </cell>
          <cell r="AG2941">
            <v>0</v>
          </cell>
          <cell r="AI2941" t="str">
            <v>00FY</v>
          </cell>
          <cell r="AJ2941" t="str">
            <v>Nottingham</v>
          </cell>
        </row>
        <row r="2942">
          <cell r="O2942" t="str">
            <v>00GA</v>
          </cell>
          <cell r="P2942" t="str">
            <v>Herefordshire</v>
          </cell>
          <cell r="R2942">
            <v>10</v>
          </cell>
          <cell r="S2942">
            <v>20</v>
          </cell>
          <cell r="U2942">
            <v>68</v>
          </cell>
          <cell r="W2942">
            <v>0</v>
          </cell>
          <cell r="AA2942" t="str">
            <v>00GA</v>
          </cell>
          <cell r="AB2942" t="str">
            <v>Herefordshire</v>
          </cell>
          <cell r="AD2942">
            <v>0</v>
          </cell>
          <cell r="AE2942">
            <v>0</v>
          </cell>
          <cell r="AF2942">
            <v>0</v>
          </cell>
          <cell r="AG2942">
            <v>0</v>
          </cell>
          <cell r="AI2942" t="str">
            <v>00GA</v>
          </cell>
          <cell r="AJ2942" t="str">
            <v>Herefordshire</v>
          </cell>
        </row>
        <row r="2943">
          <cell r="O2943" t="str">
            <v>00GF</v>
          </cell>
          <cell r="P2943" t="str">
            <v>Telford and Wrekin</v>
          </cell>
          <cell r="Q2943">
            <v>56</v>
          </cell>
          <cell r="R2943">
            <v>4</v>
          </cell>
          <cell r="S2943">
            <v>45</v>
          </cell>
          <cell r="T2943">
            <v>2</v>
          </cell>
          <cell r="U2943">
            <v>105</v>
          </cell>
          <cell r="W2943">
            <v>5</v>
          </cell>
          <cell r="AA2943" t="str">
            <v>00GF</v>
          </cell>
          <cell r="AB2943" t="str">
            <v>Telford and Wrekin</v>
          </cell>
          <cell r="AC2943">
            <v>0</v>
          </cell>
          <cell r="AD2943">
            <v>8</v>
          </cell>
          <cell r="AE2943">
            <v>1</v>
          </cell>
          <cell r="AF2943">
            <v>8</v>
          </cell>
          <cell r="AG2943">
            <v>9</v>
          </cell>
          <cell r="AI2943" t="str">
            <v>00GF</v>
          </cell>
          <cell r="AJ2943" t="str">
            <v>Telford and Wrekin</v>
          </cell>
        </row>
        <row r="2944">
          <cell r="O2944" t="str">
            <v>00GG</v>
          </cell>
          <cell r="P2944" t="str">
            <v>Shropshire UA</v>
          </cell>
          <cell r="R2944">
            <v>6</v>
          </cell>
          <cell r="S2944">
            <v>62</v>
          </cell>
          <cell r="U2944">
            <v>235</v>
          </cell>
          <cell r="V2944">
            <v>2</v>
          </cell>
          <cell r="W2944">
            <v>0</v>
          </cell>
          <cell r="AA2944" t="str">
            <v>00GG</v>
          </cell>
          <cell r="AB2944" t="str">
            <v>Shropshire UA</v>
          </cell>
          <cell r="AD2944">
            <v>0</v>
          </cell>
          <cell r="AE2944">
            <v>0</v>
          </cell>
          <cell r="AF2944">
            <v>0</v>
          </cell>
          <cell r="AG2944">
            <v>0</v>
          </cell>
          <cell r="AI2944" t="str">
            <v>00GG</v>
          </cell>
          <cell r="AJ2944" t="str">
            <v>Shropshire UA</v>
          </cell>
        </row>
        <row r="2945">
          <cell r="O2945" t="str">
            <v>00GL</v>
          </cell>
          <cell r="P2945" t="str">
            <v>Stoke-on-Trent</v>
          </cell>
          <cell r="R2945">
            <v>12</v>
          </cell>
          <cell r="S2945">
            <v>42</v>
          </cell>
          <cell r="T2945">
            <v>20</v>
          </cell>
          <cell r="U2945">
            <v>222</v>
          </cell>
          <cell r="V2945">
            <v>32</v>
          </cell>
          <cell r="W2945">
            <v>0</v>
          </cell>
          <cell r="AA2945" t="str">
            <v>00GL</v>
          </cell>
          <cell r="AB2945" t="str">
            <v>Stoke-on-Trent</v>
          </cell>
          <cell r="AD2945">
            <v>0</v>
          </cell>
          <cell r="AE2945">
            <v>0</v>
          </cell>
          <cell r="AF2945">
            <v>0</v>
          </cell>
          <cell r="AG2945">
            <v>0</v>
          </cell>
          <cell r="AI2945" t="str">
            <v>00GL</v>
          </cell>
          <cell r="AJ2945" t="str">
            <v>Stoke-on-Trent</v>
          </cell>
        </row>
        <row r="2946">
          <cell r="O2946" t="str">
            <v>00HA</v>
          </cell>
          <cell r="P2946" t="str">
            <v>Bath and North East Somerset UA</v>
          </cell>
          <cell r="R2946">
            <v>3</v>
          </cell>
          <cell r="S2946">
            <v>26</v>
          </cell>
          <cell r="T2946">
            <v>2</v>
          </cell>
          <cell r="U2946">
            <v>83</v>
          </cell>
          <cell r="V2946">
            <v>5</v>
          </cell>
          <cell r="W2946">
            <v>1</v>
          </cell>
          <cell r="AA2946" t="str">
            <v>00HA</v>
          </cell>
          <cell r="AB2946" t="str">
            <v>Bath and North East Somerset UA</v>
          </cell>
          <cell r="AD2946">
            <v>2</v>
          </cell>
          <cell r="AE2946">
            <v>0</v>
          </cell>
          <cell r="AF2946">
            <v>2</v>
          </cell>
          <cell r="AG2946">
            <v>2</v>
          </cell>
          <cell r="AI2946" t="str">
            <v>00HA</v>
          </cell>
          <cell r="AJ2946" t="str">
            <v>Bath and North East Somerset UA</v>
          </cell>
        </row>
        <row r="2947">
          <cell r="O2947" t="str">
            <v>00HB</v>
          </cell>
          <cell r="P2947" t="str">
            <v>Bristol UA</v>
          </cell>
          <cell r="Q2947">
            <v>21</v>
          </cell>
          <cell r="R2947">
            <v>16</v>
          </cell>
          <cell r="S2947">
            <v>184</v>
          </cell>
          <cell r="U2947">
            <v>291</v>
          </cell>
          <cell r="V2947">
            <v>17</v>
          </cell>
          <cell r="W2947">
            <v>0</v>
          </cell>
          <cell r="AA2947" t="str">
            <v>00HB</v>
          </cell>
          <cell r="AB2947" t="str">
            <v>Bristol UA</v>
          </cell>
          <cell r="AC2947">
            <v>0</v>
          </cell>
          <cell r="AD2947">
            <v>10</v>
          </cell>
          <cell r="AE2947">
            <v>59</v>
          </cell>
          <cell r="AF2947">
            <v>10</v>
          </cell>
          <cell r="AG2947">
            <v>69</v>
          </cell>
          <cell r="AI2947" t="str">
            <v>00HB</v>
          </cell>
          <cell r="AJ2947" t="str">
            <v>Bristol UA</v>
          </cell>
        </row>
        <row r="2948">
          <cell r="O2948" t="str">
            <v>00HC</v>
          </cell>
          <cell r="P2948" t="str">
            <v>North Somerset</v>
          </cell>
          <cell r="R2948">
            <v>4</v>
          </cell>
          <cell r="S2948">
            <v>43</v>
          </cell>
          <cell r="T2948">
            <v>1</v>
          </cell>
          <cell r="U2948">
            <v>40</v>
          </cell>
          <cell r="V2948">
            <v>15</v>
          </cell>
          <cell r="W2948">
            <v>1</v>
          </cell>
          <cell r="AA2948" t="str">
            <v>00HC</v>
          </cell>
          <cell r="AB2948" t="str">
            <v>North Somerset</v>
          </cell>
          <cell r="AD2948">
            <v>0</v>
          </cell>
          <cell r="AE2948">
            <v>0</v>
          </cell>
          <cell r="AF2948">
            <v>0</v>
          </cell>
          <cell r="AG2948">
            <v>0</v>
          </cell>
          <cell r="AI2948" t="str">
            <v>00HC</v>
          </cell>
          <cell r="AJ2948" t="str">
            <v>North Somerset</v>
          </cell>
        </row>
        <row r="2949">
          <cell r="O2949" t="str">
            <v>00HD</v>
          </cell>
          <cell r="P2949" t="str">
            <v>South Gloucestershire</v>
          </cell>
          <cell r="Q2949">
            <v>16</v>
          </cell>
          <cell r="R2949">
            <v>8</v>
          </cell>
          <cell r="S2949">
            <v>69</v>
          </cell>
          <cell r="T2949">
            <v>2</v>
          </cell>
          <cell r="U2949">
            <v>244</v>
          </cell>
          <cell r="W2949">
            <v>1</v>
          </cell>
          <cell r="AA2949" t="str">
            <v>00HD</v>
          </cell>
          <cell r="AB2949" t="str">
            <v>South Gloucestershire</v>
          </cell>
          <cell r="AC2949">
            <v>0</v>
          </cell>
          <cell r="AD2949">
            <v>4</v>
          </cell>
          <cell r="AE2949">
            <v>34</v>
          </cell>
          <cell r="AF2949">
            <v>4</v>
          </cell>
          <cell r="AG2949">
            <v>38</v>
          </cell>
          <cell r="AI2949" t="str">
            <v>00HD</v>
          </cell>
          <cell r="AJ2949" t="str">
            <v>South Gloucestershire</v>
          </cell>
        </row>
        <row r="2950">
          <cell r="O2950" t="str">
            <v>00HE</v>
          </cell>
          <cell r="P2950" t="str">
            <v>Cornwall UA</v>
          </cell>
          <cell r="R2950">
            <v>16</v>
          </cell>
          <cell r="S2950">
            <v>158</v>
          </cell>
          <cell r="T2950">
            <v>9</v>
          </cell>
          <cell r="U2950">
            <v>496</v>
          </cell>
          <cell r="V2950">
            <v>64</v>
          </cell>
          <cell r="W2950">
            <v>0</v>
          </cell>
          <cell r="AA2950" t="str">
            <v>00HE</v>
          </cell>
          <cell r="AB2950" t="str">
            <v>Cornwall UA</v>
          </cell>
          <cell r="AD2950">
            <v>6</v>
          </cell>
          <cell r="AE2950">
            <v>12</v>
          </cell>
          <cell r="AF2950">
            <v>6</v>
          </cell>
          <cell r="AG2950">
            <v>18</v>
          </cell>
          <cell r="AI2950" t="str">
            <v>00HE</v>
          </cell>
          <cell r="AJ2950" t="str">
            <v>Cornwall UA</v>
          </cell>
        </row>
        <row r="2951">
          <cell r="O2951" t="str">
            <v>15UH</v>
          </cell>
          <cell r="P2951" t="str">
            <v>Isles of Scilly</v>
          </cell>
          <cell r="U2951">
            <v>7</v>
          </cell>
          <cell r="W2951">
            <v>0</v>
          </cell>
          <cell r="AA2951" t="str">
            <v>15UH</v>
          </cell>
          <cell r="AB2951" t="str">
            <v>Isles of Scilly</v>
          </cell>
          <cell r="AE2951">
            <v>0</v>
          </cell>
          <cell r="AF2951">
            <v>0</v>
          </cell>
          <cell r="AG2951">
            <v>0</v>
          </cell>
          <cell r="AI2951" t="str">
            <v>15UH</v>
          </cell>
          <cell r="AJ2951" t="str">
            <v>Isles of Scilly</v>
          </cell>
        </row>
        <row r="2952">
          <cell r="O2952" t="str">
            <v>00HG</v>
          </cell>
          <cell r="P2952" t="str">
            <v>Plymouth</v>
          </cell>
          <cell r="R2952">
            <v>10</v>
          </cell>
          <cell r="S2952">
            <v>84</v>
          </cell>
          <cell r="T2952">
            <v>4</v>
          </cell>
          <cell r="U2952">
            <v>230</v>
          </cell>
          <cell r="V2952">
            <v>10</v>
          </cell>
          <cell r="W2952">
            <v>1</v>
          </cell>
          <cell r="AA2952" t="str">
            <v>00HG</v>
          </cell>
          <cell r="AB2952" t="str">
            <v>Plymouth</v>
          </cell>
          <cell r="AD2952">
            <v>13</v>
          </cell>
          <cell r="AE2952">
            <v>0</v>
          </cell>
          <cell r="AF2952">
            <v>13</v>
          </cell>
          <cell r="AG2952">
            <v>13</v>
          </cell>
          <cell r="AI2952" t="str">
            <v>00HG</v>
          </cell>
          <cell r="AJ2952" t="str">
            <v>Plymouth</v>
          </cell>
        </row>
        <row r="2953">
          <cell r="O2953" t="str">
            <v>00HH</v>
          </cell>
          <cell r="P2953" t="str">
            <v>Torbay</v>
          </cell>
          <cell r="R2953">
            <v>3</v>
          </cell>
          <cell r="S2953">
            <v>17</v>
          </cell>
          <cell r="T2953">
            <v>1</v>
          </cell>
          <cell r="U2953">
            <v>101</v>
          </cell>
          <cell r="V2953">
            <v>25</v>
          </cell>
          <cell r="W2953">
            <v>0</v>
          </cell>
          <cell r="AA2953" t="str">
            <v>00HH</v>
          </cell>
          <cell r="AB2953" t="str">
            <v>Torbay</v>
          </cell>
          <cell r="AD2953">
            <v>0</v>
          </cell>
          <cell r="AE2953">
            <v>0</v>
          </cell>
          <cell r="AF2953">
            <v>0</v>
          </cell>
          <cell r="AG2953">
            <v>0</v>
          </cell>
          <cell r="AI2953" t="str">
            <v>00HH</v>
          </cell>
          <cell r="AJ2953" t="str">
            <v>Torbay</v>
          </cell>
        </row>
        <row r="2954">
          <cell r="O2954" t="str">
            <v>00HN</v>
          </cell>
          <cell r="P2954" t="str">
            <v>Bournemouth</v>
          </cell>
          <cell r="R2954">
            <v>2</v>
          </cell>
          <cell r="T2954">
            <v>5</v>
          </cell>
          <cell r="U2954">
            <v>83</v>
          </cell>
          <cell r="V2954">
            <v>6</v>
          </cell>
          <cell r="W2954">
            <v>0</v>
          </cell>
          <cell r="AA2954" t="str">
            <v>00HN</v>
          </cell>
          <cell r="AB2954" t="str">
            <v>Bournemouth</v>
          </cell>
          <cell r="AD2954">
            <v>0</v>
          </cell>
          <cell r="AE2954">
            <v>0</v>
          </cell>
          <cell r="AF2954">
            <v>0</v>
          </cell>
          <cell r="AG2954">
            <v>0</v>
          </cell>
          <cell r="AI2954" t="str">
            <v>00HN</v>
          </cell>
          <cell r="AJ2954" t="str">
            <v>Bournemouth</v>
          </cell>
        </row>
        <row r="2955">
          <cell r="O2955" t="str">
            <v>00HP</v>
          </cell>
          <cell r="P2955" t="str">
            <v>Poole</v>
          </cell>
          <cell r="Q2955">
            <v>5</v>
          </cell>
          <cell r="R2955">
            <v>1</v>
          </cell>
          <cell r="S2955">
            <v>26</v>
          </cell>
          <cell r="T2955">
            <v>1</v>
          </cell>
          <cell r="U2955">
            <v>81</v>
          </cell>
          <cell r="W2955">
            <v>1</v>
          </cell>
          <cell r="AA2955" t="str">
            <v>00HP</v>
          </cell>
          <cell r="AB2955" t="str">
            <v>Poole</v>
          </cell>
          <cell r="AC2955">
            <v>0</v>
          </cell>
          <cell r="AD2955">
            <v>0</v>
          </cell>
          <cell r="AE2955">
            <v>0</v>
          </cell>
          <cell r="AF2955">
            <v>0</v>
          </cell>
          <cell r="AG2955">
            <v>0</v>
          </cell>
          <cell r="AI2955" t="str">
            <v>00HP</v>
          </cell>
          <cell r="AJ2955" t="str">
            <v>Poole</v>
          </cell>
        </row>
        <row r="2956">
          <cell r="O2956" t="str">
            <v>00HX</v>
          </cell>
          <cell r="P2956" t="str">
            <v>Swindon</v>
          </cell>
          <cell r="R2956">
            <v>8</v>
          </cell>
          <cell r="S2956">
            <v>142</v>
          </cell>
          <cell r="U2956">
            <v>112</v>
          </cell>
          <cell r="W2956">
            <v>0</v>
          </cell>
          <cell r="AA2956" t="str">
            <v>00HX</v>
          </cell>
          <cell r="AB2956" t="str">
            <v>Swindon</v>
          </cell>
          <cell r="AD2956">
            <v>0</v>
          </cell>
          <cell r="AE2956">
            <v>12</v>
          </cell>
          <cell r="AF2956">
            <v>0</v>
          </cell>
          <cell r="AG2956">
            <v>12</v>
          </cell>
          <cell r="AI2956" t="str">
            <v>00HX</v>
          </cell>
          <cell r="AJ2956" t="str">
            <v>Swindon</v>
          </cell>
        </row>
        <row r="2957">
          <cell r="O2957" t="str">
            <v>00HY</v>
          </cell>
          <cell r="P2957" t="str">
            <v>Wiltshire UA</v>
          </cell>
          <cell r="Q2957">
            <v>6</v>
          </cell>
          <cell r="R2957">
            <v>7</v>
          </cell>
          <cell r="S2957">
            <v>212</v>
          </cell>
          <cell r="T2957">
            <v>3</v>
          </cell>
          <cell r="U2957">
            <v>287</v>
          </cell>
          <cell r="V2957">
            <v>15</v>
          </cell>
          <cell r="W2957">
            <v>0</v>
          </cell>
          <cell r="AA2957" t="str">
            <v>00HY</v>
          </cell>
          <cell r="AB2957" t="str">
            <v>Wiltshire UA</v>
          </cell>
          <cell r="AC2957">
            <v>0</v>
          </cell>
          <cell r="AD2957">
            <v>26</v>
          </cell>
          <cell r="AE2957">
            <v>28</v>
          </cell>
          <cell r="AF2957">
            <v>26</v>
          </cell>
          <cell r="AG2957">
            <v>54</v>
          </cell>
          <cell r="AI2957" t="str">
            <v>00HY</v>
          </cell>
          <cell r="AJ2957" t="str">
            <v>Wiltshire UA</v>
          </cell>
        </row>
        <row r="2958">
          <cell r="O2958" t="str">
            <v>00JA</v>
          </cell>
          <cell r="P2958" t="str">
            <v>Peterborough</v>
          </cell>
          <cell r="R2958">
            <v>26</v>
          </cell>
          <cell r="S2958">
            <v>119</v>
          </cell>
          <cell r="U2958">
            <v>254</v>
          </cell>
          <cell r="W2958">
            <v>0</v>
          </cell>
          <cell r="AA2958" t="str">
            <v>00JA</v>
          </cell>
          <cell r="AB2958" t="str">
            <v>Peterborough</v>
          </cell>
          <cell r="AC2958">
            <v>0</v>
          </cell>
          <cell r="AD2958">
            <v>0</v>
          </cell>
          <cell r="AE2958">
            <v>0</v>
          </cell>
          <cell r="AF2958">
            <v>0</v>
          </cell>
          <cell r="AG2958">
            <v>0</v>
          </cell>
          <cell r="AI2958" t="str">
            <v>00JA</v>
          </cell>
          <cell r="AJ2958" t="str">
            <v>Peterborough</v>
          </cell>
        </row>
        <row r="2959">
          <cell r="O2959" t="str">
            <v>00KA</v>
          </cell>
          <cell r="P2959" t="str">
            <v>Luton</v>
          </cell>
          <cell r="R2959">
            <v>4</v>
          </cell>
          <cell r="S2959">
            <v>8</v>
          </cell>
          <cell r="U2959">
            <v>169</v>
          </cell>
          <cell r="W2959">
            <v>4</v>
          </cell>
          <cell r="AA2959" t="str">
            <v>00KA</v>
          </cell>
          <cell r="AB2959" t="str">
            <v>Luton</v>
          </cell>
          <cell r="AD2959">
            <v>0</v>
          </cell>
          <cell r="AE2959">
            <v>0</v>
          </cell>
          <cell r="AF2959">
            <v>0</v>
          </cell>
          <cell r="AG2959">
            <v>0</v>
          </cell>
          <cell r="AI2959" t="str">
            <v>00KA</v>
          </cell>
          <cell r="AJ2959" t="str">
            <v>Luton</v>
          </cell>
        </row>
        <row r="2960">
          <cell r="O2960" t="str">
            <v>00KB</v>
          </cell>
          <cell r="P2960" t="str">
            <v>Bedford UA</v>
          </cell>
          <cell r="Q2960">
            <v>8</v>
          </cell>
          <cell r="R2960">
            <v>9</v>
          </cell>
          <cell r="S2960">
            <v>137</v>
          </cell>
          <cell r="T2960">
            <v>18</v>
          </cell>
          <cell r="U2960">
            <v>211</v>
          </cell>
          <cell r="V2960">
            <v>24</v>
          </cell>
          <cell r="W2960">
            <v>1</v>
          </cell>
          <cell r="AA2960" t="str">
            <v>00KB</v>
          </cell>
          <cell r="AB2960" t="str">
            <v>Bedford UA</v>
          </cell>
          <cell r="AC2960">
            <v>0</v>
          </cell>
          <cell r="AD2960">
            <v>0</v>
          </cell>
          <cell r="AE2960">
            <v>0</v>
          </cell>
          <cell r="AF2960">
            <v>0</v>
          </cell>
          <cell r="AG2960">
            <v>0</v>
          </cell>
          <cell r="AI2960" t="str">
            <v>00KB</v>
          </cell>
          <cell r="AJ2960" t="str">
            <v>Bedford UA</v>
          </cell>
        </row>
        <row r="2961">
          <cell r="O2961" t="str">
            <v>00KC</v>
          </cell>
          <cell r="P2961" t="str">
            <v>Central Bedfordshire</v>
          </cell>
          <cell r="R2961">
            <v>17</v>
          </cell>
          <cell r="S2961">
            <v>149</v>
          </cell>
          <cell r="U2961">
            <v>196</v>
          </cell>
          <cell r="W2961">
            <v>0</v>
          </cell>
          <cell r="AA2961" t="str">
            <v>00KC</v>
          </cell>
          <cell r="AB2961" t="str">
            <v>Central Bedfordshire</v>
          </cell>
          <cell r="AD2961">
            <v>0</v>
          </cell>
          <cell r="AE2961">
            <v>0</v>
          </cell>
          <cell r="AF2961">
            <v>0</v>
          </cell>
          <cell r="AG2961">
            <v>0</v>
          </cell>
          <cell r="AI2961" t="str">
            <v>00KC</v>
          </cell>
          <cell r="AJ2961" t="str">
            <v>Central Bedfordshire</v>
          </cell>
        </row>
        <row r="2962">
          <cell r="O2962" t="str">
            <v>00KF</v>
          </cell>
          <cell r="P2962" t="str">
            <v>Southend-on-Sea</v>
          </cell>
          <cell r="R2962">
            <v>2</v>
          </cell>
          <cell r="S2962">
            <v>1</v>
          </cell>
          <cell r="W2962">
            <v>0</v>
          </cell>
          <cell r="AA2962" t="str">
            <v>00KF</v>
          </cell>
          <cell r="AB2962" t="str">
            <v>Southend-on-Sea</v>
          </cell>
          <cell r="AD2962">
            <v>0</v>
          </cell>
          <cell r="AF2962">
            <v>0</v>
          </cell>
          <cell r="AG2962">
            <v>0</v>
          </cell>
          <cell r="AI2962" t="str">
            <v>00KF</v>
          </cell>
          <cell r="AJ2962" t="str">
            <v>Southend-on-Sea</v>
          </cell>
        </row>
        <row r="2963">
          <cell r="O2963" t="str">
            <v>00KG</v>
          </cell>
          <cell r="P2963" t="str">
            <v>Thurrock</v>
          </cell>
          <cell r="Q2963">
            <v>11</v>
          </cell>
          <cell r="R2963">
            <v>5</v>
          </cell>
          <cell r="S2963">
            <v>36</v>
          </cell>
          <cell r="U2963">
            <v>59</v>
          </cell>
          <cell r="V2963">
            <v>7</v>
          </cell>
          <cell r="W2963">
            <v>0</v>
          </cell>
          <cell r="AA2963" t="str">
            <v>00KG</v>
          </cell>
          <cell r="AB2963" t="str">
            <v>Thurrock</v>
          </cell>
          <cell r="AC2963">
            <v>0</v>
          </cell>
          <cell r="AD2963">
            <v>0</v>
          </cell>
          <cell r="AE2963">
            <v>0</v>
          </cell>
          <cell r="AF2963">
            <v>0</v>
          </cell>
          <cell r="AG2963">
            <v>0</v>
          </cell>
          <cell r="AI2963" t="str">
            <v>00KG</v>
          </cell>
          <cell r="AJ2963" t="str">
            <v>Thurrock</v>
          </cell>
        </row>
        <row r="2964">
          <cell r="O2964" t="str">
            <v>00LC</v>
          </cell>
          <cell r="P2964" t="str">
            <v>Medway Towns</v>
          </cell>
          <cell r="Q2964">
            <v>9</v>
          </cell>
          <cell r="R2964">
            <v>16</v>
          </cell>
          <cell r="S2964">
            <v>92</v>
          </cell>
          <cell r="T2964">
            <v>1</v>
          </cell>
          <cell r="U2964">
            <v>202</v>
          </cell>
          <cell r="V2964">
            <v>30</v>
          </cell>
          <cell r="W2964">
            <v>0</v>
          </cell>
          <cell r="AA2964" t="str">
            <v>00LC</v>
          </cell>
          <cell r="AB2964" t="str">
            <v>Medway Towns</v>
          </cell>
          <cell r="AC2964">
            <v>0</v>
          </cell>
          <cell r="AD2964">
            <v>0</v>
          </cell>
          <cell r="AE2964">
            <v>0</v>
          </cell>
          <cell r="AF2964">
            <v>0</v>
          </cell>
          <cell r="AG2964">
            <v>0</v>
          </cell>
          <cell r="AI2964" t="str">
            <v>00LC</v>
          </cell>
          <cell r="AJ2964" t="str">
            <v>Medway Towns</v>
          </cell>
        </row>
        <row r="2965">
          <cell r="O2965" t="str">
            <v>00MA</v>
          </cell>
          <cell r="P2965" t="str">
            <v>Bracknell Forest</v>
          </cell>
          <cell r="Q2965">
            <v>9</v>
          </cell>
          <cell r="R2965">
            <v>1</v>
          </cell>
          <cell r="S2965">
            <v>32</v>
          </cell>
          <cell r="U2965">
            <v>26</v>
          </cell>
          <cell r="W2965">
            <v>0</v>
          </cell>
          <cell r="AA2965" t="str">
            <v>00MA</v>
          </cell>
          <cell r="AB2965" t="str">
            <v>Bracknell Forest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0</v>
          </cell>
          <cell r="AI2965" t="str">
            <v>00MA</v>
          </cell>
          <cell r="AJ2965" t="str">
            <v>Bracknell Forest</v>
          </cell>
        </row>
        <row r="2966">
          <cell r="O2966" t="str">
            <v>00MB</v>
          </cell>
          <cell r="P2966" t="str">
            <v>West Berkshire</v>
          </cell>
          <cell r="U2966">
            <v>74</v>
          </cell>
          <cell r="W2966">
            <v>2</v>
          </cell>
          <cell r="AA2966" t="str">
            <v>00MB</v>
          </cell>
          <cell r="AB2966" t="str">
            <v>West Berkshire</v>
          </cell>
          <cell r="AD2966">
            <v>0</v>
          </cell>
          <cell r="AE2966">
            <v>0</v>
          </cell>
          <cell r="AF2966">
            <v>0</v>
          </cell>
          <cell r="AG2966">
            <v>0</v>
          </cell>
          <cell r="AI2966" t="str">
            <v>00MB</v>
          </cell>
          <cell r="AJ2966" t="str">
            <v>West Berkshire</v>
          </cell>
        </row>
        <row r="2967">
          <cell r="O2967" t="str">
            <v>00MC</v>
          </cell>
          <cell r="P2967" t="str">
            <v>Reading</v>
          </cell>
          <cell r="R2967">
            <v>1</v>
          </cell>
          <cell r="S2967">
            <v>15</v>
          </cell>
          <cell r="U2967">
            <v>108</v>
          </cell>
          <cell r="W2967">
            <v>0</v>
          </cell>
          <cell r="AA2967" t="str">
            <v>00MC</v>
          </cell>
          <cell r="AB2967" t="str">
            <v>Reading</v>
          </cell>
          <cell r="AD2967">
            <v>0</v>
          </cell>
          <cell r="AE2967">
            <v>0</v>
          </cell>
          <cell r="AF2967">
            <v>0</v>
          </cell>
          <cell r="AG2967">
            <v>0</v>
          </cell>
          <cell r="AI2967" t="str">
            <v>00MC</v>
          </cell>
          <cell r="AJ2967" t="str">
            <v>Reading</v>
          </cell>
        </row>
        <row r="2968">
          <cell r="O2968" t="str">
            <v>00MD</v>
          </cell>
          <cell r="P2968" t="str">
            <v>Slough</v>
          </cell>
          <cell r="S2968">
            <v>16</v>
          </cell>
          <cell r="T2968">
            <v>1</v>
          </cell>
          <cell r="U2968">
            <v>113</v>
          </cell>
          <cell r="W2968">
            <v>2</v>
          </cell>
          <cell r="AA2968" t="str">
            <v>00MD</v>
          </cell>
          <cell r="AB2968" t="str">
            <v>Slough</v>
          </cell>
          <cell r="AD2968">
            <v>0</v>
          </cell>
          <cell r="AE2968">
            <v>0</v>
          </cell>
          <cell r="AF2968">
            <v>0</v>
          </cell>
          <cell r="AG2968">
            <v>0</v>
          </cell>
          <cell r="AI2968" t="str">
            <v>00MD</v>
          </cell>
          <cell r="AJ2968" t="str">
            <v>Slough</v>
          </cell>
        </row>
        <row r="2969">
          <cell r="O2969" t="str">
            <v>00ME</v>
          </cell>
          <cell r="P2969" t="str">
            <v>Windsor and Maidenhead</v>
          </cell>
          <cell r="R2969">
            <v>1</v>
          </cell>
          <cell r="U2969">
            <v>26</v>
          </cell>
          <cell r="W2969">
            <v>0</v>
          </cell>
          <cell r="AA2969" t="str">
            <v>00ME</v>
          </cell>
          <cell r="AB2969" t="str">
            <v>Windsor and Maidenhead</v>
          </cell>
          <cell r="AD2969">
            <v>0</v>
          </cell>
          <cell r="AE2969">
            <v>0</v>
          </cell>
          <cell r="AF2969">
            <v>0</v>
          </cell>
          <cell r="AG2969">
            <v>0</v>
          </cell>
          <cell r="AI2969" t="str">
            <v>00ME</v>
          </cell>
          <cell r="AJ2969" t="str">
            <v>Windsor and Maidenhead</v>
          </cell>
        </row>
        <row r="2970">
          <cell r="O2970" t="str">
            <v>00MF</v>
          </cell>
          <cell r="P2970" t="str">
            <v>Wokingham</v>
          </cell>
          <cell r="R2970">
            <v>1</v>
          </cell>
          <cell r="S2970">
            <v>22</v>
          </cell>
          <cell r="T2970">
            <v>2</v>
          </cell>
          <cell r="U2970">
            <v>40</v>
          </cell>
          <cell r="W2970">
            <v>0</v>
          </cell>
          <cell r="AA2970" t="str">
            <v>00MF</v>
          </cell>
          <cell r="AB2970" t="str">
            <v>Wokingham</v>
          </cell>
          <cell r="AD2970">
            <v>8</v>
          </cell>
          <cell r="AE2970">
            <v>0</v>
          </cell>
          <cell r="AF2970">
            <v>8</v>
          </cell>
          <cell r="AG2970">
            <v>8</v>
          </cell>
          <cell r="AI2970" t="str">
            <v>00MF</v>
          </cell>
          <cell r="AJ2970" t="str">
            <v>Wokingham</v>
          </cell>
        </row>
        <row r="2971">
          <cell r="O2971" t="str">
            <v>00MG</v>
          </cell>
          <cell r="P2971" t="str">
            <v>Milton Keynes</v>
          </cell>
          <cell r="Q2971">
            <v>25</v>
          </cell>
          <cell r="R2971">
            <v>2</v>
          </cell>
          <cell r="S2971">
            <v>225</v>
          </cell>
          <cell r="U2971">
            <v>180</v>
          </cell>
          <cell r="V2971">
            <v>16</v>
          </cell>
          <cell r="W2971">
            <v>0</v>
          </cell>
          <cell r="AA2971" t="str">
            <v>00MG</v>
          </cell>
          <cell r="AB2971" t="str">
            <v>Milton Keynes</v>
          </cell>
          <cell r="AC2971">
            <v>0</v>
          </cell>
          <cell r="AD2971">
            <v>0</v>
          </cell>
          <cell r="AE2971">
            <v>0</v>
          </cell>
          <cell r="AF2971">
            <v>0</v>
          </cell>
          <cell r="AG2971">
            <v>0</v>
          </cell>
          <cell r="AI2971" t="str">
            <v>00MG</v>
          </cell>
          <cell r="AJ2971" t="str">
            <v>Milton Keynes</v>
          </cell>
        </row>
        <row r="2972">
          <cell r="O2972" t="str">
            <v>00ML</v>
          </cell>
          <cell r="P2972" t="str">
            <v>Brighton and Hove</v>
          </cell>
          <cell r="R2972">
            <v>6</v>
          </cell>
          <cell r="S2972">
            <v>41</v>
          </cell>
          <cell r="T2972">
            <v>2</v>
          </cell>
          <cell r="U2972">
            <v>23</v>
          </cell>
          <cell r="W2972">
            <v>0</v>
          </cell>
          <cell r="AA2972" t="str">
            <v>00ML</v>
          </cell>
          <cell r="AB2972" t="str">
            <v>Brighton and Hove</v>
          </cell>
          <cell r="AD2972">
            <v>0</v>
          </cell>
          <cell r="AE2972">
            <v>0</v>
          </cell>
          <cell r="AF2972">
            <v>0</v>
          </cell>
          <cell r="AG2972">
            <v>0</v>
          </cell>
          <cell r="AI2972" t="str">
            <v>00ML</v>
          </cell>
          <cell r="AJ2972" t="str">
            <v>Brighton and Hove</v>
          </cell>
        </row>
        <row r="2973">
          <cell r="O2973" t="str">
            <v>00MR</v>
          </cell>
          <cell r="P2973" t="str">
            <v>Portsmouth</v>
          </cell>
          <cell r="R2973">
            <v>21</v>
          </cell>
          <cell r="S2973">
            <v>55</v>
          </cell>
          <cell r="U2973">
            <v>73</v>
          </cell>
          <cell r="V2973">
            <v>13</v>
          </cell>
          <cell r="W2973">
            <v>0</v>
          </cell>
          <cell r="AA2973" t="str">
            <v>00MR</v>
          </cell>
          <cell r="AB2973" t="str">
            <v>Portsmouth</v>
          </cell>
          <cell r="AC2973">
            <v>0</v>
          </cell>
          <cell r="AD2973">
            <v>0</v>
          </cell>
          <cell r="AE2973">
            <v>0</v>
          </cell>
          <cell r="AF2973">
            <v>0</v>
          </cell>
          <cell r="AG2973">
            <v>0</v>
          </cell>
          <cell r="AI2973" t="str">
            <v>00MR</v>
          </cell>
          <cell r="AJ2973" t="str">
            <v>Portsmouth</v>
          </cell>
        </row>
        <row r="2974">
          <cell r="O2974" t="str">
            <v>00MS</v>
          </cell>
          <cell r="P2974" t="str">
            <v>Southampton</v>
          </cell>
          <cell r="Q2974">
            <v>41</v>
          </cell>
          <cell r="R2974">
            <v>23</v>
          </cell>
          <cell r="S2974">
            <v>164</v>
          </cell>
          <cell r="U2974">
            <v>244</v>
          </cell>
          <cell r="V2974">
            <v>3</v>
          </cell>
          <cell r="W2974">
            <v>1</v>
          </cell>
          <cell r="AA2974" t="str">
            <v>00MS</v>
          </cell>
          <cell r="AB2974" t="str">
            <v>Southampton</v>
          </cell>
          <cell r="AC2974">
            <v>0</v>
          </cell>
          <cell r="AD2974">
            <v>0</v>
          </cell>
          <cell r="AE2974">
            <v>0</v>
          </cell>
          <cell r="AF2974">
            <v>0</v>
          </cell>
          <cell r="AG2974">
            <v>0</v>
          </cell>
          <cell r="AI2974" t="str">
            <v>00MS</v>
          </cell>
          <cell r="AJ2974" t="str">
            <v>Southampton</v>
          </cell>
        </row>
        <row r="2975">
          <cell r="O2975" t="str">
            <v>00MW</v>
          </cell>
          <cell r="P2975" t="str">
            <v>Isle of Wight</v>
          </cell>
          <cell r="Q2975">
            <v>50</v>
          </cell>
          <cell r="R2975">
            <v>5</v>
          </cell>
          <cell r="S2975">
            <v>28</v>
          </cell>
          <cell r="U2975">
            <v>14</v>
          </cell>
          <cell r="W2975">
            <v>0</v>
          </cell>
          <cell r="AA2975" t="str">
            <v>00MW</v>
          </cell>
          <cell r="AB2975" t="str">
            <v>Isle of Wight</v>
          </cell>
          <cell r="AC2975">
            <v>0</v>
          </cell>
          <cell r="AD2975">
            <v>0</v>
          </cell>
          <cell r="AE2975">
            <v>0</v>
          </cell>
          <cell r="AF2975">
            <v>0</v>
          </cell>
          <cell r="AG2975">
            <v>0</v>
          </cell>
          <cell r="AI2975" t="str">
            <v>00MW</v>
          </cell>
          <cell r="AJ2975" t="str">
            <v>Isle of Wight</v>
          </cell>
        </row>
        <row r="2976">
          <cell r="O2976" t="str">
            <v>11UB</v>
          </cell>
          <cell r="P2976" t="str">
            <v>Aylesbury Vale</v>
          </cell>
          <cell r="Q2976">
            <v>4</v>
          </cell>
          <cell r="R2976">
            <v>11</v>
          </cell>
          <cell r="S2976">
            <v>42</v>
          </cell>
          <cell r="U2976">
            <v>196</v>
          </cell>
          <cell r="V2976">
            <v>1</v>
          </cell>
          <cell r="W2976">
            <v>0</v>
          </cell>
          <cell r="AA2976" t="str">
            <v>11UB</v>
          </cell>
          <cell r="AB2976" t="str">
            <v>Aylesbury Vale</v>
          </cell>
          <cell r="AC2976">
            <v>0</v>
          </cell>
          <cell r="AD2976">
            <v>0</v>
          </cell>
          <cell r="AE2976">
            <v>0</v>
          </cell>
          <cell r="AF2976">
            <v>0</v>
          </cell>
          <cell r="AG2976">
            <v>0</v>
          </cell>
          <cell r="AI2976" t="str">
            <v>11UB</v>
          </cell>
          <cell r="AJ2976" t="str">
            <v>Aylesbury Vale</v>
          </cell>
        </row>
        <row r="2977">
          <cell r="O2977" t="str">
            <v>11UC</v>
          </cell>
          <cell r="P2977" t="str">
            <v>Chiltern</v>
          </cell>
          <cell r="U2977">
            <v>26</v>
          </cell>
          <cell r="W2977">
            <v>1</v>
          </cell>
          <cell r="AA2977" t="str">
            <v>11UC</v>
          </cell>
          <cell r="AB2977" t="str">
            <v>Chiltern</v>
          </cell>
          <cell r="AD2977">
            <v>0</v>
          </cell>
          <cell r="AE2977">
            <v>0</v>
          </cell>
          <cell r="AF2977">
            <v>0</v>
          </cell>
          <cell r="AG2977">
            <v>0</v>
          </cell>
          <cell r="AI2977" t="str">
            <v>11UC</v>
          </cell>
          <cell r="AJ2977" t="str">
            <v>Chiltern</v>
          </cell>
        </row>
        <row r="2978">
          <cell r="O2978" t="str">
            <v>11UE</v>
          </cell>
          <cell r="P2978" t="str">
            <v>South Buckinghamshire</v>
          </cell>
          <cell r="S2978">
            <v>11</v>
          </cell>
          <cell r="W2978">
            <v>0</v>
          </cell>
          <cell r="AA2978" t="str">
            <v>11UE</v>
          </cell>
          <cell r="AB2978" t="str">
            <v>South Buckinghamshire</v>
          </cell>
          <cell r="AD2978">
            <v>0</v>
          </cell>
          <cell r="AF2978">
            <v>0</v>
          </cell>
          <cell r="AG2978">
            <v>0</v>
          </cell>
          <cell r="AI2978" t="str">
            <v>11UE</v>
          </cell>
          <cell r="AJ2978" t="str">
            <v>South Buckinghamshire</v>
          </cell>
        </row>
        <row r="2979">
          <cell r="O2979" t="str">
            <v>11UF</v>
          </cell>
          <cell r="P2979" t="str">
            <v>Wycombe</v>
          </cell>
          <cell r="S2979">
            <v>79</v>
          </cell>
          <cell r="U2979">
            <v>153</v>
          </cell>
          <cell r="V2979">
            <v>12</v>
          </cell>
          <cell r="W2979">
            <v>0</v>
          </cell>
          <cell r="AA2979" t="str">
            <v>11UF</v>
          </cell>
          <cell r="AB2979" t="str">
            <v>Wycombe</v>
          </cell>
          <cell r="AD2979">
            <v>5</v>
          </cell>
          <cell r="AE2979">
            <v>0</v>
          </cell>
          <cell r="AF2979">
            <v>5</v>
          </cell>
          <cell r="AG2979">
            <v>5</v>
          </cell>
          <cell r="AI2979" t="str">
            <v>11UF</v>
          </cell>
          <cell r="AJ2979" t="str">
            <v>Wycombe</v>
          </cell>
        </row>
        <row r="2980">
          <cell r="O2980" t="str">
            <v>12UB</v>
          </cell>
          <cell r="P2980" t="str">
            <v>Cambridge</v>
          </cell>
          <cell r="S2980">
            <v>33</v>
          </cell>
          <cell r="U2980">
            <v>99</v>
          </cell>
          <cell r="W2980">
            <v>1</v>
          </cell>
          <cell r="AA2980" t="str">
            <v>12UB</v>
          </cell>
          <cell r="AB2980" t="str">
            <v>Cambridge</v>
          </cell>
          <cell r="AD2980">
            <v>0</v>
          </cell>
          <cell r="AE2980">
            <v>0</v>
          </cell>
          <cell r="AF2980">
            <v>0</v>
          </cell>
          <cell r="AG2980">
            <v>0</v>
          </cell>
          <cell r="AI2980" t="str">
            <v>12UB</v>
          </cell>
          <cell r="AJ2980" t="str">
            <v>Cambridge</v>
          </cell>
        </row>
        <row r="2981">
          <cell r="O2981" t="str">
            <v>12UC</v>
          </cell>
          <cell r="P2981" t="str">
            <v>East Cambridgeshire</v>
          </cell>
          <cell r="R2981">
            <v>4</v>
          </cell>
          <cell r="S2981">
            <v>44</v>
          </cell>
          <cell r="U2981">
            <v>105</v>
          </cell>
          <cell r="W2981">
            <v>0</v>
          </cell>
          <cell r="AA2981" t="str">
            <v>12UC</v>
          </cell>
          <cell r="AB2981" t="str">
            <v>East Cambridgeshire</v>
          </cell>
          <cell r="AD2981">
            <v>0</v>
          </cell>
          <cell r="AE2981">
            <v>0</v>
          </cell>
          <cell r="AF2981">
            <v>0</v>
          </cell>
          <cell r="AG2981">
            <v>0</v>
          </cell>
          <cell r="AI2981" t="str">
            <v>12UC</v>
          </cell>
          <cell r="AJ2981" t="str">
            <v>East Cambridgeshire</v>
          </cell>
        </row>
        <row r="2982">
          <cell r="O2982" t="str">
            <v>12UD</v>
          </cell>
          <cell r="P2982" t="str">
            <v>Fenland</v>
          </cell>
          <cell r="R2982">
            <v>3</v>
          </cell>
          <cell r="S2982">
            <v>2</v>
          </cell>
          <cell r="U2982">
            <v>96</v>
          </cell>
          <cell r="W2982">
            <v>0</v>
          </cell>
          <cell r="AA2982" t="str">
            <v>12UD</v>
          </cell>
          <cell r="AB2982" t="str">
            <v>Fenland</v>
          </cell>
          <cell r="AD2982">
            <v>0</v>
          </cell>
          <cell r="AE2982">
            <v>0</v>
          </cell>
          <cell r="AF2982">
            <v>0</v>
          </cell>
          <cell r="AG2982">
            <v>0</v>
          </cell>
          <cell r="AI2982" t="str">
            <v>12UD</v>
          </cell>
          <cell r="AJ2982" t="str">
            <v>Fenland</v>
          </cell>
        </row>
        <row r="2983">
          <cell r="O2983" t="str">
            <v>12UE</v>
          </cell>
          <cell r="P2983" t="str">
            <v>Huntingdonshire</v>
          </cell>
          <cell r="R2983">
            <v>1</v>
          </cell>
          <cell r="S2983">
            <v>154</v>
          </cell>
          <cell r="U2983">
            <v>260</v>
          </cell>
          <cell r="W2983">
            <v>0</v>
          </cell>
          <cell r="AA2983" t="str">
            <v>12UE</v>
          </cell>
          <cell r="AB2983" t="str">
            <v>Huntingdonshire</v>
          </cell>
          <cell r="AD2983">
            <v>0</v>
          </cell>
          <cell r="AE2983">
            <v>0</v>
          </cell>
          <cell r="AF2983">
            <v>0</v>
          </cell>
          <cell r="AG2983">
            <v>0</v>
          </cell>
          <cell r="AI2983" t="str">
            <v>12UE</v>
          </cell>
          <cell r="AJ2983" t="str">
            <v>Huntingdonshire</v>
          </cell>
        </row>
        <row r="2984">
          <cell r="O2984" t="str">
            <v>12UG</v>
          </cell>
          <cell r="P2984" t="str">
            <v>South Cambridgeshire</v>
          </cell>
          <cell r="R2984">
            <v>2</v>
          </cell>
          <cell r="S2984">
            <v>35</v>
          </cell>
          <cell r="U2984">
            <v>159</v>
          </cell>
          <cell r="W2984">
            <v>0</v>
          </cell>
          <cell r="AA2984" t="str">
            <v>12UG</v>
          </cell>
          <cell r="AB2984" t="str">
            <v>South Cambridgeshire</v>
          </cell>
          <cell r="AD2984">
            <v>0</v>
          </cell>
          <cell r="AE2984">
            <v>0</v>
          </cell>
          <cell r="AF2984">
            <v>0</v>
          </cell>
          <cell r="AG2984">
            <v>0</v>
          </cell>
          <cell r="AI2984" t="str">
            <v>12UG</v>
          </cell>
          <cell r="AJ2984" t="str">
            <v>South Cambridgeshire</v>
          </cell>
        </row>
        <row r="2985">
          <cell r="O2985" t="str">
            <v>16UB</v>
          </cell>
          <cell r="P2985" t="str">
            <v>Allerdale</v>
          </cell>
          <cell r="R2985">
            <v>1</v>
          </cell>
          <cell r="S2985">
            <v>12</v>
          </cell>
          <cell r="U2985">
            <v>18</v>
          </cell>
          <cell r="V2985">
            <v>8</v>
          </cell>
          <cell r="W2985">
            <v>2</v>
          </cell>
          <cell r="AA2985" t="str">
            <v>16UB</v>
          </cell>
          <cell r="AB2985" t="str">
            <v>Allerdale</v>
          </cell>
          <cell r="AD2985">
            <v>0</v>
          </cell>
          <cell r="AE2985">
            <v>0</v>
          </cell>
          <cell r="AF2985">
            <v>0</v>
          </cell>
          <cell r="AG2985">
            <v>0</v>
          </cell>
          <cell r="AI2985" t="str">
            <v>16UB</v>
          </cell>
          <cell r="AJ2985" t="str">
            <v>Allerdale</v>
          </cell>
        </row>
        <row r="2986">
          <cell r="O2986" t="str">
            <v>16UC</v>
          </cell>
          <cell r="P2986" t="str">
            <v>Barrow-in-Furness</v>
          </cell>
          <cell r="R2986">
            <v>7</v>
          </cell>
          <cell r="U2986">
            <v>53</v>
          </cell>
          <cell r="V2986">
            <v>2</v>
          </cell>
          <cell r="W2986">
            <v>0</v>
          </cell>
          <cell r="AA2986" t="str">
            <v>16UC</v>
          </cell>
          <cell r="AB2986" t="str">
            <v>Barrow-in-Furness</v>
          </cell>
          <cell r="AD2986">
            <v>0</v>
          </cell>
          <cell r="AE2986">
            <v>0</v>
          </cell>
          <cell r="AF2986">
            <v>0</v>
          </cell>
          <cell r="AG2986">
            <v>0</v>
          </cell>
          <cell r="AI2986" t="str">
            <v>16UC</v>
          </cell>
          <cell r="AJ2986" t="str">
            <v>Barrow-in-Furness</v>
          </cell>
        </row>
        <row r="2987">
          <cell r="O2987" t="str">
            <v>16UD</v>
          </cell>
          <cell r="P2987" t="str">
            <v>Carlisle</v>
          </cell>
          <cell r="R2987">
            <v>11</v>
          </cell>
          <cell r="S2987">
            <v>31</v>
          </cell>
          <cell r="U2987">
            <v>88</v>
          </cell>
          <cell r="V2987">
            <v>5</v>
          </cell>
          <cell r="W2987">
            <v>4</v>
          </cell>
          <cell r="AA2987" t="str">
            <v>16UD</v>
          </cell>
          <cell r="AB2987" t="str">
            <v>Carlisle</v>
          </cell>
          <cell r="AD2987">
            <v>0</v>
          </cell>
          <cell r="AE2987">
            <v>0</v>
          </cell>
          <cell r="AF2987">
            <v>0</v>
          </cell>
          <cell r="AG2987">
            <v>0</v>
          </cell>
          <cell r="AI2987" t="str">
            <v>16UD</v>
          </cell>
          <cell r="AJ2987" t="str">
            <v>Carlisle</v>
          </cell>
        </row>
        <row r="2988">
          <cell r="O2988" t="str">
            <v>16UE</v>
          </cell>
          <cell r="P2988" t="str">
            <v>Copeland</v>
          </cell>
          <cell r="S2988">
            <v>5</v>
          </cell>
          <cell r="U2988">
            <v>41</v>
          </cell>
          <cell r="W2988">
            <v>4</v>
          </cell>
          <cell r="AA2988" t="str">
            <v>16UE</v>
          </cell>
          <cell r="AB2988" t="str">
            <v>Copeland</v>
          </cell>
          <cell r="AD2988">
            <v>0</v>
          </cell>
          <cell r="AE2988">
            <v>0</v>
          </cell>
          <cell r="AF2988">
            <v>0</v>
          </cell>
          <cell r="AG2988">
            <v>0</v>
          </cell>
          <cell r="AI2988" t="str">
            <v>16UE</v>
          </cell>
          <cell r="AJ2988" t="str">
            <v>Copeland</v>
          </cell>
        </row>
        <row r="2989">
          <cell r="O2989" t="str">
            <v>16UF</v>
          </cell>
          <cell r="P2989" t="str">
            <v>Eden</v>
          </cell>
          <cell r="R2989">
            <v>1</v>
          </cell>
          <cell r="S2989">
            <v>3</v>
          </cell>
          <cell r="U2989">
            <v>12</v>
          </cell>
          <cell r="V2989">
            <v>10</v>
          </cell>
          <cell r="W2989">
            <v>0</v>
          </cell>
          <cell r="AA2989" t="str">
            <v>16UF</v>
          </cell>
          <cell r="AB2989" t="str">
            <v>Eden</v>
          </cell>
          <cell r="AD2989">
            <v>0</v>
          </cell>
          <cell r="AE2989">
            <v>0</v>
          </cell>
          <cell r="AF2989">
            <v>0</v>
          </cell>
          <cell r="AG2989">
            <v>0</v>
          </cell>
          <cell r="AI2989" t="str">
            <v>16UF</v>
          </cell>
          <cell r="AJ2989" t="str">
            <v>Eden</v>
          </cell>
        </row>
        <row r="2990">
          <cell r="O2990" t="str">
            <v>16UG</v>
          </cell>
          <cell r="P2990" t="str">
            <v>South Lakeland</v>
          </cell>
          <cell r="R2990">
            <v>2</v>
          </cell>
          <cell r="S2990">
            <v>1</v>
          </cell>
          <cell r="T2990">
            <v>1</v>
          </cell>
          <cell r="U2990">
            <v>36</v>
          </cell>
          <cell r="W2990">
            <v>0</v>
          </cell>
          <cell r="AA2990" t="str">
            <v>16UG</v>
          </cell>
          <cell r="AB2990" t="str">
            <v>South Lakeland</v>
          </cell>
          <cell r="AD2990">
            <v>0</v>
          </cell>
          <cell r="AE2990">
            <v>0</v>
          </cell>
          <cell r="AF2990">
            <v>0</v>
          </cell>
          <cell r="AG2990">
            <v>0</v>
          </cell>
          <cell r="AI2990" t="str">
            <v>16UG</v>
          </cell>
          <cell r="AJ2990" t="str">
            <v>South Lakeland</v>
          </cell>
        </row>
        <row r="2991">
          <cell r="O2991" t="str">
            <v>17UB</v>
          </cell>
          <cell r="P2991" t="str">
            <v>Amber Valley</v>
          </cell>
          <cell r="R2991">
            <v>10</v>
          </cell>
          <cell r="S2991">
            <v>4</v>
          </cell>
          <cell r="U2991">
            <v>75</v>
          </cell>
          <cell r="W2991">
            <v>1</v>
          </cell>
          <cell r="AA2991" t="str">
            <v>17UB</v>
          </cell>
          <cell r="AB2991" t="str">
            <v>Amber Valley</v>
          </cell>
          <cell r="AD2991">
            <v>0</v>
          </cell>
          <cell r="AE2991">
            <v>0</v>
          </cell>
          <cell r="AF2991">
            <v>0</v>
          </cell>
          <cell r="AG2991">
            <v>0</v>
          </cell>
          <cell r="AI2991" t="str">
            <v>17UB</v>
          </cell>
          <cell r="AJ2991" t="str">
            <v>Amber Valley</v>
          </cell>
        </row>
        <row r="2992">
          <cell r="O2992" t="str">
            <v>17UC</v>
          </cell>
          <cell r="P2992" t="str">
            <v>Bolsover</v>
          </cell>
          <cell r="R2992">
            <v>7</v>
          </cell>
          <cell r="S2992">
            <v>5</v>
          </cell>
          <cell r="U2992">
            <v>17</v>
          </cell>
          <cell r="W2992">
            <v>0</v>
          </cell>
          <cell r="AA2992" t="str">
            <v>17UC</v>
          </cell>
          <cell r="AB2992" t="str">
            <v>Bolsover</v>
          </cell>
          <cell r="AD2992">
            <v>0</v>
          </cell>
          <cell r="AE2992">
            <v>0</v>
          </cell>
          <cell r="AF2992">
            <v>0</v>
          </cell>
          <cell r="AG2992">
            <v>0</v>
          </cell>
          <cell r="AI2992" t="str">
            <v>17UC</v>
          </cell>
          <cell r="AJ2992" t="str">
            <v>Bolsover</v>
          </cell>
        </row>
        <row r="2993">
          <cell r="O2993" t="str">
            <v>17UD</v>
          </cell>
          <cell r="P2993" t="str">
            <v>Chesterfield</v>
          </cell>
          <cell r="R2993">
            <v>6</v>
          </cell>
          <cell r="S2993">
            <v>3</v>
          </cell>
          <cell r="W2993">
            <v>0</v>
          </cell>
          <cell r="AA2993" t="str">
            <v>17UD</v>
          </cell>
          <cell r="AB2993" t="str">
            <v>Chesterfield</v>
          </cell>
          <cell r="AD2993">
            <v>0</v>
          </cell>
          <cell r="AF2993">
            <v>0</v>
          </cell>
          <cell r="AG2993">
            <v>0</v>
          </cell>
          <cell r="AI2993" t="str">
            <v>17UD</v>
          </cell>
          <cell r="AJ2993" t="str">
            <v>Chesterfield</v>
          </cell>
        </row>
        <row r="2994">
          <cell r="O2994" t="str">
            <v>17UF</v>
          </cell>
          <cell r="P2994" t="str">
            <v>Derbyshire Dales</v>
          </cell>
          <cell r="R2994">
            <v>2</v>
          </cell>
          <cell r="S2994">
            <v>6</v>
          </cell>
          <cell r="U2994">
            <v>56</v>
          </cell>
          <cell r="W2994">
            <v>0</v>
          </cell>
          <cell r="AA2994" t="str">
            <v>17UF</v>
          </cell>
          <cell r="AB2994" t="str">
            <v>Derbyshire Dales</v>
          </cell>
          <cell r="AD2994">
            <v>0</v>
          </cell>
          <cell r="AE2994">
            <v>0</v>
          </cell>
          <cell r="AF2994">
            <v>0</v>
          </cell>
          <cell r="AG2994">
            <v>0</v>
          </cell>
          <cell r="AI2994" t="str">
            <v>17UF</v>
          </cell>
          <cell r="AJ2994" t="str">
            <v>Derbyshire Dales</v>
          </cell>
        </row>
        <row r="2995">
          <cell r="O2995" t="str">
            <v>17UG</v>
          </cell>
          <cell r="P2995" t="str">
            <v>Erewash</v>
          </cell>
          <cell r="R2995">
            <v>13</v>
          </cell>
          <cell r="S2995">
            <v>27</v>
          </cell>
          <cell r="U2995">
            <v>58</v>
          </cell>
          <cell r="W2995">
            <v>1</v>
          </cell>
          <cell r="AA2995" t="str">
            <v>17UG</v>
          </cell>
          <cell r="AB2995" t="str">
            <v>Erewash</v>
          </cell>
          <cell r="AD2995">
            <v>0</v>
          </cell>
          <cell r="AE2995">
            <v>0</v>
          </cell>
          <cell r="AF2995">
            <v>0</v>
          </cell>
          <cell r="AG2995">
            <v>0</v>
          </cell>
          <cell r="AI2995" t="str">
            <v>17UG</v>
          </cell>
          <cell r="AJ2995" t="str">
            <v>Erewash</v>
          </cell>
        </row>
        <row r="2996">
          <cell r="O2996" t="str">
            <v>17UH</v>
          </cell>
          <cell r="P2996" t="str">
            <v>High Peak</v>
          </cell>
          <cell r="R2996">
            <v>1</v>
          </cell>
          <cell r="S2996">
            <v>1</v>
          </cell>
          <cell r="U2996">
            <v>17</v>
          </cell>
          <cell r="W2996">
            <v>0</v>
          </cell>
          <cell r="AA2996" t="str">
            <v>17UH</v>
          </cell>
          <cell r="AB2996" t="str">
            <v>High Peak</v>
          </cell>
          <cell r="AD2996">
            <v>0</v>
          </cell>
          <cell r="AE2996">
            <v>0</v>
          </cell>
          <cell r="AF2996">
            <v>0</v>
          </cell>
          <cell r="AG2996">
            <v>0</v>
          </cell>
          <cell r="AI2996" t="str">
            <v>17UH</v>
          </cell>
          <cell r="AJ2996" t="str">
            <v>High Peak</v>
          </cell>
        </row>
        <row r="2997">
          <cell r="O2997" t="str">
            <v>17UJ</v>
          </cell>
          <cell r="P2997" t="str">
            <v>North East Derbyshire</v>
          </cell>
          <cell r="R2997">
            <v>4</v>
          </cell>
          <cell r="W2997">
            <v>0</v>
          </cell>
          <cell r="AA2997" t="str">
            <v>17UJ</v>
          </cell>
          <cell r="AB2997" t="str">
            <v>North East Derbyshire</v>
          </cell>
          <cell r="AD2997">
            <v>0</v>
          </cell>
          <cell r="AF2997">
            <v>0</v>
          </cell>
          <cell r="AG2997">
            <v>0</v>
          </cell>
          <cell r="AI2997" t="str">
            <v>17UJ</v>
          </cell>
          <cell r="AJ2997" t="str">
            <v>North East Derbyshire</v>
          </cell>
        </row>
        <row r="2998">
          <cell r="O2998" t="str">
            <v>17UK</v>
          </cell>
          <cell r="P2998" t="str">
            <v>South Derbyshire</v>
          </cell>
          <cell r="R2998">
            <v>7</v>
          </cell>
          <cell r="S2998">
            <v>37</v>
          </cell>
          <cell r="U2998">
            <v>64</v>
          </cell>
          <cell r="W2998">
            <v>0</v>
          </cell>
          <cell r="AA2998" t="str">
            <v>17UK</v>
          </cell>
          <cell r="AB2998" t="str">
            <v>South Derbyshire</v>
          </cell>
          <cell r="AD2998">
            <v>0</v>
          </cell>
          <cell r="AE2998">
            <v>0</v>
          </cell>
          <cell r="AF2998">
            <v>0</v>
          </cell>
          <cell r="AG2998">
            <v>0</v>
          </cell>
          <cell r="AI2998" t="str">
            <v>17UK</v>
          </cell>
          <cell r="AJ2998" t="str">
            <v>South Derbyshire</v>
          </cell>
        </row>
        <row r="2999">
          <cell r="O2999" t="str">
            <v>18UB</v>
          </cell>
          <cell r="P2999" t="str">
            <v>East Devon</v>
          </cell>
          <cell r="R2999">
            <v>2</v>
          </cell>
          <cell r="S2999">
            <v>12</v>
          </cell>
          <cell r="U2999">
            <v>69</v>
          </cell>
          <cell r="W2999">
            <v>0</v>
          </cell>
          <cell r="AA2999" t="str">
            <v>18UB</v>
          </cell>
          <cell r="AB2999" t="str">
            <v>East Devon</v>
          </cell>
          <cell r="AD2999">
            <v>0</v>
          </cell>
          <cell r="AE2999">
            <v>0</v>
          </cell>
          <cell r="AF2999">
            <v>0</v>
          </cell>
          <cell r="AG2999">
            <v>0</v>
          </cell>
          <cell r="AI2999" t="str">
            <v>18UB</v>
          </cell>
          <cell r="AJ2999" t="str">
            <v>East Devon</v>
          </cell>
        </row>
        <row r="3000">
          <cell r="O3000" t="str">
            <v>18UC</v>
          </cell>
          <cell r="P3000" t="str">
            <v>Exeter</v>
          </cell>
          <cell r="R3000">
            <v>6</v>
          </cell>
          <cell r="S3000">
            <v>47</v>
          </cell>
          <cell r="U3000">
            <v>141</v>
          </cell>
          <cell r="W3000">
            <v>0</v>
          </cell>
          <cell r="AA3000" t="str">
            <v>18UC</v>
          </cell>
          <cell r="AB3000" t="str">
            <v>Exeter</v>
          </cell>
          <cell r="AD3000">
            <v>0</v>
          </cell>
          <cell r="AE3000">
            <v>0</v>
          </cell>
          <cell r="AF3000">
            <v>0</v>
          </cell>
          <cell r="AG3000">
            <v>0</v>
          </cell>
          <cell r="AI3000" t="str">
            <v>18UC</v>
          </cell>
          <cell r="AJ3000" t="str">
            <v>Exeter</v>
          </cell>
          <cell r="AK3000">
            <v>1</v>
          </cell>
        </row>
        <row r="3001">
          <cell r="O3001" t="str">
            <v>18UD</v>
          </cell>
          <cell r="P3001" t="str">
            <v>Mid Devon</v>
          </cell>
          <cell r="R3001">
            <v>2</v>
          </cell>
          <cell r="S3001">
            <v>2</v>
          </cell>
          <cell r="T3001">
            <v>1</v>
          </cell>
          <cell r="U3001">
            <v>41</v>
          </cell>
          <cell r="V3001">
            <v>2</v>
          </cell>
          <cell r="W3001">
            <v>0</v>
          </cell>
          <cell r="AA3001" t="str">
            <v>18UD</v>
          </cell>
          <cell r="AB3001" t="str">
            <v>Mid Devon</v>
          </cell>
          <cell r="AD3001">
            <v>0</v>
          </cell>
          <cell r="AE3001">
            <v>0</v>
          </cell>
          <cell r="AF3001">
            <v>0</v>
          </cell>
          <cell r="AG3001">
            <v>0</v>
          </cell>
          <cell r="AI3001" t="str">
            <v>18UD</v>
          </cell>
          <cell r="AJ3001" t="str">
            <v>Mid Devon</v>
          </cell>
        </row>
        <row r="3002">
          <cell r="O3002" t="str">
            <v>18UE</v>
          </cell>
          <cell r="P3002" t="str">
            <v>North Devon</v>
          </cell>
          <cell r="R3002">
            <v>1</v>
          </cell>
          <cell r="S3002">
            <v>8</v>
          </cell>
          <cell r="T3002">
            <v>1</v>
          </cell>
          <cell r="U3002">
            <v>34</v>
          </cell>
          <cell r="W3002">
            <v>0</v>
          </cell>
          <cell r="AA3002" t="str">
            <v>18UE</v>
          </cell>
          <cell r="AB3002" t="str">
            <v>North Devon</v>
          </cell>
          <cell r="AD3002">
            <v>0</v>
          </cell>
          <cell r="AE3002">
            <v>0</v>
          </cell>
          <cell r="AF3002">
            <v>0</v>
          </cell>
          <cell r="AG3002">
            <v>0</v>
          </cell>
          <cell r="AI3002" t="str">
            <v>18UE</v>
          </cell>
          <cell r="AJ3002" t="str">
            <v>North Devon</v>
          </cell>
        </row>
        <row r="3003">
          <cell r="O3003" t="str">
            <v>18UG</v>
          </cell>
          <cell r="P3003" t="str">
            <v>South Hams</v>
          </cell>
          <cell r="R3003">
            <v>2</v>
          </cell>
          <cell r="S3003">
            <v>4</v>
          </cell>
          <cell r="T3003">
            <v>3</v>
          </cell>
          <cell r="U3003">
            <v>19</v>
          </cell>
          <cell r="W3003">
            <v>0</v>
          </cell>
          <cell r="AA3003" t="str">
            <v>18UG</v>
          </cell>
          <cell r="AB3003" t="str">
            <v>South Hams</v>
          </cell>
          <cell r="AD3003">
            <v>0</v>
          </cell>
          <cell r="AE3003">
            <v>0</v>
          </cell>
          <cell r="AF3003">
            <v>0</v>
          </cell>
          <cell r="AG3003">
            <v>0</v>
          </cell>
          <cell r="AI3003" t="str">
            <v>18UG</v>
          </cell>
          <cell r="AJ3003" t="str">
            <v>South Hams</v>
          </cell>
        </row>
        <row r="3004">
          <cell r="O3004" t="str">
            <v>18UH</v>
          </cell>
          <cell r="P3004" t="str">
            <v>Teignbridge</v>
          </cell>
          <cell r="R3004">
            <v>4</v>
          </cell>
          <cell r="S3004">
            <v>32</v>
          </cell>
          <cell r="T3004">
            <v>2</v>
          </cell>
          <cell r="U3004">
            <v>107</v>
          </cell>
          <cell r="W3004">
            <v>0</v>
          </cell>
          <cell r="AA3004" t="str">
            <v>18UH</v>
          </cell>
          <cell r="AB3004" t="str">
            <v>Teignbridge</v>
          </cell>
          <cell r="AD3004">
            <v>0</v>
          </cell>
          <cell r="AE3004">
            <v>4</v>
          </cell>
          <cell r="AF3004">
            <v>0</v>
          </cell>
          <cell r="AG3004">
            <v>4</v>
          </cell>
          <cell r="AI3004" t="str">
            <v>18UH</v>
          </cell>
          <cell r="AJ3004" t="str">
            <v>Teignbridge</v>
          </cell>
        </row>
        <row r="3005">
          <cell r="O3005" t="str">
            <v>18UK</v>
          </cell>
          <cell r="P3005" t="str">
            <v>Torridge</v>
          </cell>
          <cell r="R3005">
            <v>3</v>
          </cell>
          <cell r="S3005">
            <v>27</v>
          </cell>
          <cell r="U3005">
            <v>59</v>
          </cell>
          <cell r="W3005">
            <v>0</v>
          </cell>
          <cell r="AA3005" t="str">
            <v>18UK</v>
          </cell>
          <cell r="AB3005" t="str">
            <v>Torridge</v>
          </cell>
          <cell r="AD3005">
            <v>0</v>
          </cell>
          <cell r="AE3005">
            <v>0</v>
          </cell>
          <cell r="AF3005">
            <v>0</v>
          </cell>
          <cell r="AG3005">
            <v>0</v>
          </cell>
          <cell r="AI3005" t="str">
            <v>18UK</v>
          </cell>
          <cell r="AJ3005" t="str">
            <v>Torridge</v>
          </cell>
        </row>
        <row r="3006">
          <cell r="O3006" t="str">
            <v>18UL</v>
          </cell>
          <cell r="P3006" t="str">
            <v>West Devon</v>
          </cell>
          <cell r="S3006">
            <v>15</v>
          </cell>
          <cell r="U3006">
            <v>157</v>
          </cell>
          <cell r="W3006">
            <v>0</v>
          </cell>
          <cell r="AA3006" t="str">
            <v>18UL</v>
          </cell>
          <cell r="AB3006" t="str">
            <v>West Devon</v>
          </cell>
          <cell r="AD3006">
            <v>0</v>
          </cell>
          <cell r="AE3006">
            <v>0</v>
          </cell>
          <cell r="AF3006">
            <v>0</v>
          </cell>
          <cell r="AG3006">
            <v>0</v>
          </cell>
          <cell r="AI3006" t="str">
            <v>18UL</v>
          </cell>
          <cell r="AJ3006" t="str">
            <v>West Devon</v>
          </cell>
        </row>
        <row r="3007">
          <cell r="O3007" t="str">
            <v>19UC</v>
          </cell>
          <cell r="P3007" t="str">
            <v>Christchurch</v>
          </cell>
          <cell r="R3007">
            <v>2</v>
          </cell>
          <cell r="W3007">
            <v>0</v>
          </cell>
          <cell r="AA3007" t="str">
            <v>19UC</v>
          </cell>
          <cell r="AB3007" t="str">
            <v>Christchurch</v>
          </cell>
          <cell r="AD3007">
            <v>0</v>
          </cell>
          <cell r="AE3007">
            <v>0</v>
          </cell>
          <cell r="AF3007">
            <v>0</v>
          </cell>
          <cell r="AG3007">
            <v>0</v>
          </cell>
          <cell r="AI3007" t="str">
            <v>19UC</v>
          </cell>
          <cell r="AJ3007" t="str">
            <v>Christchurch</v>
          </cell>
          <cell r="AK3007">
            <v>7</v>
          </cell>
        </row>
        <row r="3008">
          <cell r="O3008" t="str">
            <v>19UD</v>
          </cell>
          <cell r="P3008" t="str">
            <v>East Dorset</v>
          </cell>
          <cell r="U3008">
            <v>14</v>
          </cell>
          <cell r="V3008">
            <v>3</v>
          </cell>
          <cell r="W3008">
            <v>0</v>
          </cell>
          <cell r="AA3008" t="str">
            <v>19UD</v>
          </cell>
          <cell r="AB3008" t="str">
            <v>East Dorset</v>
          </cell>
          <cell r="AE3008">
            <v>0</v>
          </cell>
          <cell r="AF3008">
            <v>0</v>
          </cell>
          <cell r="AG3008">
            <v>0</v>
          </cell>
          <cell r="AI3008" t="str">
            <v>19UD</v>
          </cell>
          <cell r="AJ3008" t="str">
            <v>East Dorset</v>
          </cell>
        </row>
        <row r="3009">
          <cell r="O3009" t="str">
            <v>19UE</v>
          </cell>
          <cell r="P3009" t="str">
            <v>North Dorset</v>
          </cell>
          <cell r="R3009">
            <v>1</v>
          </cell>
          <cell r="S3009">
            <v>66</v>
          </cell>
          <cell r="U3009">
            <v>149</v>
          </cell>
          <cell r="V3009">
            <v>5</v>
          </cell>
          <cell r="W3009">
            <v>0</v>
          </cell>
          <cell r="AA3009" t="str">
            <v>19UE</v>
          </cell>
          <cell r="AB3009" t="str">
            <v>North Dorset</v>
          </cell>
          <cell r="AD3009">
            <v>0</v>
          </cell>
          <cell r="AE3009">
            <v>0</v>
          </cell>
          <cell r="AF3009">
            <v>0</v>
          </cell>
          <cell r="AG3009">
            <v>0</v>
          </cell>
          <cell r="AI3009" t="str">
            <v>19UE</v>
          </cell>
          <cell r="AJ3009" t="str">
            <v>North Dorset</v>
          </cell>
        </row>
        <row r="3010">
          <cell r="O3010" t="str">
            <v>19UG</v>
          </cell>
          <cell r="P3010" t="str">
            <v>Purbeck</v>
          </cell>
          <cell r="R3010">
            <v>1</v>
          </cell>
          <cell r="S3010">
            <v>13</v>
          </cell>
          <cell r="U3010">
            <v>8</v>
          </cell>
          <cell r="W3010">
            <v>0</v>
          </cell>
          <cell r="AA3010" t="str">
            <v>19UG</v>
          </cell>
          <cell r="AB3010" t="str">
            <v>Purbeck</v>
          </cell>
          <cell r="AD3010">
            <v>0</v>
          </cell>
          <cell r="AE3010">
            <v>0</v>
          </cell>
          <cell r="AF3010">
            <v>0</v>
          </cell>
          <cell r="AG3010">
            <v>0</v>
          </cell>
          <cell r="AI3010" t="str">
            <v>19UG</v>
          </cell>
          <cell r="AJ3010" t="str">
            <v>Purbeck</v>
          </cell>
        </row>
        <row r="3011">
          <cell r="O3011" t="str">
            <v>19UH</v>
          </cell>
          <cell r="P3011" t="str">
            <v>West Dorset</v>
          </cell>
          <cell r="R3011">
            <v>2</v>
          </cell>
          <cell r="S3011">
            <v>32</v>
          </cell>
          <cell r="T3011">
            <v>1</v>
          </cell>
          <cell r="U3011">
            <v>93</v>
          </cell>
          <cell r="V3011">
            <v>8</v>
          </cell>
          <cell r="W3011">
            <v>0</v>
          </cell>
          <cell r="AA3011" t="str">
            <v>19UH</v>
          </cell>
          <cell r="AB3011" t="str">
            <v>West Dorset</v>
          </cell>
          <cell r="AD3011">
            <v>0</v>
          </cell>
          <cell r="AE3011">
            <v>0</v>
          </cell>
          <cell r="AF3011">
            <v>0</v>
          </cell>
          <cell r="AG3011">
            <v>0</v>
          </cell>
          <cell r="AI3011" t="str">
            <v>19UH</v>
          </cell>
          <cell r="AJ3011" t="str">
            <v>West Dorset</v>
          </cell>
        </row>
        <row r="3012">
          <cell r="O3012" t="str">
            <v>19UJ</v>
          </cell>
          <cell r="P3012" t="str">
            <v>Weymouth and Portland</v>
          </cell>
          <cell r="R3012">
            <v>7</v>
          </cell>
          <cell r="S3012">
            <v>4</v>
          </cell>
          <cell r="U3012">
            <v>8</v>
          </cell>
          <cell r="W3012">
            <v>2</v>
          </cell>
          <cell r="AA3012" t="str">
            <v>19UJ</v>
          </cell>
          <cell r="AB3012" t="str">
            <v>Weymouth and Portland</v>
          </cell>
          <cell r="AD3012">
            <v>0</v>
          </cell>
          <cell r="AE3012">
            <v>0</v>
          </cell>
          <cell r="AF3012">
            <v>0</v>
          </cell>
          <cell r="AG3012">
            <v>0</v>
          </cell>
          <cell r="AI3012" t="str">
            <v>19UJ</v>
          </cell>
          <cell r="AJ3012" t="str">
            <v>Weymouth and Portland</v>
          </cell>
        </row>
        <row r="3013">
          <cell r="O3013" t="str">
            <v>21UC</v>
          </cell>
          <cell r="P3013" t="str">
            <v>Eastbourne</v>
          </cell>
          <cell r="R3013">
            <v>2</v>
          </cell>
          <cell r="U3013">
            <v>9</v>
          </cell>
          <cell r="W3013">
            <v>0</v>
          </cell>
          <cell r="AA3013" t="str">
            <v>21UC</v>
          </cell>
          <cell r="AB3013" t="str">
            <v>Eastbourne</v>
          </cell>
          <cell r="AD3013">
            <v>0</v>
          </cell>
          <cell r="AE3013">
            <v>0</v>
          </cell>
          <cell r="AF3013">
            <v>0</v>
          </cell>
          <cell r="AG3013">
            <v>0</v>
          </cell>
          <cell r="AI3013" t="str">
            <v>21UC</v>
          </cell>
          <cell r="AJ3013" t="str">
            <v>Eastbourne</v>
          </cell>
        </row>
        <row r="3014">
          <cell r="O3014" t="str">
            <v>21UD</v>
          </cell>
          <cell r="P3014" t="str">
            <v>Hastings</v>
          </cell>
          <cell r="R3014">
            <v>1</v>
          </cell>
          <cell r="S3014">
            <v>2</v>
          </cell>
          <cell r="U3014">
            <v>49</v>
          </cell>
          <cell r="W3014">
            <v>0</v>
          </cell>
          <cell r="AA3014" t="str">
            <v>21UD</v>
          </cell>
          <cell r="AB3014" t="str">
            <v>Hastings</v>
          </cell>
          <cell r="AD3014">
            <v>0</v>
          </cell>
          <cell r="AE3014">
            <v>0</v>
          </cell>
          <cell r="AF3014">
            <v>0</v>
          </cell>
          <cell r="AG3014">
            <v>0</v>
          </cell>
          <cell r="AI3014" t="str">
            <v>21UD</v>
          </cell>
          <cell r="AJ3014" t="str">
            <v>Hastings</v>
          </cell>
        </row>
        <row r="3015">
          <cell r="O3015" t="str">
            <v>21UF</v>
          </cell>
          <cell r="P3015" t="str">
            <v>Lewes</v>
          </cell>
          <cell r="R3015">
            <v>2</v>
          </cell>
          <cell r="S3015">
            <v>23</v>
          </cell>
          <cell r="T3015">
            <v>1</v>
          </cell>
          <cell r="U3015">
            <v>23</v>
          </cell>
          <cell r="W3015">
            <v>0</v>
          </cell>
          <cell r="AA3015" t="str">
            <v>21UF</v>
          </cell>
          <cell r="AB3015" t="str">
            <v>Lewes</v>
          </cell>
          <cell r="AD3015">
            <v>0</v>
          </cell>
          <cell r="AE3015">
            <v>0</v>
          </cell>
          <cell r="AF3015">
            <v>0</v>
          </cell>
          <cell r="AG3015">
            <v>0</v>
          </cell>
          <cell r="AI3015" t="str">
            <v>21UF</v>
          </cell>
          <cell r="AJ3015" t="str">
            <v>Lewes</v>
          </cell>
        </row>
        <row r="3016">
          <cell r="O3016" t="str">
            <v>21UG</v>
          </cell>
          <cell r="P3016" t="str">
            <v>Rother</v>
          </cell>
          <cell r="R3016">
            <v>2</v>
          </cell>
          <cell r="S3016">
            <v>16</v>
          </cell>
          <cell r="U3016">
            <v>42</v>
          </cell>
          <cell r="W3016">
            <v>1</v>
          </cell>
          <cell r="AA3016" t="str">
            <v>21UG</v>
          </cell>
          <cell r="AB3016" t="str">
            <v>Rother</v>
          </cell>
          <cell r="AD3016">
            <v>0</v>
          </cell>
          <cell r="AE3016">
            <v>0</v>
          </cell>
          <cell r="AF3016">
            <v>0</v>
          </cell>
          <cell r="AG3016">
            <v>0</v>
          </cell>
          <cell r="AI3016" t="str">
            <v>21UG</v>
          </cell>
          <cell r="AJ3016" t="str">
            <v>Rother</v>
          </cell>
        </row>
        <row r="3017">
          <cell r="O3017" t="str">
            <v>21UH</v>
          </cell>
          <cell r="P3017" t="str">
            <v>Wealden</v>
          </cell>
          <cell r="R3017">
            <v>3</v>
          </cell>
          <cell r="S3017">
            <v>65</v>
          </cell>
          <cell r="T3017">
            <v>2</v>
          </cell>
          <cell r="U3017">
            <v>216</v>
          </cell>
          <cell r="W3017">
            <v>0</v>
          </cell>
          <cell r="AA3017" t="str">
            <v>21UH</v>
          </cell>
          <cell r="AB3017" t="str">
            <v>Wealden</v>
          </cell>
          <cell r="AD3017">
            <v>0</v>
          </cell>
          <cell r="AE3017">
            <v>0</v>
          </cell>
          <cell r="AF3017">
            <v>0</v>
          </cell>
          <cell r="AG3017">
            <v>0</v>
          </cell>
          <cell r="AI3017" t="str">
            <v>21UH</v>
          </cell>
          <cell r="AJ3017" t="str">
            <v>Wealden</v>
          </cell>
        </row>
        <row r="3018">
          <cell r="O3018" t="str">
            <v>22UB</v>
          </cell>
          <cell r="P3018" t="str">
            <v>Basildon</v>
          </cell>
          <cell r="R3018">
            <v>4</v>
          </cell>
          <cell r="S3018">
            <v>48</v>
          </cell>
          <cell r="T3018">
            <v>1</v>
          </cell>
          <cell r="U3018">
            <v>116</v>
          </cell>
          <cell r="W3018">
            <v>0</v>
          </cell>
          <cell r="AA3018" t="str">
            <v>22UB</v>
          </cell>
          <cell r="AB3018" t="str">
            <v>Basildon</v>
          </cell>
          <cell r="AD3018">
            <v>0</v>
          </cell>
          <cell r="AE3018">
            <v>0</v>
          </cell>
          <cell r="AF3018">
            <v>0</v>
          </cell>
          <cell r="AG3018">
            <v>0</v>
          </cell>
          <cell r="AI3018" t="str">
            <v>22UB</v>
          </cell>
          <cell r="AJ3018" t="str">
            <v>Basildon</v>
          </cell>
        </row>
        <row r="3019">
          <cell r="O3019" t="str">
            <v>22UC</v>
          </cell>
          <cell r="P3019" t="str">
            <v>Braintree</v>
          </cell>
          <cell r="Q3019">
            <v>2</v>
          </cell>
          <cell r="R3019">
            <v>3</v>
          </cell>
          <cell r="S3019">
            <v>30</v>
          </cell>
          <cell r="U3019">
            <v>112</v>
          </cell>
          <cell r="W3019">
            <v>0</v>
          </cell>
          <cell r="AA3019" t="str">
            <v>22UC</v>
          </cell>
          <cell r="AB3019" t="str">
            <v>Braintree</v>
          </cell>
          <cell r="AC3019">
            <v>2</v>
          </cell>
          <cell r="AD3019">
            <v>0</v>
          </cell>
          <cell r="AE3019">
            <v>19</v>
          </cell>
          <cell r="AF3019">
            <v>2</v>
          </cell>
          <cell r="AG3019">
            <v>21</v>
          </cell>
          <cell r="AI3019" t="str">
            <v>22UC</v>
          </cell>
          <cell r="AJ3019" t="str">
            <v>Braintree</v>
          </cell>
        </row>
        <row r="3020">
          <cell r="O3020" t="str">
            <v>22UD</v>
          </cell>
          <cell r="P3020" t="str">
            <v>Brentwood</v>
          </cell>
          <cell r="S3020">
            <v>29</v>
          </cell>
          <cell r="U3020">
            <v>4</v>
          </cell>
          <cell r="W3020">
            <v>0</v>
          </cell>
          <cell r="AA3020" t="str">
            <v>22UD</v>
          </cell>
          <cell r="AB3020" t="str">
            <v>Brentwood</v>
          </cell>
          <cell r="AD3020">
            <v>0</v>
          </cell>
          <cell r="AE3020">
            <v>0</v>
          </cell>
          <cell r="AF3020">
            <v>0</v>
          </cell>
          <cell r="AG3020">
            <v>0</v>
          </cell>
          <cell r="AI3020" t="str">
            <v>22UD</v>
          </cell>
          <cell r="AJ3020" t="str">
            <v>Brentwood</v>
          </cell>
        </row>
        <row r="3021">
          <cell r="O3021" t="str">
            <v>22UE</v>
          </cell>
          <cell r="P3021" t="str">
            <v>Castle Point</v>
          </cell>
          <cell r="R3021">
            <v>3</v>
          </cell>
          <cell r="W3021">
            <v>0</v>
          </cell>
          <cell r="AA3021" t="str">
            <v>22UE</v>
          </cell>
          <cell r="AB3021" t="str">
            <v>Castle Point</v>
          </cell>
          <cell r="AD3021">
            <v>0</v>
          </cell>
          <cell r="AF3021">
            <v>0</v>
          </cell>
          <cell r="AG3021">
            <v>0</v>
          </cell>
          <cell r="AI3021" t="str">
            <v>22UE</v>
          </cell>
          <cell r="AJ3021" t="str">
            <v>Castle Point</v>
          </cell>
        </row>
        <row r="3022">
          <cell r="O3022" t="str">
            <v>22UF</v>
          </cell>
          <cell r="P3022" t="str">
            <v>Chelmsford</v>
          </cell>
          <cell r="Q3022">
            <v>3</v>
          </cell>
          <cell r="R3022">
            <v>2</v>
          </cell>
          <cell r="U3022">
            <v>54</v>
          </cell>
          <cell r="W3022">
            <v>1</v>
          </cell>
          <cell r="AA3022" t="str">
            <v>22UF</v>
          </cell>
          <cell r="AB3022" t="str">
            <v>Chelmsford</v>
          </cell>
          <cell r="AC3022">
            <v>0</v>
          </cell>
          <cell r="AD3022">
            <v>0</v>
          </cell>
          <cell r="AE3022">
            <v>0</v>
          </cell>
          <cell r="AF3022">
            <v>0</v>
          </cell>
          <cell r="AG3022">
            <v>0</v>
          </cell>
          <cell r="AI3022" t="str">
            <v>22UF</v>
          </cell>
          <cell r="AJ3022" t="str">
            <v>Chelmsford</v>
          </cell>
        </row>
        <row r="3023">
          <cell r="O3023" t="str">
            <v>22UG</v>
          </cell>
          <cell r="P3023" t="str">
            <v>Colchester</v>
          </cell>
          <cell r="Q3023">
            <v>1</v>
          </cell>
          <cell r="R3023">
            <v>3</v>
          </cell>
          <cell r="S3023">
            <v>57</v>
          </cell>
          <cell r="T3023">
            <v>1</v>
          </cell>
          <cell r="U3023">
            <v>117</v>
          </cell>
          <cell r="W3023">
            <v>0</v>
          </cell>
          <cell r="AA3023" t="str">
            <v>22UG</v>
          </cell>
          <cell r="AB3023" t="str">
            <v>Colchester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0</v>
          </cell>
          <cell r="AI3023" t="str">
            <v>22UG</v>
          </cell>
          <cell r="AJ3023" t="str">
            <v>Colchester</v>
          </cell>
        </row>
        <row r="3024">
          <cell r="O3024" t="str">
            <v>22UH</v>
          </cell>
          <cell r="P3024" t="str">
            <v>Epping Forest</v>
          </cell>
          <cell r="S3024">
            <v>46</v>
          </cell>
          <cell r="U3024">
            <v>98</v>
          </cell>
          <cell r="W3024">
            <v>0</v>
          </cell>
          <cell r="AA3024" t="str">
            <v>22UH</v>
          </cell>
          <cell r="AB3024" t="str">
            <v>Epping Forest</v>
          </cell>
          <cell r="AD3024">
            <v>9</v>
          </cell>
          <cell r="AE3024">
            <v>0</v>
          </cell>
          <cell r="AF3024">
            <v>9</v>
          </cell>
          <cell r="AG3024">
            <v>9</v>
          </cell>
          <cell r="AI3024" t="str">
            <v>22UH</v>
          </cell>
          <cell r="AJ3024" t="str">
            <v>Epping Forest</v>
          </cell>
        </row>
        <row r="3025">
          <cell r="O3025" t="str">
            <v>22UJ</v>
          </cell>
          <cell r="P3025" t="str">
            <v>Harlow</v>
          </cell>
          <cell r="R3025">
            <v>1</v>
          </cell>
          <cell r="S3025">
            <v>21</v>
          </cell>
          <cell r="T3025">
            <v>12</v>
          </cell>
          <cell r="U3025">
            <v>44</v>
          </cell>
          <cell r="V3025">
            <v>40</v>
          </cell>
          <cell r="W3025">
            <v>0</v>
          </cell>
          <cell r="AA3025" t="str">
            <v>22UJ</v>
          </cell>
          <cell r="AB3025" t="str">
            <v>Harlow</v>
          </cell>
          <cell r="AD3025">
            <v>0</v>
          </cell>
          <cell r="AE3025">
            <v>0</v>
          </cell>
          <cell r="AF3025">
            <v>0</v>
          </cell>
          <cell r="AG3025">
            <v>0</v>
          </cell>
          <cell r="AI3025" t="str">
            <v>22UJ</v>
          </cell>
          <cell r="AJ3025" t="str">
            <v>Harlow</v>
          </cell>
        </row>
        <row r="3026">
          <cell r="O3026" t="str">
            <v>22UK</v>
          </cell>
          <cell r="P3026" t="str">
            <v>Maldon</v>
          </cell>
          <cell r="W3026">
            <v>0</v>
          </cell>
          <cell r="AA3026" t="str">
            <v>22UK</v>
          </cell>
          <cell r="AB3026" t="str">
            <v>Maldon</v>
          </cell>
          <cell r="AF3026">
            <v>0</v>
          </cell>
          <cell r="AG3026">
            <v>0</v>
          </cell>
          <cell r="AI3026" t="str">
            <v>22UK</v>
          </cell>
          <cell r="AJ3026" t="str">
            <v>Maldon</v>
          </cell>
        </row>
        <row r="3027">
          <cell r="O3027" t="str">
            <v>22UL</v>
          </cell>
          <cell r="P3027" t="str">
            <v>Rochford</v>
          </cell>
          <cell r="W3027">
            <v>0</v>
          </cell>
          <cell r="AA3027" t="str">
            <v>22UL</v>
          </cell>
          <cell r="AB3027" t="str">
            <v>Rochford</v>
          </cell>
          <cell r="AF3027">
            <v>0</v>
          </cell>
          <cell r="AG3027">
            <v>0</v>
          </cell>
          <cell r="AI3027" t="str">
            <v>22UL</v>
          </cell>
          <cell r="AJ3027" t="str">
            <v>Rochford</v>
          </cell>
        </row>
        <row r="3028">
          <cell r="O3028" t="str">
            <v>22UN</v>
          </cell>
          <cell r="P3028" t="str">
            <v>Tendring</v>
          </cell>
          <cell r="R3028">
            <v>1</v>
          </cell>
          <cell r="S3028">
            <v>2</v>
          </cell>
          <cell r="U3028">
            <v>20</v>
          </cell>
          <cell r="W3028">
            <v>0</v>
          </cell>
          <cell r="AA3028" t="str">
            <v>22UN</v>
          </cell>
          <cell r="AB3028" t="str">
            <v>Tendring</v>
          </cell>
          <cell r="AD3028">
            <v>0</v>
          </cell>
          <cell r="AE3028">
            <v>0</v>
          </cell>
          <cell r="AF3028">
            <v>0</v>
          </cell>
          <cell r="AG3028">
            <v>0</v>
          </cell>
          <cell r="AI3028" t="str">
            <v>22UN</v>
          </cell>
          <cell r="AJ3028" t="str">
            <v>Tendring</v>
          </cell>
        </row>
        <row r="3029">
          <cell r="O3029" t="str">
            <v>22UQ</v>
          </cell>
          <cell r="P3029" t="str">
            <v>Uttlesford</v>
          </cell>
          <cell r="R3029">
            <v>4</v>
          </cell>
          <cell r="S3029">
            <v>27</v>
          </cell>
          <cell r="U3029">
            <v>62</v>
          </cell>
          <cell r="W3029">
            <v>0</v>
          </cell>
          <cell r="AA3029" t="str">
            <v>22UQ</v>
          </cell>
          <cell r="AB3029" t="str">
            <v>Uttlesford</v>
          </cell>
          <cell r="AD3029">
            <v>0</v>
          </cell>
          <cell r="AE3029">
            <v>0</v>
          </cell>
          <cell r="AF3029">
            <v>0</v>
          </cell>
          <cell r="AG3029">
            <v>0</v>
          </cell>
          <cell r="AI3029" t="str">
            <v>22UQ</v>
          </cell>
          <cell r="AJ3029" t="str">
            <v>Uttlesford</v>
          </cell>
        </row>
        <row r="3030">
          <cell r="O3030" t="str">
            <v>23UB</v>
          </cell>
          <cell r="P3030" t="str">
            <v>Cheltenham</v>
          </cell>
          <cell r="R3030">
            <v>3</v>
          </cell>
          <cell r="S3030">
            <v>15</v>
          </cell>
          <cell r="U3030">
            <v>20</v>
          </cell>
          <cell r="W3030">
            <v>0</v>
          </cell>
          <cell r="AA3030" t="str">
            <v>23UB</v>
          </cell>
          <cell r="AB3030" t="str">
            <v>Cheltenham</v>
          </cell>
          <cell r="AD3030">
            <v>1</v>
          </cell>
          <cell r="AE3030">
            <v>0</v>
          </cell>
          <cell r="AF3030">
            <v>1</v>
          </cell>
          <cell r="AG3030">
            <v>1</v>
          </cell>
          <cell r="AI3030" t="str">
            <v>23UB</v>
          </cell>
          <cell r="AJ3030" t="str">
            <v>Cheltenham</v>
          </cell>
        </row>
        <row r="3031">
          <cell r="O3031" t="str">
            <v>23UC</v>
          </cell>
          <cell r="P3031" t="str">
            <v>Cotswold</v>
          </cell>
          <cell r="R3031">
            <v>1</v>
          </cell>
          <cell r="S3031">
            <v>23</v>
          </cell>
          <cell r="U3031">
            <v>43</v>
          </cell>
          <cell r="W3031">
            <v>0</v>
          </cell>
          <cell r="AA3031" t="str">
            <v>23UC</v>
          </cell>
          <cell r="AB3031" t="str">
            <v>Cotswold</v>
          </cell>
          <cell r="AD3031">
            <v>0</v>
          </cell>
          <cell r="AE3031">
            <v>0</v>
          </cell>
          <cell r="AF3031">
            <v>0</v>
          </cell>
          <cell r="AG3031">
            <v>0</v>
          </cell>
          <cell r="AI3031" t="str">
            <v>23UC</v>
          </cell>
          <cell r="AJ3031" t="str">
            <v>Cotswold</v>
          </cell>
        </row>
        <row r="3032">
          <cell r="O3032" t="str">
            <v>23UD</v>
          </cell>
          <cell r="P3032" t="str">
            <v>Forest of Dean</v>
          </cell>
          <cell r="R3032">
            <v>4</v>
          </cell>
          <cell r="S3032">
            <v>7</v>
          </cell>
          <cell r="U3032">
            <v>86</v>
          </cell>
          <cell r="W3032">
            <v>0</v>
          </cell>
          <cell r="AA3032" t="str">
            <v>23UD</v>
          </cell>
          <cell r="AB3032" t="str">
            <v>Forest of Dean</v>
          </cell>
          <cell r="AD3032">
            <v>2</v>
          </cell>
          <cell r="AE3032">
            <v>0</v>
          </cell>
          <cell r="AF3032">
            <v>2</v>
          </cell>
          <cell r="AG3032">
            <v>2</v>
          </cell>
          <cell r="AI3032" t="str">
            <v>23UD</v>
          </cell>
          <cell r="AJ3032" t="str">
            <v>Forest of Dean</v>
          </cell>
        </row>
        <row r="3033">
          <cell r="O3033" t="str">
            <v>23UE</v>
          </cell>
          <cell r="P3033" t="str">
            <v>Gloucester</v>
          </cell>
          <cell r="R3033">
            <v>11</v>
          </cell>
          <cell r="S3033">
            <v>117</v>
          </cell>
          <cell r="T3033">
            <v>1</v>
          </cell>
          <cell r="U3033">
            <v>116</v>
          </cell>
          <cell r="V3033">
            <v>31</v>
          </cell>
          <cell r="W3033">
            <v>0</v>
          </cell>
          <cell r="AA3033" t="str">
            <v>23UE</v>
          </cell>
          <cell r="AB3033" t="str">
            <v>Gloucester</v>
          </cell>
          <cell r="AD3033">
            <v>11</v>
          </cell>
          <cell r="AE3033">
            <v>0</v>
          </cell>
          <cell r="AF3033">
            <v>11</v>
          </cell>
          <cell r="AG3033">
            <v>11</v>
          </cell>
          <cell r="AI3033" t="str">
            <v>23UE</v>
          </cell>
          <cell r="AJ3033" t="str">
            <v>Gloucester</v>
          </cell>
        </row>
        <row r="3034">
          <cell r="O3034" t="str">
            <v>23UF</v>
          </cell>
          <cell r="P3034" t="str">
            <v>Stroud</v>
          </cell>
          <cell r="R3034">
            <v>4</v>
          </cell>
          <cell r="S3034">
            <v>22</v>
          </cell>
          <cell r="T3034">
            <v>1</v>
          </cell>
          <cell r="U3034">
            <v>29</v>
          </cell>
          <cell r="W3034">
            <v>0</v>
          </cell>
          <cell r="AA3034" t="str">
            <v>23UF</v>
          </cell>
          <cell r="AB3034" t="str">
            <v>Stroud</v>
          </cell>
          <cell r="AD3034">
            <v>0</v>
          </cell>
          <cell r="AE3034">
            <v>10</v>
          </cell>
          <cell r="AF3034">
            <v>0</v>
          </cell>
          <cell r="AG3034">
            <v>10</v>
          </cell>
          <cell r="AI3034" t="str">
            <v>23UF</v>
          </cell>
          <cell r="AJ3034" t="str">
            <v>Stroud</v>
          </cell>
        </row>
        <row r="3035">
          <cell r="O3035" t="str">
            <v>23UG</v>
          </cell>
          <cell r="P3035" t="str">
            <v>Tewkesbury</v>
          </cell>
          <cell r="S3035">
            <v>63</v>
          </cell>
          <cell r="U3035">
            <v>62</v>
          </cell>
          <cell r="W3035">
            <v>0</v>
          </cell>
          <cell r="AA3035" t="str">
            <v>23UG</v>
          </cell>
          <cell r="AB3035" t="str">
            <v>Tewkesbury</v>
          </cell>
          <cell r="AD3035">
            <v>0</v>
          </cell>
          <cell r="AE3035">
            <v>8</v>
          </cell>
          <cell r="AF3035">
            <v>0</v>
          </cell>
          <cell r="AG3035">
            <v>8</v>
          </cell>
          <cell r="AI3035" t="str">
            <v>23UG</v>
          </cell>
          <cell r="AJ3035" t="str">
            <v>Tewkesbury</v>
          </cell>
        </row>
        <row r="3036">
          <cell r="O3036" t="str">
            <v>24UB</v>
          </cell>
          <cell r="P3036" t="str">
            <v>Basingstoke and Deane</v>
          </cell>
          <cell r="R3036">
            <v>42</v>
          </cell>
          <cell r="S3036">
            <v>95</v>
          </cell>
          <cell r="T3036">
            <v>3</v>
          </cell>
          <cell r="U3036">
            <v>232</v>
          </cell>
          <cell r="W3036">
            <v>1</v>
          </cell>
          <cell r="AA3036" t="str">
            <v>24UB</v>
          </cell>
          <cell r="AB3036" t="str">
            <v>Basingstoke and Deane</v>
          </cell>
          <cell r="AD3036">
            <v>0</v>
          </cell>
          <cell r="AE3036">
            <v>0</v>
          </cell>
          <cell r="AF3036">
            <v>0</v>
          </cell>
          <cell r="AG3036">
            <v>0</v>
          </cell>
          <cell r="AI3036" t="str">
            <v>24UB</v>
          </cell>
          <cell r="AJ3036" t="str">
            <v>Basingstoke and Deane</v>
          </cell>
        </row>
        <row r="3037">
          <cell r="O3037" t="str">
            <v>24UC</v>
          </cell>
          <cell r="P3037" t="str">
            <v>East Hampshire</v>
          </cell>
          <cell r="R3037">
            <v>4</v>
          </cell>
          <cell r="S3037">
            <v>4</v>
          </cell>
          <cell r="T3037">
            <v>1</v>
          </cell>
          <cell r="U3037">
            <v>57</v>
          </cell>
          <cell r="W3037">
            <v>0</v>
          </cell>
          <cell r="AA3037" t="str">
            <v>24UC</v>
          </cell>
          <cell r="AB3037" t="str">
            <v>East Hampshire</v>
          </cell>
          <cell r="AD3037">
            <v>0</v>
          </cell>
          <cell r="AE3037">
            <v>0</v>
          </cell>
          <cell r="AF3037">
            <v>0</v>
          </cell>
          <cell r="AG3037">
            <v>0</v>
          </cell>
          <cell r="AI3037" t="str">
            <v>24UC</v>
          </cell>
          <cell r="AJ3037" t="str">
            <v>East Hampshire</v>
          </cell>
        </row>
        <row r="3038">
          <cell r="O3038" t="str">
            <v>24UD</v>
          </cell>
          <cell r="P3038" t="str">
            <v>Eastleigh</v>
          </cell>
          <cell r="R3038">
            <v>3</v>
          </cell>
          <cell r="S3038">
            <v>69</v>
          </cell>
          <cell r="T3038">
            <v>2</v>
          </cell>
          <cell r="U3038">
            <v>94</v>
          </cell>
          <cell r="W3038">
            <v>0</v>
          </cell>
          <cell r="AA3038" t="str">
            <v>24UD</v>
          </cell>
          <cell r="AB3038" t="str">
            <v>Eastleigh</v>
          </cell>
          <cell r="AD3038">
            <v>0</v>
          </cell>
          <cell r="AE3038">
            <v>0</v>
          </cell>
          <cell r="AF3038">
            <v>0</v>
          </cell>
          <cell r="AG3038">
            <v>0</v>
          </cell>
          <cell r="AI3038" t="str">
            <v>24UD</v>
          </cell>
          <cell r="AJ3038" t="str">
            <v>Eastleigh</v>
          </cell>
        </row>
        <row r="3039">
          <cell r="O3039" t="str">
            <v>24UE</v>
          </cell>
          <cell r="P3039" t="str">
            <v>Fareham</v>
          </cell>
          <cell r="Q3039">
            <v>41</v>
          </cell>
          <cell r="R3039">
            <v>9</v>
          </cell>
          <cell r="S3039">
            <v>29</v>
          </cell>
          <cell r="U3039">
            <v>94</v>
          </cell>
          <cell r="W3039">
            <v>1</v>
          </cell>
          <cell r="AA3039" t="str">
            <v>24UE</v>
          </cell>
          <cell r="AB3039" t="str">
            <v>Fareham</v>
          </cell>
          <cell r="AC3039">
            <v>0</v>
          </cell>
          <cell r="AD3039">
            <v>0</v>
          </cell>
          <cell r="AE3039">
            <v>0</v>
          </cell>
          <cell r="AF3039">
            <v>0</v>
          </cell>
          <cell r="AG3039">
            <v>0</v>
          </cell>
          <cell r="AI3039" t="str">
            <v>24UE</v>
          </cell>
          <cell r="AJ3039" t="str">
            <v>Fareham</v>
          </cell>
        </row>
        <row r="3040">
          <cell r="O3040" t="str">
            <v>24UF</v>
          </cell>
          <cell r="P3040" t="str">
            <v>Gosport</v>
          </cell>
          <cell r="R3040">
            <v>38</v>
          </cell>
          <cell r="S3040">
            <v>5</v>
          </cell>
          <cell r="U3040">
            <v>89</v>
          </cell>
          <cell r="V3040">
            <v>36</v>
          </cell>
          <cell r="W3040">
            <v>0</v>
          </cell>
          <cell r="AA3040" t="str">
            <v>24UF</v>
          </cell>
          <cell r="AB3040" t="str">
            <v>Gosport</v>
          </cell>
          <cell r="AD3040">
            <v>0</v>
          </cell>
          <cell r="AE3040">
            <v>0</v>
          </cell>
          <cell r="AF3040">
            <v>0</v>
          </cell>
          <cell r="AG3040">
            <v>0</v>
          </cell>
          <cell r="AI3040" t="str">
            <v>24UF</v>
          </cell>
          <cell r="AJ3040" t="str">
            <v>Gosport</v>
          </cell>
        </row>
        <row r="3041">
          <cell r="O3041" t="str">
            <v>24UG</v>
          </cell>
          <cell r="P3041" t="str">
            <v>Hart</v>
          </cell>
          <cell r="R3041">
            <v>13</v>
          </cell>
          <cell r="S3041">
            <v>45</v>
          </cell>
          <cell r="U3041">
            <v>4</v>
          </cell>
          <cell r="W3041">
            <v>2</v>
          </cell>
          <cell r="AA3041" t="str">
            <v>24UG</v>
          </cell>
          <cell r="AB3041" t="str">
            <v>Hart</v>
          </cell>
          <cell r="AD3041">
            <v>0</v>
          </cell>
          <cell r="AE3041">
            <v>0</v>
          </cell>
          <cell r="AF3041">
            <v>0</v>
          </cell>
          <cell r="AG3041">
            <v>0</v>
          </cell>
          <cell r="AI3041" t="str">
            <v>24UG</v>
          </cell>
          <cell r="AJ3041" t="str">
            <v>Hart</v>
          </cell>
        </row>
        <row r="3042">
          <cell r="O3042" t="str">
            <v>24UH</v>
          </cell>
          <cell r="P3042" t="str">
            <v>Havant</v>
          </cell>
          <cell r="R3042">
            <v>29</v>
          </cell>
          <cell r="S3042">
            <v>15</v>
          </cell>
          <cell r="U3042">
            <v>70</v>
          </cell>
          <cell r="W3042">
            <v>0</v>
          </cell>
          <cell r="AA3042" t="str">
            <v>24UH</v>
          </cell>
          <cell r="AB3042" t="str">
            <v>Havant</v>
          </cell>
          <cell r="AD3042">
            <v>0</v>
          </cell>
          <cell r="AE3042">
            <v>0</v>
          </cell>
          <cell r="AF3042">
            <v>0</v>
          </cell>
          <cell r="AG3042">
            <v>0</v>
          </cell>
          <cell r="AI3042" t="str">
            <v>24UH</v>
          </cell>
          <cell r="AJ3042" t="str">
            <v>Havant</v>
          </cell>
        </row>
        <row r="3043">
          <cell r="O3043" t="str">
            <v>24UJ</v>
          </cell>
          <cell r="P3043" t="str">
            <v>New Forest</v>
          </cell>
          <cell r="R3043">
            <v>16</v>
          </cell>
          <cell r="T3043">
            <v>3</v>
          </cell>
          <cell r="U3043">
            <v>42</v>
          </cell>
          <cell r="V3043">
            <v>1</v>
          </cell>
          <cell r="W3043">
            <v>0</v>
          </cell>
          <cell r="AA3043" t="str">
            <v>24UJ</v>
          </cell>
          <cell r="AB3043" t="str">
            <v>New Forest</v>
          </cell>
          <cell r="AD3043">
            <v>0</v>
          </cell>
          <cell r="AE3043">
            <v>0</v>
          </cell>
          <cell r="AF3043">
            <v>0</v>
          </cell>
          <cell r="AG3043">
            <v>0</v>
          </cell>
          <cell r="AI3043" t="str">
            <v>24UJ</v>
          </cell>
          <cell r="AJ3043" t="str">
            <v>New Forest</v>
          </cell>
        </row>
        <row r="3044">
          <cell r="O3044" t="str">
            <v>24UL</v>
          </cell>
          <cell r="P3044" t="str">
            <v>Rushmoor</v>
          </cell>
          <cell r="R3044">
            <v>11</v>
          </cell>
          <cell r="S3044">
            <v>9</v>
          </cell>
          <cell r="T3044">
            <v>3</v>
          </cell>
          <cell r="U3044">
            <v>52</v>
          </cell>
          <cell r="W3044">
            <v>0</v>
          </cell>
          <cell r="AA3044" t="str">
            <v>24UL</v>
          </cell>
          <cell r="AB3044" t="str">
            <v>Rushmoor</v>
          </cell>
          <cell r="AD3044">
            <v>0</v>
          </cell>
          <cell r="AE3044">
            <v>0</v>
          </cell>
          <cell r="AF3044">
            <v>0</v>
          </cell>
          <cell r="AG3044">
            <v>0</v>
          </cell>
          <cell r="AI3044" t="str">
            <v>24UL</v>
          </cell>
          <cell r="AJ3044" t="str">
            <v>Rushmoor</v>
          </cell>
        </row>
        <row r="3045">
          <cell r="O3045" t="str">
            <v>24UN</v>
          </cell>
          <cell r="P3045" t="str">
            <v>Test Valley</v>
          </cell>
          <cell r="R3045">
            <v>12</v>
          </cell>
          <cell r="S3045">
            <v>43</v>
          </cell>
          <cell r="U3045">
            <v>181</v>
          </cell>
          <cell r="W3045">
            <v>0</v>
          </cell>
          <cell r="AA3045" t="str">
            <v>24UN</v>
          </cell>
          <cell r="AB3045" t="str">
            <v>Test Valley</v>
          </cell>
          <cell r="AD3045">
            <v>0</v>
          </cell>
          <cell r="AE3045">
            <v>0</v>
          </cell>
          <cell r="AF3045">
            <v>0</v>
          </cell>
          <cell r="AG3045">
            <v>0</v>
          </cell>
          <cell r="AI3045" t="str">
            <v>24UN</v>
          </cell>
          <cell r="AJ3045" t="str">
            <v>Test Valley</v>
          </cell>
        </row>
        <row r="3046">
          <cell r="O3046" t="str">
            <v>24UP</v>
          </cell>
          <cell r="P3046" t="str">
            <v>Winchester</v>
          </cell>
          <cell r="Q3046">
            <v>8</v>
          </cell>
          <cell r="R3046">
            <v>1</v>
          </cell>
          <cell r="S3046">
            <v>59</v>
          </cell>
          <cell r="T3046">
            <v>2</v>
          </cell>
          <cell r="U3046">
            <v>62</v>
          </cell>
          <cell r="V3046">
            <v>1</v>
          </cell>
          <cell r="W3046">
            <v>1</v>
          </cell>
          <cell r="AA3046" t="str">
            <v>24UP</v>
          </cell>
          <cell r="AB3046" t="str">
            <v>Winchester</v>
          </cell>
          <cell r="AC3046">
            <v>0</v>
          </cell>
          <cell r="AD3046">
            <v>0</v>
          </cell>
          <cell r="AE3046">
            <v>0</v>
          </cell>
          <cell r="AF3046">
            <v>0</v>
          </cell>
          <cell r="AG3046">
            <v>0</v>
          </cell>
          <cell r="AI3046" t="str">
            <v>24UP</v>
          </cell>
          <cell r="AJ3046" t="str">
            <v>Winchester</v>
          </cell>
        </row>
        <row r="3047">
          <cell r="O3047" t="str">
            <v>26UB</v>
          </cell>
          <cell r="P3047" t="str">
            <v>Broxbourne</v>
          </cell>
          <cell r="Q3047">
            <v>4</v>
          </cell>
          <cell r="S3047">
            <v>45</v>
          </cell>
          <cell r="T3047">
            <v>2</v>
          </cell>
          <cell r="U3047">
            <v>38</v>
          </cell>
          <cell r="V3047">
            <v>2</v>
          </cell>
          <cell r="W3047">
            <v>0</v>
          </cell>
          <cell r="AA3047" t="str">
            <v>26UB</v>
          </cell>
          <cell r="AB3047" t="str">
            <v>Broxbourne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0</v>
          </cell>
          <cell r="AI3047" t="str">
            <v>26UB</v>
          </cell>
          <cell r="AJ3047" t="str">
            <v>Broxbourne</v>
          </cell>
        </row>
        <row r="3048">
          <cell r="O3048" t="str">
            <v>26UC</v>
          </cell>
          <cell r="P3048" t="str">
            <v>Dacorum</v>
          </cell>
          <cell r="R3048">
            <v>5</v>
          </cell>
          <cell r="S3048">
            <v>7</v>
          </cell>
          <cell r="U3048">
            <v>43</v>
          </cell>
          <cell r="V3048">
            <v>6</v>
          </cell>
          <cell r="W3048">
            <v>0</v>
          </cell>
          <cell r="AA3048" t="str">
            <v>26UC</v>
          </cell>
          <cell r="AB3048" t="str">
            <v>Dacorum</v>
          </cell>
          <cell r="AD3048">
            <v>0</v>
          </cell>
          <cell r="AE3048">
            <v>0</v>
          </cell>
          <cell r="AF3048">
            <v>0</v>
          </cell>
          <cell r="AG3048">
            <v>0</v>
          </cell>
          <cell r="AI3048" t="str">
            <v>26UC</v>
          </cell>
          <cell r="AJ3048" t="str">
            <v>Dacorum</v>
          </cell>
        </row>
        <row r="3049">
          <cell r="O3049" t="str">
            <v>26UD</v>
          </cell>
          <cell r="P3049" t="str">
            <v>East Hertfordshire</v>
          </cell>
          <cell r="R3049">
            <v>1</v>
          </cell>
          <cell r="S3049">
            <v>1</v>
          </cell>
          <cell r="U3049">
            <v>61</v>
          </cell>
          <cell r="V3049">
            <v>29</v>
          </cell>
          <cell r="W3049">
            <v>1</v>
          </cell>
          <cell r="AA3049" t="str">
            <v>26UD</v>
          </cell>
          <cell r="AB3049" t="str">
            <v>East Hertfordshire</v>
          </cell>
          <cell r="AD3049">
            <v>0</v>
          </cell>
          <cell r="AE3049">
            <v>0</v>
          </cell>
          <cell r="AF3049">
            <v>0</v>
          </cell>
          <cell r="AG3049">
            <v>0</v>
          </cell>
          <cell r="AI3049" t="str">
            <v>26UD</v>
          </cell>
          <cell r="AJ3049" t="str">
            <v>East Hertfordshire</v>
          </cell>
        </row>
        <row r="3050">
          <cell r="O3050" t="str">
            <v>26UE</v>
          </cell>
          <cell r="P3050" t="str">
            <v>Hertsmere</v>
          </cell>
          <cell r="S3050">
            <v>13</v>
          </cell>
          <cell r="U3050">
            <v>41</v>
          </cell>
          <cell r="W3050">
            <v>2</v>
          </cell>
          <cell r="AA3050" t="str">
            <v>26UE</v>
          </cell>
          <cell r="AB3050" t="str">
            <v>Hertsmere</v>
          </cell>
          <cell r="AD3050">
            <v>0</v>
          </cell>
          <cell r="AE3050">
            <v>0</v>
          </cell>
          <cell r="AF3050">
            <v>0</v>
          </cell>
          <cell r="AG3050">
            <v>0</v>
          </cell>
          <cell r="AI3050" t="str">
            <v>26UE</v>
          </cell>
          <cell r="AJ3050" t="str">
            <v>Hertsmere</v>
          </cell>
        </row>
        <row r="3051">
          <cell r="O3051" t="str">
            <v>26UF</v>
          </cell>
          <cell r="P3051" t="str">
            <v>North Hertfordshire</v>
          </cell>
          <cell r="Q3051">
            <v>3</v>
          </cell>
          <cell r="R3051">
            <v>2</v>
          </cell>
          <cell r="S3051">
            <v>34</v>
          </cell>
          <cell r="T3051">
            <v>3</v>
          </cell>
          <cell r="U3051">
            <v>49</v>
          </cell>
          <cell r="W3051">
            <v>2</v>
          </cell>
          <cell r="AA3051" t="str">
            <v>26UF</v>
          </cell>
          <cell r="AB3051" t="str">
            <v>North Hertfordshire</v>
          </cell>
          <cell r="AC3051">
            <v>0</v>
          </cell>
          <cell r="AD3051">
            <v>13</v>
          </cell>
          <cell r="AE3051">
            <v>0</v>
          </cell>
          <cell r="AF3051">
            <v>13</v>
          </cell>
          <cell r="AG3051">
            <v>13</v>
          </cell>
          <cell r="AI3051" t="str">
            <v>26UF</v>
          </cell>
          <cell r="AJ3051" t="str">
            <v>North Hertfordshire</v>
          </cell>
        </row>
        <row r="3052">
          <cell r="O3052" t="str">
            <v>26UG</v>
          </cell>
          <cell r="P3052" t="str">
            <v>St. Albans</v>
          </cell>
          <cell r="R3052">
            <v>1</v>
          </cell>
          <cell r="S3052">
            <v>46</v>
          </cell>
          <cell r="T3052">
            <v>7</v>
          </cell>
          <cell r="U3052">
            <v>62</v>
          </cell>
          <cell r="W3052">
            <v>0</v>
          </cell>
          <cell r="AA3052" t="str">
            <v>26UG</v>
          </cell>
          <cell r="AB3052" t="str">
            <v>St. Albans</v>
          </cell>
          <cell r="AD3052">
            <v>0</v>
          </cell>
          <cell r="AE3052">
            <v>0</v>
          </cell>
          <cell r="AF3052">
            <v>0</v>
          </cell>
          <cell r="AG3052">
            <v>0</v>
          </cell>
          <cell r="AI3052" t="str">
            <v>26UG</v>
          </cell>
          <cell r="AJ3052" t="str">
            <v>St. Albans</v>
          </cell>
        </row>
        <row r="3053">
          <cell r="O3053" t="str">
            <v>26UH</v>
          </cell>
          <cell r="P3053" t="str">
            <v>Stevenage</v>
          </cell>
          <cell r="Q3053">
            <v>15</v>
          </cell>
          <cell r="R3053">
            <v>14</v>
          </cell>
          <cell r="S3053">
            <v>50</v>
          </cell>
          <cell r="T3053">
            <v>1</v>
          </cell>
          <cell r="U3053">
            <v>141</v>
          </cell>
          <cell r="W3053">
            <v>1</v>
          </cell>
          <cell r="AA3053" t="str">
            <v>26UH</v>
          </cell>
          <cell r="AB3053" t="str">
            <v>Stevenage</v>
          </cell>
          <cell r="AC3053">
            <v>0</v>
          </cell>
          <cell r="AD3053">
            <v>0</v>
          </cell>
          <cell r="AE3053">
            <v>0</v>
          </cell>
          <cell r="AF3053">
            <v>0</v>
          </cell>
          <cell r="AG3053">
            <v>0</v>
          </cell>
          <cell r="AI3053" t="str">
            <v>26UH</v>
          </cell>
          <cell r="AJ3053" t="str">
            <v>Stevenage</v>
          </cell>
        </row>
        <row r="3054">
          <cell r="O3054" t="str">
            <v>26UJ</v>
          </cell>
          <cell r="P3054" t="str">
            <v>Three Rivers</v>
          </cell>
          <cell r="Q3054">
            <v>2</v>
          </cell>
          <cell r="R3054">
            <v>1</v>
          </cell>
          <cell r="S3054">
            <v>5</v>
          </cell>
          <cell r="U3054">
            <v>32</v>
          </cell>
          <cell r="W3054">
            <v>0</v>
          </cell>
          <cell r="AA3054" t="str">
            <v>26UJ</v>
          </cell>
          <cell r="AB3054" t="str">
            <v>Three Rivers</v>
          </cell>
          <cell r="AC3054">
            <v>0</v>
          </cell>
          <cell r="AD3054">
            <v>0</v>
          </cell>
          <cell r="AE3054">
            <v>0</v>
          </cell>
          <cell r="AF3054">
            <v>0</v>
          </cell>
          <cell r="AG3054">
            <v>0</v>
          </cell>
          <cell r="AI3054" t="str">
            <v>26UJ</v>
          </cell>
          <cell r="AJ3054" t="str">
            <v>Three Rivers</v>
          </cell>
        </row>
        <row r="3055">
          <cell r="O3055" t="str">
            <v>26UK</v>
          </cell>
          <cell r="P3055" t="str">
            <v>Watford</v>
          </cell>
          <cell r="Q3055">
            <v>127</v>
          </cell>
          <cell r="R3055">
            <v>1</v>
          </cell>
          <cell r="S3055">
            <v>87</v>
          </cell>
          <cell r="T3055">
            <v>12</v>
          </cell>
          <cell r="U3055">
            <v>161</v>
          </cell>
          <cell r="W3055">
            <v>1</v>
          </cell>
          <cell r="AA3055" t="str">
            <v>26UK</v>
          </cell>
          <cell r="AB3055" t="str">
            <v>Watford</v>
          </cell>
          <cell r="AC3055">
            <v>0</v>
          </cell>
          <cell r="AD3055">
            <v>19</v>
          </cell>
          <cell r="AE3055">
            <v>0</v>
          </cell>
          <cell r="AF3055">
            <v>19</v>
          </cell>
          <cell r="AG3055">
            <v>19</v>
          </cell>
          <cell r="AI3055" t="str">
            <v>26UK</v>
          </cell>
          <cell r="AJ3055" t="str">
            <v>Watford</v>
          </cell>
        </row>
        <row r="3056">
          <cell r="O3056" t="str">
            <v>26UL</v>
          </cell>
          <cell r="P3056" t="str">
            <v>Welwyn Hatfield</v>
          </cell>
          <cell r="U3056">
            <v>30</v>
          </cell>
          <cell r="W3056">
            <v>0</v>
          </cell>
          <cell r="AA3056" t="str">
            <v>26UL</v>
          </cell>
          <cell r="AB3056" t="str">
            <v>Welwyn Hatfield</v>
          </cell>
          <cell r="AE3056">
            <v>0</v>
          </cell>
          <cell r="AF3056">
            <v>0</v>
          </cell>
          <cell r="AG3056">
            <v>0</v>
          </cell>
          <cell r="AI3056" t="str">
            <v>26UL</v>
          </cell>
          <cell r="AJ3056" t="str">
            <v>Welwyn Hatfield</v>
          </cell>
        </row>
        <row r="3057">
          <cell r="O3057" t="str">
            <v>29UB</v>
          </cell>
          <cell r="P3057" t="str">
            <v>Ashford</v>
          </cell>
          <cell r="R3057">
            <v>9</v>
          </cell>
          <cell r="S3057">
            <v>141</v>
          </cell>
          <cell r="U3057">
            <v>204</v>
          </cell>
          <cell r="W3057">
            <v>0</v>
          </cell>
          <cell r="AA3057" t="str">
            <v>29UB</v>
          </cell>
          <cell r="AB3057" t="str">
            <v>Ashford</v>
          </cell>
          <cell r="AD3057">
            <v>0</v>
          </cell>
          <cell r="AE3057">
            <v>0</v>
          </cell>
          <cell r="AF3057">
            <v>0</v>
          </cell>
          <cell r="AG3057">
            <v>0</v>
          </cell>
          <cell r="AI3057" t="str">
            <v>29UB</v>
          </cell>
          <cell r="AJ3057" t="str">
            <v>Ashford</v>
          </cell>
        </row>
        <row r="3058">
          <cell r="O3058" t="str">
            <v>29UC</v>
          </cell>
          <cell r="P3058" t="str">
            <v>Canterbury</v>
          </cell>
          <cell r="Q3058">
            <v>40</v>
          </cell>
          <cell r="R3058">
            <v>7</v>
          </cell>
          <cell r="S3058">
            <v>23</v>
          </cell>
          <cell r="U3058">
            <v>55</v>
          </cell>
          <cell r="V3058">
            <v>6</v>
          </cell>
          <cell r="W3058">
            <v>0</v>
          </cell>
          <cell r="AA3058" t="str">
            <v>29UC</v>
          </cell>
          <cell r="AB3058" t="str">
            <v>Canterbury</v>
          </cell>
          <cell r="AC3058">
            <v>0</v>
          </cell>
          <cell r="AD3058">
            <v>0</v>
          </cell>
          <cell r="AE3058">
            <v>0</v>
          </cell>
          <cell r="AF3058">
            <v>0</v>
          </cell>
          <cell r="AG3058">
            <v>0</v>
          </cell>
          <cell r="AI3058" t="str">
            <v>29UC</v>
          </cell>
          <cell r="AJ3058" t="str">
            <v>Canterbury</v>
          </cell>
        </row>
        <row r="3059">
          <cell r="O3059" t="str">
            <v>29UD</v>
          </cell>
          <cell r="P3059" t="str">
            <v>Dartford</v>
          </cell>
          <cell r="R3059">
            <v>5</v>
          </cell>
          <cell r="S3059">
            <v>115</v>
          </cell>
          <cell r="U3059">
            <v>43</v>
          </cell>
          <cell r="W3059">
            <v>0</v>
          </cell>
          <cell r="AA3059" t="str">
            <v>29UD</v>
          </cell>
          <cell r="AB3059" t="str">
            <v>Dartford</v>
          </cell>
          <cell r="AD3059">
            <v>1</v>
          </cell>
          <cell r="AE3059">
            <v>0</v>
          </cell>
          <cell r="AF3059">
            <v>1</v>
          </cell>
          <cell r="AG3059">
            <v>1</v>
          </cell>
          <cell r="AI3059" t="str">
            <v>29UD</v>
          </cell>
          <cell r="AJ3059" t="str">
            <v>Dartford</v>
          </cell>
        </row>
        <row r="3060">
          <cell r="O3060" t="str">
            <v>29UE</v>
          </cell>
          <cell r="P3060" t="str">
            <v>Dover</v>
          </cell>
          <cell r="R3060">
            <v>1</v>
          </cell>
          <cell r="U3060">
            <v>18</v>
          </cell>
          <cell r="V3060">
            <v>3</v>
          </cell>
          <cell r="W3060">
            <v>0</v>
          </cell>
          <cell r="AA3060" t="str">
            <v>29UE</v>
          </cell>
          <cell r="AB3060" t="str">
            <v>Dover</v>
          </cell>
          <cell r="AD3060">
            <v>0</v>
          </cell>
          <cell r="AE3060">
            <v>0</v>
          </cell>
          <cell r="AF3060">
            <v>0</v>
          </cell>
          <cell r="AG3060">
            <v>0</v>
          </cell>
          <cell r="AI3060" t="str">
            <v>29UE</v>
          </cell>
          <cell r="AJ3060" t="str">
            <v>Dover</v>
          </cell>
        </row>
        <row r="3061">
          <cell r="O3061" t="str">
            <v>29UG</v>
          </cell>
          <cell r="P3061" t="str">
            <v>Gravesham</v>
          </cell>
          <cell r="Q3061">
            <v>9</v>
          </cell>
          <cell r="R3061">
            <v>3</v>
          </cell>
          <cell r="S3061">
            <v>15</v>
          </cell>
          <cell r="U3061">
            <v>61</v>
          </cell>
          <cell r="V3061">
            <v>4</v>
          </cell>
          <cell r="W3061">
            <v>0</v>
          </cell>
          <cell r="AA3061" t="str">
            <v>29UG</v>
          </cell>
          <cell r="AB3061" t="str">
            <v>Gravesham</v>
          </cell>
          <cell r="AC3061">
            <v>0</v>
          </cell>
          <cell r="AD3061">
            <v>0</v>
          </cell>
          <cell r="AE3061">
            <v>0</v>
          </cell>
          <cell r="AF3061">
            <v>0</v>
          </cell>
          <cell r="AG3061">
            <v>0</v>
          </cell>
          <cell r="AI3061" t="str">
            <v>29UG</v>
          </cell>
          <cell r="AJ3061" t="str">
            <v>Gravesham</v>
          </cell>
        </row>
        <row r="3062">
          <cell r="O3062" t="str">
            <v>29UH</v>
          </cell>
          <cell r="P3062" t="str">
            <v>Maidstone</v>
          </cell>
          <cell r="Q3062">
            <v>30</v>
          </cell>
          <cell r="R3062">
            <v>2</v>
          </cell>
          <cell r="S3062">
            <v>65</v>
          </cell>
          <cell r="U3062">
            <v>167</v>
          </cell>
          <cell r="V3062">
            <v>13</v>
          </cell>
          <cell r="W3062">
            <v>0</v>
          </cell>
          <cell r="AA3062" t="str">
            <v>29UH</v>
          </cell>
          <cell r="AB3062" t="str">
            <v>Maidstone</v>
          </cell>
          <cell r="AC3062">
            <v>0</v>
          </cell>
          <cell r="AD3062">
            <v>0</v>
          </cell>
          <cell r="AE3062">
            <v>0</v>
          </cell>
          <cell r="AF3062">
            <v>0</v>
          </cell>
          <cell r="AG3062">
            <v>0</v>
          </cell>
          <cell r="AI3062" t="str">
            <v>29UH</v>
          </cell>
          <cell r="AJ3062" t="str">
            <v>Maidstone</v>
          </cell>
        </row>
        <row r="3063">
          <cell r="O3063" t="str">
            <v>29UK</v>
          </cell>
          <cell r="P3063" t="str">
            <v>Sevenoaks</v>
          </cell>
          <cell r="Q3063">
            <v>6</v>
          </cell>
          <cell r="S3063">
            <v>18</v>
          </cell>
          <cell r="T3063">
            <v>1</v>
          </cell>
          <cell r="U3063">
            <v>27</v>
          </cell>
          <cell r="V3063">
            <v>2</v>
          </cell>
          <cell r="W3063">
            <v>0</v>
          </cell>
          <cell r="AA3063" t="str">
            <v>29UK</v>
          </cell>
          <cell r="AB3063" t="str">
            <v>Sevenoaks</v>
          </cell>
          <cell r="AC3063">
            <v>0</v>
          </cell>
          <cell r="AD3063">
            <v>0</v>
          </cell>
          <cell r="AE3063">
            <v>0</v>
          </cell>
          <cell r="AF3063">
            <v>0</v>
          </cell>
          <cell r="AG3063">
            <v>0</v>
          </cell>
          <cell r="AI3063" t="str">
            <v>29UK</v>
          </cell>
          <cell r="AJ3063" t="str">
            <v>Sevenoaks</v>
          </cell>
        </row>
        <row r="3064">
          <cell r="O3064" t="str">
            <v>29UL</v>
          </cell>
          <cell r="P3064" t="str">
            <v>Shepway</v>
          </cell>
          <cell r="R3064">
            <v>10</v>
          </cell>
          <cell r="U3064">
            <v>10</v>
          </cell>
          <cell r="W3064">
            <v>0</v>
          </cell>
          <cell r="AA3064" t="str">
            <v>29UL</v>
          </cell>
          <cell r="AB3064" t="str">
            <v>Shepway</v>
          </cell>
          <cell r="AC3064">
            <v>0</v>
          </cell>
          <cell r="AD3064">
            <v>0</v>
          </cell>
          <cell r="AE3064">
            <v>0</v>
          </cell>
          <cell r="AF3064">
            <v>0</v>
          </cell>
          <cell r="AG3064">
            <v>0</v>
          </cell>
          <cell r="AI3064" t="str">
            <v>29UL</v>
          </cell>
          <cell r="AJ3064" t="str">
            <v>Shepway</v>
          </cell>
        </row>
        <row r="3065">
          <cell r="O3065" t="str">
            <v>29UM</v>
          </cell>
          <cell r="P3065" t="str">
            <v>Swale</v>
          </cell>
          <cell r="Q3065">
            <v>8</v>
          </cell>
          <cell r="R3065">
            <v>6</v>
          </cell>
          <cell r="S3065">
            <v>101</v>
          </cell>
          <cell r="U3065">
            <v>43</v>
          </cell>
          <cell r="V3065">
            <v>2</v>
          </cell>
          <cell r="W3065">
            <v>0</v>
          </cell>
          <cell r="AA3065" t="str">
            <v>29UM</v>
          </cell>
          <cell r="AB3065" t="str">
            <v>Swale</v>
          </cell>
          <cell r="AC3065">
            <v>0</v>
          </cell>
          <cell r="AD3065">
            <v>23</v>
          </cell>
          <cell r="AE3065">
            <v>12</v>
          </cell>
          <cell r="AF3065">
            <v>23</v>
          </cell>
          <cell r="AG3065">
            <v>35</v>
          </cell>
          <cell r="AI3065" t="str">
            <v>29UM</v>
          </cell>
          <cell r="AJ3065" t="str">
            <v>Swale</v>
          </cell>
        </row>
        <row r="3066">
          <cell r="O3066" t="str">
            <v>29UN</v>
          </cell>
          <cell r="P3066" t="str">
            <v>Thanet</v>
          </cell>
          <cell r="Q3066">
            <v>15</v>
          </cell>
          <cell r="R3066">
            <v>5</v>
          </cell>
          <cell r="S3066">
            <v>28</v>
          </cell>
          <cell r="U3066">
            <v>79</v>
          </cell>
          <cell r="V3066">
            <v>16</v>
          </cell>
          <cell r="W3066">
            <v>0</v>
          </cell>
          <cell r="AA3066" t="str">
            <v>29UN</v>
          </cell>
          <cell r="AB3066" t="str">
            <v>Thanet</v>
          </cell>
          <cell r="AC3066">
            <v>0</v>
          </cell>
          <cell r="AD3066">
            <v>0</v>
          </cell>
          <cell r="AE3066">
            <v>0</v>
          </cell>
          <cell r="AF3066">
            <v>0</v>
          </cell>
          <cell r="AG3066">
            <v>0</v>
          </cell>
          <cell r="AI3066" t="str">
            <v>29UN</v>
          </cell>
          <cell r="AJ3066" t="str">
            <v>Thanet</v>
          </cell>
        </row>
        <row r="3067">
          <cell r="O3067" t="str">
            <v>29UP</v>
          </cell>
          <cell r="P3067" t="str">
            <v>Tonbridge and Malling</v>
          </cell>
          <cell r="R3067">
            <v>1</v>
          </cell>
          <cell r="S3067">
            <v>39</v>
          </cell>
          <cell r="U3067">
            <v>133</v>
          </cell>
          <cell r="W3067">
            <v>0</v>
          </cell>
          <cell r="AA3067" t="str">
            <v>29UP</v>
          </cell>
          <cell r="AB3067" t="str">
            <v>Tonbridge and Malling</v>
          </cell>
          <cell r="AD3067">
            <v>0</v>
          </cell>
          <cell r="AE3067">
            <v>0</v>
          </cell>
          <cell r="AF3067">
            <v>0</v>
          </cell>
          <cell r="AG3067">
            <v>0</v>
          </cell>
          <cell r="AI3067" t="str">
            <v>29UP</v>
          </cell>
          <cell r="AJ3067" t="str">
            <v>Tonbridge and Malling</v>
          </cell>
        </row>
        <row r="3068">
          <cell r="O3068" t="str">
            <v>29UQ</v>
          </cell>
          <cell r="P3068" t="str">
            <v>Tunbridge Wells</v>
          </cell>
          <cell r="R3068">
            <v>2</v>
          </cell>
          <cell r="S3068">
            <v>3</v>
          </cell>
          <cell r="U3068">
            <v>81</v>
          </cell>
          <cell r="W3068">
            <v>0</v>
          </cell>
          <cell r="AA3068" t="str">
            <v>29UQ</v>
          </cell>
          <cell r="AB3068" t="str">
            <v>Tunbridge Wells</v>
          </cell>
          <cell r="AD3068">
            <v>0</v>
          </cell>
          <cell r="AE3068">
            <v>0</v>
          </cell>
          <cell r="AF3068">
            <v>0</v>
          </cell>
          <cell r="AG3068">
            <v>0</v>
          </cell>
          <cell r="AI3068" t="str">
            <v>29UQ</v>
          </cell>
          <cell r="AJ3068" t="str">
            <v>Tunbridge Wells</v>
          </cell>
          <cell r="AK3068">
            <v>8</v>
          </cell>
        </row>
        <row r="3069">
          <cell r="O3069" t="str">
            <v>30UD</v>
          </cell>
          <cell r="P3069" t="str">
            <v>Burnley</v>
          </cell>
          <cell r="R3069">
            <v>2</v>
          </cell>
          <cell r="U3069">
            <v>36</v>
          </cell>
          <cell r="V3069">
            <v>4</v>
          </cell>
          <cell r="W3069">
            <v>5</v>
          </cell>
          <cell r="AA3069" t="str">
            <v>30UD</v>
          </cell>
          <cell r="AB3069" t="str">
            <v>Burnley</v>
          </cell>
          <cell r="AD3069">
            <v>0</v>
          </cell>
          <cell r="AE3069">
            <v>0</v>
          </cell>
          <cell r="AF3069">
            <v>0</v>
          </cell>
          <cell r="AG3069">
            <v>0</v>
          </cell>
          <cell r="AI3069" t="str">
            <v>30UD</v>
          </cell>
          <cell r="AJ3069" t="str">
            <v>Burnley</v>
          </cell>
        </row>
        <row r="3070">
          <cell r="O3070" t="str">
            <v>30UE</v>
          </cell>
          <cell r="P3070" t="str">
            <v>Chorley</v>
          </cell>
          <cell r="R3070">
            <v>7</v>
          </cell>
          <cell r="S3070">
            <v>106</v>
          </cell>
          <cell r="T3070">
            <v>1</v>
          </cell>
          <cell r="U3070">
            <v>49</v>
          </cell>
          <cell r="V3070">
            <v>8</v>
          </cell>
          <cell r="W3070">
            <v>0</v>
          </cell>
          <cell r="AA3070" t="str">
            <v>30UE</v>
          </cell>
          <cell r="AB3070" t="str">
            <v>Chorley</v>
          </cell>
          <cell r="AD3070">
            <v>0</v>
          </cell>
          <cell r="AE3070">
            <v>7</v>
          </cell>
          <cell r="AF3070">
            <v>0</v>
          </cell>
          <cell r="AG3070">
            <v>7</v>
          </cell>
          <cell r="AI3070" t="str">
            <v>30UE</v>
          </cell>
          <cell r="AJ3070" t="str">
            <v>Chorley</v>
          </cell>
        </row>
        <row r="3071">
          <cell r="O3071" t="str">
            <v>30UF</v>
          </cell>
          <cell r="P3071" t="str">
            <v>Fylde</v>
          </cell>
          <cell r="S3071">
            <v>11</v>
          </cell>
          <cell r="U3071">
            <v>114</v>
          </cell>
          <cell r="W3071">
            <v>0</v>
          </cell>
          <cell r="AA3071" t="str">
            <v>30UF</v>
          </cell>
          <cell r="AB3071" t="str">
            <v>Fylde</v>
          </cell>
          <cell r="AD3071">
            <v>0</v>
          </cell>
          <cell r="AE3071">
            <v>0</v>
          </cell>
          <cell r="AF3071">
            <v>0</v>
          </cell>
          <cell r="AG3071">
            <v>0</v>
          </cell>
          <cell r="AI3071" t="str">
            <v>30UF</v>
          </cell>
          <cell r="AJ3071" t="str">
            <v>Fylde</v>
          </cell>
        </row>
        <row r="3072">
          <cell r="O3072" t="str">
            <v>30UG</v>
          </cell>
          <cell r="P3072" t="str">
            <v>Hyndburn</v>
          </cell>
          <cell r="R3072">
            <v>1</v>
          </cell>
          <cell r="U3072">
            <v>22</v>
          </cell>
          <cell r="W3072">
            <v>0</v>
          </cell>
          <cell r="AA3072" t="str">
            <v>30UG</v>
          </cell>
          <cell r="AB3072" t="str">
            <v>Hyndburn</v>
          </cell>
          <cell r="AD3072">
            <v>0</v>
          </cell>
          <cell r="AE3072">
            <v>0</v>
          </cell>
          <cell r="AF3072">
            <v>0</v>
          </cell>
          <cell r="AG3072">
            <v>0</v>
          </cell>
          <cell r="AI3072" t="str">
            <v>30UG</v>
          </cell>
          <cell r="AJ3072" t="str">
            <v>Hyndburn</v>
          </cell>
        </row>
        <row r="3073">
          <cell r="O3073" t="str">
            <v>30UH</v>
          </cell>
          <cell r="P3073" t="str">
            <v>Lancaster</v>
          </cell>
          <cell r="R3073">
            <v>5</v>
          </cell>
          <cell r="S3073">
            <v>21</v>
          </cell>
          <cell r="U3073">
            <v>15</v>
          </cell>
          <cell r="V3073">
            <v>7</v>
          </cell>
          <cell r="W3073">
            <v>0</v>
          </cell>
          <cell r="AA3073" t="str">
            <v>30UH</v>
          </cell>
          <cell r="AB3073" t="str">
            <v>Lancaster</v>
          </cell>
          <cell r="AD3073">
            <v>0</v>
          </cell>
          <cell r="AE3073">
            <v>0</v>
          </cell>
          <cell r="AF3073">
            <v>0</v>
          </cell>
          <cell r="AG3073">
            <v>0</v>
          </cell>
          <cell r="AI3073" t="str">
            <v>30UH</v>
          </cell>
          <cell r="AJ3073" t="str">
            <v>Lancaster</v>
          </cell>
        </row>
        <row r="3074">
          <cell r="O3074" t="str">
            <v>30UJ</v>
          </cell>
          <cell r="P3074" t="str">
            <v>Pendle</v>
          </cell>
          <cell r="T3074">
            <v>1</v>
          </cell>
          <cell r="U3074">
            <v>10</v>
          </cell>
          <cell r="W3074">
            <v>0</v>
          </cell>
          <cell r="AA3074" t="str">
            <v>30UJ</v>
          </cell>
          <cell r="AB3074" t="str">
            <v>Pendle</v>
          </cell>
          <cell r="AD3074">
            <v>0</v>
          </cell>
          <cell r="AE3074">
            <v>0</v>
          </cell>
          <cell r="AF3074">
            <v>0</v>
          </cell>
          <cell r="AG3074">
            <v>0</v>
          </cell>
          <cell r="AI3074" t="str">
            <v>30UJ</v>
          </cell>
          <cell r="AJ3074" t="str">
            <v>Pendle</v>
          </cell>
        </row>
        <row r="3075">
          <cell r="O3075" t="str">
            <v>30UK</v>
          </cell>
          <cell r="P3075" t="str">
            <v>Preston</v>
          </cell>
          <cell r="R3075">
            <v>5</v>
          </cell>
          <cell r="S3075">
            <v>5</v>
          </cell>
          <cell r="W3075">
            <v>0</v>
          </cell>
          <cell r="AA3075" t="str">
            <v>30UK</v>
          </cell>
          <cell r="AB3075" t="str">
            <v>Preston</v>
          </cell>
          <cell r="AD3075">
            <v>0</v>
          </cell>
          <cell r="AF3075">
            <v>0</v>
          </cell>
          <cell r="AG3075">
            <v>0</v>
          </cell>
          <cell r="AI3075" t="str">
            <v>30UK</v>
          </cell>
          <cell r="AJ3075" t="str">
            <v>Preston</v>
          </cell>
        </row>
        <row r="3076">
          <cell r="O3076" t="str">
            <v>30UL</v>
          </cell>
          <cell r="P3076" t="str">
            <v>Ribble Valley</v>
          </cell>
          <cell r="R3076">
            <v>1</v>
          </cell>
          <cell r="T3076">
            <v>6</v>
          </cell>
          <cell r="U3076">
            <v>6</v>
          </cell>
          <cell r="V3076">
            <v>17</v>
          </cell>
          <cell r="W3076">
            <v>0</v>
          </cell>
          <cell r="AA3076" t="str">
            <v>30UL</v>
          </cell>
          <cell r="AB3076" t="str">
            <v>Ribble Valley</v>
          </cell>
          <cell r="AD3076">
            <v>0</v>
          </cell>
          <cell r="AE3076">
            <v>0</v>
          </cell>
          <cell r="AF3076">
            <v>0</v>
          </cell>
          <cell r="AG3076">
            <v>0</v>
          </cell>
          <cell r="AI3076" t="str">
            <v>30UL</v>
          </cell>
          <cell r="AJ3076" t="str">
            <v>Ribble Valley</v>
          </cell>
        </row>
        <row r="3077">
          <cell r="O3077" t="str">
            <v>30UM</v>
          </cell>
          <cell r="P3077" t="str">
            <v>Rossendale</v>
          </cell>
          <cell r="R3077">
            <v>8</v>
          </cell>
          <cell r="U3077">
            <v>24</v>
          </cell>
          <cell r="W3077">
            <v>0</v>
          </cell>
          <cell r="AA3077" t="str">
            <v>30UM</v>
          </cell>
          <cell r="AB3077" t="str">
            <v>Rossendale</v>
          </cell>
          <cell r="AD3077">
            <v>0</v>
          </cell>
          <cell r="AE3077">
            <v>0</v>
          </cell>
          <cell r="AF3077">
            <v>0</v>
          </cell>
          <cell r="AG3077">
            <v>0</v>
          </cell>
          <cell r="AI3077" t="str">
            <v>30UM</v>
          </cell>
          <cell r="AJ3077" t="str">
            <v>Rossendale</v>
          </cell>
        </row>
        <row r="3078">
          <cell r="O3078" t="str">
            <v>30UN</v>
          </cell>
          <cell r="P3078" t="str">
            <v>South Ribble</v>
          </cell>
          <cell r="R3078">
            <v>8</v>
          </cell>
          <cell r="S3078">
            <v>5</v>
          </cell>
          <cell r="U3078">
            <v>15</v>
          </cell>
          <cell r="W3078">
            <v>0</v>
          </cell>
          <cell r="AA3078" t="str">
            <v>30UN</v>
          </cell>
          <cell r="AB3078" t="str">
            <v>South Ribble</v>
          </cell>
          <cell r="AD3078">
            <v>0</v>
          </cell>
          <cell r="AE3078">
            <v>0</v>
          </cell>
          <cell r="AF3078">
            <v>0</v>
          </cell>
          <cell r="AG3078">
            <v>0</v>
          </cell>
          <cell r="AI3078" t="str">
            <v>30UN</v>
          </cell>
          <cell r="AJ3078" t="str">
            <v>South Ribble</v>
          </cell>
        </row>
        <row r="3079">
          <cell r="O3079" t="str">
            <v>30UP</v>
          </cell>
          <cell r="P3079" t="str">
            <v>West Lancashire</v>
          </cell>
          <cell r="S3079">
            <v>8</v>
          </cell>
          <cell r="U3079">
            <v>21</v>
          </cell>
          <cell r="W3079">
            <v>0</v>
          </cell>
          <cell r="AA3079" t="str">
            <v>30UP</v>
          </cell>
          <cell r="AB3079" t="str">
            <v>West Lancashire</v>
          </cell>
          <cell r="AD3079">
            <v>0</v>
          </cell>
          <cell r="AE3079">
            <v>0</v>
          </cell>
          <cell r="AF3079">
            <v>0</v>
          </cell>
          <cell r="AG3079">
            <v>0</v>
          </cell>
          <cell r="AI3079" t="str">
            <v>30UP</v>
          </cell>
          <cell r="AJ3079" t="str">
            <v>West Lancashire</v>
          </cell>
        </row>
        <row r="3080">
          <cell r="O3080" t="str">
            <v>30UQ</v>
          </cell>
          <cell r="P3080" t="str">
            <v>Wyre</v>
          </cell>
          <cell r="R3080">
            <v>3</v>
          </cell>
          <cell r="S3080">
            <v>14</v>
          </cell>
          <cell r="U3080">
            <v>30</v>
          </cell>
          <cell r="W3080">
            <v>0</v>
          </cell>
          <cell r="AA3080" t="str">
            <v>30UQ</v>
          </cell>
          <cell r="AB3080" t="str">
            <v>Wyre</v>
          </cell>
          <cell r="AD3080">
            <v>0</v>
          </cell>
          <cell r="AE3080">
            <v>0</v>
          </cell>
          <cell r="AF3080">
            <v>0</v>
          </cell>
          <cell r="AG3080">
            <v>0</v>
          </cell>
          <cell r="AI3080" t="str">
            <v>30UQ</v>
          </cell>
          <cell r="AJ3080" t="str">
            <v>Wyre</v>
          </cell>
        </row>
        <row r="3081">
          <cell r="O3081" t="str">
            <v>31UB</v>
          </cell>
          <cell r="P3081" t="str">
            <v>Blaby</v>
          </cell>
          <cell r="R3081">
            <v>2</v>
          </cell>
          <cell r="S3081">
            <v>30</v>
          </cell>
          <cell r="T3081">
            <v>1</v>
          </cell>
          <cell r="U3081">
            <v>52</v>
          </cell>
          <cell r="W3081">
            <v>0</v>
          </cell>
          <cell r="AA3081" t="str">
            <v>31UB</v>
          </cell>
          <cell r="AB3081" t="str">
            <v>Blaby</v>
          </cell>
          <cell r="AD3081">
            <v>0</v>
          </cell>
          <cell r="AE3081">
            <v>0</v>
          </cell>
          <cell r="AF3081">
            <v>0</v>
          </cell>
          <cell r="AG3081">
            <v>0</v>
          </cell>
          <cell r="AI3081" t="str">
            <v>31UB</v>
          </cell>
          <cell r="AJ3081" t="str">
            <v>Blaby</v>
          </cell>
        </row>
        <row r="3082">
          <cell r="O3082" t="str">
            <v>31UC</v>
          </cell>
          <cell r="P3082" t="str">
            <v>Charnwood</v>
          </cell>
          <cell r="R3082">
            <v>9</v>
          </cell>
          <cell r="S3082">
            <v>51</v>
          </cell>
          <cell r="U3082">
            <v>142</v>
          </cell>
          <cell r="W3082">
            <v>0</v>
          </cell>
          <cell r="AA3082" t="str">
            <v>31UC</v>
          </cell>
          <cell r="AB3082" t="str">
            <v>Charnwood</v>
          </cell>
          <cell r="AD3082">
            <v>4</v>
          </cell>
          <cell r="AE3082">
            <v>0</v>
          </cell>
          <cell r="AF3082">
            <v>4</v>
          </cell>
          <cell r="AG3082">
            <v>4</v>
          </cell>
          <cell r="AI3082" t="str">
            <v>31UC</v>
          </cell>
          <cell r="AJ3082" t="str">
            <v>Charnwood</v>
          </cell>
        </row>
        <row r="3083">
          <cell r="O3083" t="str">
            <v>31UD</v>
          </cell>
          <cell r="P3083" t="str">
            <v>Harborough</v>
          </cell>
          <cell r="R3083">
            <v>4</v>
          </cell>
          <cell r="S3083">
            <v>39</v>
          </cell>
          <cell r="U3083">
            <v>75</v>
          </cell>
          <cell r="W3083">
            <v>0</v>
          </cell>
          <cell r="AA3083" t="str">
            <v>31UD</v>
          </cell>
          <cell r="AB3083" t="str">
            <v>Harborough</v>
          </cell>
          <cell r="AD3083">
            <v>0</v>
          </cell>
          <cell r="AE3083">
            <v>0</v>
          </cell>
          <cell r="AF3083">
            <v>0</v>
          </cell>
          <cell r="AG3083">
            <v>0</v>
          </cell>
          <cell r="AI3083" t="str">
            <v>31UD</v>
          </cell>
          <cell r="AJ3083" t="str">
            <v>Harborough</v>
          </cell>
        </row>
        <row r="3084">
          <cell r="O3084" t="str">
            <v>31UE</v>
          </cell>
          <cell r="P3084" t="str">
            <v>Hinckley and Bosworth</v>
          </cell>
          <cell r="R3084">
            <v>9</v>
          </cell>
          <cell r="S3084">
            <v>12</v>
          </cell>
          <cell r="U3084">
            <v>36</v>
          </cell>
          <cell r="W3084">
            <v>0</v>
          </cell>
          <cell r="AA3084" t="str">
            <v>31UE</v>
          </cell>
          <cell r="AB3084" t="str">
            <v>Hinckley and Bosworth</v>
          </cell>
          <cell r="AD3084">
            <v>2</v>
          </cell>
          <cell r="AE3084">
            <v>3</v>
          </cell>
          <cell r="AF3084">
            <v>2</v>
          </cell>
          <cell r="AG3084">
            <v>5</v>
          </cell>
          <cell r="AI3084" t="str">
            <v>31UE</v>
          </cell>
          <cell r="AJ3084" t="str">
            <v>Hinckley and Bosworth</v>
          </cell>
        </row>
        <row r="3085">
          <cell r="O3085" t="str">
            <v>31UG</v>
          </cell>
          <cell r="P3085" t="str">
            <v>Melton</v>
          </cell>
          <cell r="R3085">
            <v>7</v>
          </cell>
          <cell r="S3085">
            <v>15</v>
          </cell>
          <cell r="U3085">
            <v>34</v>
          </cell>
          <cell r="W3085">
            <v>0</v>
          </cell>
          <cell r="AA3085" t="str">
            <v>31UG</v>
          </cell>
          <cell r="AB3085" t="str">
            <v>Melton</v>
          </cell>
          <cell r="AD3085">
            <v>0</v>
          </cell>
          <cell r="AE3085">
            <v>0</v>
          </cell>
          <cell r="AF3085">
            <v>0</v>
          </cell>
          <cell r="AG3085">
            <v>0</v>
          </cell>
          <cell r="AI3085" t="str">
            <v>31UG</v>
          </cell>
          <cell r="AJ3085" t="str">
            <v>Melton</v>
          </cell>
        </row>
        <row r="3086">
          <cell r="O3086" t="str">
            <v>31UH</v>
          </cell>
          <cell r="P3086" t="str">
            <v>North West Leicestershire</v>
          </cell>
          <cell r="R3086">
            <v>1</v>
          </cell>
          <cell r="S3086">
            <v>14</v>
          </cell>
          <cell r="U3086">
            <v>46</v>
          </cell>
          <cell r="W3086">
            <v>0</v>
          </cell>
          <cell r="AA3086" t="str">
            <v>31UH</v>
          </cell>
          <cell r="AB3086" t="str">
            <v>North West Leicestershire</v>
          </cell>
          <cell r="AD3086">
            <v>0</v>
          </cell>
          <cell r="AE3086">
            <v>4</v>
          </cell>
          <cell r="AF3086">
            <v>0</v>
          </cell>
          <cell r="AG3086">
            <v>4</v>
          </cell>
          <cell r="AI3086" t="str">
            <v>31UH</v>
          </cell>
          <cell r="AJ3086" t="str">
            <v>North West Leicestershire</v>
          </cell>
        </row>
        <row r="3087">
          <cell r="O3087" t="str">
            <v>31UJ</v>
          </cell>
          <cell r="P3087" t="str">
            <v>Oadby and Wigston</v>
          </cell>
          <cell r="R3087">
            <v>6</v>
          </cell>
          <cell r="S3087">
            <v>6</v>
          </cell>
          <cell r="U3087">
            <v>8</v>
          </cell>
          <cell r="W3087">
            <v>0</v>
          </cell>
          <cell r="AA3087" t="str">
            <v>31UJ</v>
          </cell>
          <cell r="AB3087" t="str">
            <v>Oadby and Wigston</v>
          </cell>
          <cell r="AD3087">
            <v>6</v>
          </cell>
          <cell r="AE3087">
            <v>0</v>
          </cell>
          <cell r="AF3087">
            <v>6</v>
          </cell>
          <cell r="AG3087">
            <v>6</v>
          </cell>
          <cell r="AI3087" t="str">
            <v>31UJ</v>
          </cell>
          <cell r="AJ3087" t="str">
            <v>Oadby and Wigston</v>
          </cell>
        </row>
        <row r="3088">
          <cell r="O3088" t="str">
            <v>32UB</v>
          </cell>
          <cell r="P3088" t="str">
            <v>Boston</v>
          </cell>
          <cell r="R3088">
            <v>2</v>
          </cell>
          <cell r="S3088">
            <v>26</v>
          </cell>
          <cell r="T3088">
            <v>1</v>
          </cell>
          <cell r="U3088">
            <v>57</v>
          </cell>
          <cell r="W3088">
            <v>1</v>
          </cell>
          <cell r="AA3088" t="str">
            <v>32UB</v>
          </cell>
          <cell r="AB3088" t="str">
            <v>Boston</v>
          </cell>
          <cell r="AD3088">
            <v>0</v>
          </cell>
          <cell r="AE3088">
            <v>0</v>
          </cell>
          <cell r="AF3088">
            <v>0</v>
          </cell>
          <cell r="AG3088">
            <v>0</v>
          </cell>
          <cell r="AI3088" t="str">
            <v>32UB</v>
          </cell>
          <cell r="AJ3088" t="str">
            <v>Boston</v>
          </cell>
        </row>
        <row r="3089">
          <cell r="O3089" t="str">
            <v>32UC</v>
          </cell>
          <cell r="P3089" t="str">
            <v>East Lindsey</v>
          </cell>
          <cell r="R3089">
            <v>4</v>
          </cell>
          <cell r="S3089">
            <v>31</v>
          </cell>
          <cell r="U3089">
            <v>38</v>
          </cell>
          <cell r="V3089">
            <v>6</v>
          </cell>
          <cell r="W3089">
            <v>0</v>
          </cell>
          <cell r="AA3089" t="str">
            <v>32UC</v>
          </cell>
          <cell r="AB3089" t="str">
            <v>East Lindsey</v>
          </cell>
          <cell r="AD3089">
            <v>0</v>
          </cell>
          <cell r="AE3089">
            <v>0</v>
          </cell>
          <cell r="AF3089">
            <v>0</v>
          </cell>
          <cell r="AG3089">
            <v>0</v>
          </cell>
          <cell r="AI3089" t="str">
            <v>32UC</v>
          </cell>
          <cell r="AJ3089" t="str">
            <v>East Lindsey</v>
          </cell>
        </row>
        <row r="3090">
          <cell r="O3090" t="str">
            <v>32UD</v>
          </cell>
          <cell r="P3090" t="str">
            <v>Lincoln</v>
          </cell>
          <cell r="S3090">
            <v>53</v>
          </cell>
          <cell r="U3090">
            <v>139</v>
          </cell>
          <cell r="W3090">
            <v>0</v>
          </cell>
          <cell r="AA3090" t="str">
            <v>32UD</v>
          </cell>
          <cell r="AB3090" t="str">
            <v>Lincoln</v>
          </cell>
          <cell r="AD3090">
            <v>0</v>
          </cell>
          <cell r="AE3090">
            <v>0</v>
          </cell>
          <cell r="AF3090">
            <v>0</v>
          </cell>
          <cell r="AG3090">
            <v>0</v>
          </cell>
          <cell r="AI3090" t="str">
            <v>32UD</v>
          </cell>
          <cell r="AJ3090" t="str">
            <v>Lincoln</v>
          </cell>
        </row>
        <row r="3091">
          <cell r="O3091" t="str">
            <v>32UE</v>
          </cell>
          <cell r="P3091" t="str">
            <v>North Kesteven</v>
          </cell>
          <cell r="S3091">
            <v>67</v>
          </cell>
          <cell r="U3091">
            <v>121</v>
          </cell>
          <cell r="W3091">
            <v>0</v>
          </cell>
          <cell r="AA3091" t="str">
            <v>32UE</v>
          </cell>
          <cell r="AB3091" t="str">
            <v>North Kesteven</v>
          </cell>
          <cell r="AD3091">
            <v>7</v>
          </cell>
          <cell r="AE3091">
            <v>5</v>
          </cell>
          <cell r="AF3091">
            <v>7</v>
          </cell>
          <cell r="AG3091">
            <v>12</v>
          </cell>
          <cell r="AI3091" t="str">
            <v>32UE</v>
          </cell>
          <cell r="AJ3091" t="str">
            <v>North Kesteven</v>
          </cell>
        </row>
        <row r="3092">
          <cell r="O3092" t="str">
            <v>32UF</v>
          </cell>
          <cell r="P3092" t="str">
            <v>South Holland</v>
          </cell>
          <cell r="R3092">
            <v>1</v>
          </cell>
          <cell r="S3092">
            <v>21</v>
          </cell>
          <cell r="U3092">
            <v>46</v>
          </cell>
          <cell r="W3092">
            <v>0</v>
          </cell>
          <cell r="AA3092" t="str">
            <v>32UF</v>
          </cell>
          <cell r="AB3092" t="str">
            <v>South Holland</v>
          </cell>
          <cell r="AD3092">
            <v>0</v>
          </cell>
          <cell r="AE3092">
            <v>0</v>
          </cell>
          <cell r="AF3092">
            <v>0</v>
          </cell>
          <cell r="AG3092">
            <v>0</v>
          </cell>
          <cell r="AI3092" t="str">
            <v>32UF</v>
          </cell>
          <cell r="AJ3092" t="str">
            <v>South Holland</v>
          </cell>
        </row>
        <row r="3093">
          <cell r="O3093" t="str">
            <v>32UG</v>
          </cell>
          <cell r="P3093" t="str">
            <v>South Kesteven</v>
          </cell>
          <cell r="R3093">
            <v>2</v>
          </cell>
          <cell r="S3093">
            <v>56</v>
          </cell>
          <cell r="U3093">
            <v>159</v>
          </cell>
          <cell r="V3093">
            <v>2</v>
          </cell>
          <cell r="W3093">
            <v>0</v>
          </cell>
          <cell r="AA3093" t="str">
            <v>32UG</v>
          </cell>
          <cell r="AB3093" t="str">
            <v>South Kesteven</v>
          </cell>
          <cell r="AD3093">
            <v>0</v>
          </cell>
          <cell r="AE3093">
            <v>0</v>
          </cell>
          <cell r="AF3093">
            <v>0</v>
          </cell>
          <cell r="AG3093">
            <v>0</v>
          </cell>
          <cell r="AI3093" t="str">
            <v>32UG</v>
          </cell>
          <cell r="AJ3093" t="str">
            <v>South Kesteven</v>
          </cell>
        </row>
        <row r="3094">
          <cell r="O3094" t="str">
            <v>32UH</v>
          </cell>
          <cell r="P3094" t="str">
            <v>West Lindsey</v>
          </cell>
          <cell r="R3094">
            <v>3</v>
          </cell>
          <cell r="S3094">
            <v>69</v>
          </cell>
          <cell r="U3094">
            <v>167</v>
          </cell>
          <cell r="W3094">
            <v>0</v>
          </cell>
          <cell r="AA3094" t="str">
            <v>32UH</v>
          </cell>
          <cell r="AB3094" t="str">
            <v>West Lindsey</v>
          </cell>
          <cell r="AD3094">
            <v>11</v>
          </cell>
          <cell r="AE3094">
            <v>0</v>
          </cell>
          <cell r="AF3094">
            <v>11</v>
          </cell>
          <cell r="AG3094">
            <v>11</v>
          </cell>
          <cell r="AI3094" t="str">
            <v>32UH</v>
          </cell>
          <cell r="AJ3094" t="str">
            <v>West Lindsey</v>
          </cell>
        </row>
        <row r="3095">
          <cell r="O3095" t="str">
            <v>33UB</v>
          </cell>
          <cell r="P3095" t="str">
            <v>Breckland</v>
          </cell>
          <cell r="Q3095">
            <v>10</v>
          </cell>
          <cell r="R3095">
            <v>10</v>
          </cell>
          <cell r="S3095">
            <v>11</v>
          </cell>
          <cell r="U3095">
            <v>100</v>
          </cell>
          <cell r="W3095">
            <v>0</v>
          </cell>
          <cell r="AA3095" t="str">
            <v>33UB</v>
          </cell>
          <cell r="AB3095" t="str">
            <v>Breckland</v>
          </cell>
          <cell r="AC3095">
            <v>0</v>
          </cell>
          <cell r="AD3095">
            <v>9</v>
          </cell>
          <cell r="AE3095">
            <v>25</v>
          </cell>
          <cell r="AF3095">
            <v>9</v>
          </cell>
          <cell r="AG3095">
            <v>34</v>
          </cell>
          <cell r="AI3095" t="str">
            <v>33UB</v>
          </cell>
          <cell r="AJ3095" t="str">
            <v>Breckland</v>
          </cell>
        </row>
        <row r="3096">
          <cell r="O3096" t="str">
            <v>33UC</v>
          </cell>
          <cell r="P3096" t="str">
            <v>Broadland</v>
          </cell>
          <cell r="R3096">
            <v>14</v>
          </cell>
          <cell r="S3096">
            <v>4</v>
          </cell>
          <cell r="U3096">
            <v>27</v>
          </cell>
          <cell r="W3096">
            <v>2</v>
          </cell>
          <cell r="AA3096" t="str">
            <v>33UC</v>
          </cell>
          <cell r="AB3096" t="str">
            <v>Broadland</v>
          </cell>
          <cell r="AD3096">
            <v>0</v>
          </cell>
          <cell r="AE3096">
            <v>0</v>
          </cell>
          <cell r="AF3096">
            <v>0</v>
          </cell>
          <cell r="AG3096">
            <v>0</v>
          </cell>
          <cell r="AI3096" t="str">
            <v>33UC</v>
          </cell>
          <cell r="AJ3096" t="str">
            <v>Broadland</v>
          </cell>
        </row>
        <row r="3097">
          <cell r="O3097" t="str">
            <v>33UD</v>
          </cell>
          <cell r="P3097" t="str">
            <v>Great Yarmouth</v>
          </cell>
          <cell r="T3097">
            <v>3</v>
          </cell>
          <cell r="U3097">
            <v>50</v>
          </cell>
          <cell r="V3097">
            <v>3</v>
          </cell>
          <cell r="W3097">
            <v>1</v>
          </cell>
          <cell r="AA3097" t="str">
            <v>33UD</v>
          </cell>
          <cell r="AB3097" t="str">
            <v>Great Yarmouth</v>
          </cell>
          <cell r="AD3097">
            <v>0</v>
          </cell>
          <cell r="AE3097">
            <v>0</v>
          </cell>
          <cell r="AF3097">
            <v>0</v>
          </cell>
          <cell r="AG3097">
            <v>0</v>
          </cell>
          <cell r="AI3097" t="str">
            <v>33UD</v>
          </cell>
          <cell r="AJ3097" t="str">
            <v>Great Yarmouth</v>
          </cell>
        </row>
        <row r="3098">
          <cell r="O3098" t="str">
            <v>33UE</v>
          </cell>
          <cell r="P3098" t="str">
            <v>Kings Lynn and West Norfolk</v>
          </cell>
          <cell r="Q3098">
            <v>10</v>
          </cell>
          <cell r="R3098">
            <v>11</v>
          </cell>
          <cell r="S3098">
            <v>14</v>
          </cell>
          <cell r="U3098">
            <v>125</v>
          </cell>
          <cell r="V3098">
            <v>1</v>
          </cell>
          <cell r="W3098">
            <v>1</v>
          </cell>
          <cell r="AA3098" t="str">
            <v>33UE</v>
          </cell>
          <cell r="AB3098" t="str">
            <v>Kings Lynn and West Norfolk</v>
          </cell>
          <cell r="AC3098">
            <v>0</v>
          </cell>
          <cell r="AD3098">
            <v>0</v>
          </cell>
          <cell r="AE3098">
            <v>0</v>
          </cell>
          <cell r="AF3098">
            <v>0</v>
          </cell>
          <cell r="AG3098">
            <v>0</v>
          </cell>
          <cell r="AI3098" t="str">
            <v>33UE</v>
          </cell>
          <cell r="AJ3098" t="str">
            <v>Kings Lynn and West Norfolk</v>
          </cell>
        </row>
        <row r="3099">
          <cell r="O3099" t="str">
            <v>33UF</v>
          </cell>
          <cell r="P3099" t="str">
            <v>North Norfolk</v>
          </cell>
          <cell r="R3099">
            <v>1</v>
          </cell>
          <cell r="S3099">
            <v>11</v>
          </cell>
          <cell r="T3099">
            <v>1</v>
          </cell>
          <cell r="U3099">
            <v>74</v>
          </cell>
          <cell r="V3099">
            <v>6</v>
          </cell>
          <cell r="W3099">
            <v>0</v>
          </cell>
          <cell r="AA3099" t="str">
            <v>33UF</v>
          </cell>
          <cell r="AB3099" t="str">
            <v>North Norfolk</v>
          </cell>
          <cell r="AD3099">
            <v>0</v>
          </cell>
          <cell r="AE3099">
            <v>0</v>
          </cell>
          <cell r="AF3099">
            <v>0</v>
          </cell>
          <cell r="AG3099">
            <v>0</v>
          </cell>
          <cell r="AI3099" t="str">
            <v>33UF</v>
          </cell>
          <cell r="AJ3099" t="str">
            <v>North Norfolk</v>
          </cell>
        </row>
        <row r="3100">
          <cell r="O3100" t="str">
            <v>33UG</v>
          </cell>
          <cell r="P3100" t="str">
            <v>Norwich</v>
          </cell>
          <cell r="R3100">
            <v>8</v>
          </cell>
          <cell r="S3100">
            <v>20</v>
          </cell>
          <cell r="T3100">
            <v>1</v>
          </cell>
          <cell r="U3100">
            <v>100</v>
          </cell>
          <cell r="V3100">
            <v>4</v>
          </cell>
          <cell r="W3100">
            <v>2</v>
          </cell>
          <cell r="AA3100" t="str">
            <v>33UG</v>
          </cell>
          <cell r="AB3100" t="str">
            <v>Norwich</v>
          </cell>
          <cell r="AD3100">
            <v>0</v>
          </cell>
          <cell r="AE3100">
            <v>0</v>
          </cell>
          <cell r="AF3100">
            <v>0</v>
          </cell>
          <cell r="AG3100">
            <v>0</v>
          </cell>
          <cell r="AI3100" t="str">
            <v>33UG</v>
          </cell>
          <cell r="AJ3100" t="str">
            <v>Norwich</v>
          </cell>
        </row>
        <row r="3101">
          <cell r="O3101" t="str">
            <v>33UH</v>
          </cell>
          <cell r="P3101" t="str">
            <v>South Norfolk</v>
          </cell>
          <cell r="Q3101">
            <v>2</v>
          </cell>
          <cell r="R3101">
            <v>6</v>
          </cell>
          <cell r="S3101">
            <v>61</v>
          </cell>
          <cell r="T3101">
            <v>1</v>
          </cell>
          <cell r="U3101">
            <v>82</v>
          </cell>
          <cell r="V3101">
            <v>2</v>
          </cell>
          <cell r="W3101">
            <v>0</v>
          </cell>
          <cell r="AA3101" t="str">
            <v>33UH</v>
          </cell>
          <cell r="AB3101" t="str">
            <v>South Norfolk</v>
          </cell>
          <cell r="AC3101">
            <v>0</v>
          </cell>
          <cell r="AD3101">
            <v>0</v>
          </cell>
          <cell r="AE3101">
            <v>0</v>
          </cell>
          <cell r="AF3101">
            <v>0</v>
          </cell>
          <cell r="AG3101">
            <v>0</v>
          </cell>
          <cell r="AI3101" t="str">
            <v>33UH</v>
          </cell>
          <cell r="AJ3101" t="str">
            <v>South Norfolk</v>
          </cell>
        </row>
        <row r="3102">
          <cell r="O3102" t="str">
            <v>34UB</v>
          </cell>
          <cell r="P3102" t="str">
            <v>Corby</v>
          </cell>
          <cell r="R3102">
            <v>9</v>
          </cell>
          <cell r="S3102">
            <v>68</v>
          </cell>
          <cell r="U3102">
            <v>42</v>
          </cell>
          <cell r="W3102">
            <v>0</v>
          </cell>
          <cell r="AA3102" t="str">
            <v>34UB</v>
          </cell>
          <cell r="AB3102" t="str">
            <v>Corby</v>
          </cell>
          <cell r="AD3102">
            <v>0</v>
          </cell>
          <cell r="AE3102">
            <v>0</v>
          </cell>
          <cell r="AF3102">
            <v>0</v>
          </cell>
          <cell r="AG3102">
            <v>0</v>
          </cell>
          <cell r="AI3102" t="str">
            <v>34UB</v>
          </cell>
          <cell r="AJ3102" t="str">
            <v>Corby</v>
          </cell>
        </row>
        <row r="3103">
          <cell r="O3103" t="str">
            <v>34UC</v>
          </cell>
          <cell r="P3103" t="str">
            <v>Daventry</v>
          </cell>
          <cell r="R3103">
            <v>1</v>
          </cell>
          <cell r="S3103">
            <v>21</v>
          </cell>
          <cell r="U3103">
            <v>26</v>
          </cell>
          <cell r="W3103">
            <v>0</v>
          </cell>
          <cell r="AA3103" t="str">
            <v>34UC</v>
          </cell>
          <cell r="AB3103" t="str">
            <v>Daventry</v>
          </cell>
          <cell r="AD3103">
            <v>0</v>
          </cell>
          <cell r="AE3103">
            <v>0</v>
          </cell>
          <cell r="AF3103">
            <v>0</v>
          </cell>
          <cell r="AG3103">
            <v>0</v>
          </cell>
          <cell r="AI3103" t="str">
            <v>34UC</v>
          </cell>
          <cell r="AJ3103" t="str">
            <v>Daventry</v>
          </cell>
        </row>
        <row r="3104">
          <cell r="O3104" t="str">
            <v>34UD</v>
          </cell>
          <cell r="P3104" t="str">
            <v>East Northamptonshire</v>
          </cell>
          <cell r="R3104">
            <v>4</v>
          </cell>
          <cell r="S3104">
            <v>22</v>
          </cell>
          <cell r="U3104">
            <v>91</v>
          </cell>
          <cell r="W3104">
            <v>0</v>
          </cell>
          <cell r="AA3104" t="str">
            <v>34UD</v>
          </cell>
          <cell r="AB3104" t="str">
            <v>East Northamptonshire</v>
          </cell>
          <cell r="AD3104">
            <v>0</v>
          </cell>
          <cell r="AE3104">
            <v>0</v>
          </cell>
          <cell r="AF3104">
            <v>0</v>
          </cell>
          <cell r="AG3104">
            <v>0</v>
          </cell>
          <cell r="AI3104" t="str">
            <v>34UD</v>
          </cell>
          <cell r="AJ3104" t="str">
            <v>East Northamptonshire</v>
          </cell>
        </row>
        <row r="3105">
          <cell r="O3105" t="str">
            <v>34UE</v>
          </cell>
          <cell r="P3105" t="str">
            <v>Kettering</v>
          </cell>
          <cell r="R3105">
            <v>6</v>
          </cell>
          <cell r="S3105">
            <v>58</v>
          </cell>
          <cell r="U3105">
            <v>153</v>
          </cell>
          <cell r="W3105">
            <v>0</v>
          </cell>
          <cell r="AA3105" t="str">
            <v>34UE</v>
          </cell>
          <cell r="AB3105" t="str">
            <v>Kettering</v>
          </cell>
          <cell r="AD3105">
            <v>0</v>
          </cell>
          <cell r="AE3105">
            <v>0</v>
          </cell>
          <cell r="AF3105">
            <v>0</v>
          </cell>
          <cell r="AG3105">
            <v>0</v>
          </cell>
          <cell r="AI3105" t="str">
            <v>34UE</v>
          </cell>
          <cell r="AJ3105" t="str">
            <v>Kettering</v>
          </cell>
        </row>
        <row r="3106">
          <cell r="O3106" t="str">
            <v>34UF</v>
          </cell>
          <cell r="P3106" t="str">
            <v>Northampton</v>
          </cell>
          <cell r="R3106">
            <v>23</v>
          </cell>
          <cell r="S3106">
            <v>56</v>
          </cell>
          <cell r="U3106">
            <v>72</v>
          </cell>
          <cell r="W3106">
            <v>0</v>
          </cell>
          <cell r="AA3106" t="str">
            <v>34UF</v>
          </cell>
          <cell r="AB3106" t="str">
            <v>Northampton</v>
          </cell>
          <cell r="AD3106">
            <v>0</v>
          </cell>
          <cell r="AE3106">
            <v>0</v>
          </cell>
          <cell r="AF3106">
            <v>0</v>
          </cell>
          <cell r="AG3106">
            <v>0</v>
          </cell>
          <cell r="AI3106" t="str">
            <v>34UF</v>
          </cell>
          <cell r="AJ3106" t="str">
            <v>Northampton</v>
          </cell>
        </row>
        <row r="3107">
          <cell r="O3107" t="str">
            <v>34UG</v>
          </cell>
          <cell r="P3107" t="str">
            <v>South Northamptonshire</v>
          </cell>
          <cell r="R3107">
            <v>2</v>
          </cell>
          <cell r="S3107">
            <v>15</v>
          </cell>
          <cell r="U3107">
            <v>49</v>
          </cell>
          <cell r="W3107">
            <v>0</v>
          </cell>
          <cell r="AA3107" t="str">
            <v>34UG</v>
          </cell>
          <cell r="AB3107" t="str">
            <v>South Northamptonshire</v>
          </cell>
          <cell r="AD3107">
            <v>0</v>
          </cell>
          <cell r="AE3107">
            <v>0</v>
          </cell>
          <cell r="AF3107">
            <v>0</v>
          </cell>
          <cell r="AG3107">
            <v>0</v>
          </cell>
          <cell r="AI3107" t="str">
            <v>34UG</v>
          </cell>
          <cell r="AJ3107" t="str">
            <v>South Northamptonshire</v>
          </cell>
        </row>
        <row r="3108">
          <cell r="O3108" t="str">
            <v>34UH</v>
          </cell>
          <cell r="P3108" t="str">
            <v>Wellingborough</v>
          </cell>
          <cell r="R3108">
            <v>1</v>
          </cell>
          <cell r="S3108">
            <v>40</v>
          </cell>
          <cell r="T3108">
            <v>7</v>
          </cell>
          <cell r="U3108">
            <v>65</v>
          </cell>
          <cell r="W3108">
            <v>0</v>
          </cell>
          <cell r="AA3108" t="str">
            <v>34UH</v>
          </cell>
          <cell r="AB3108" t="str">
            <v>Wellingborough</v>
          </cell>
          <cell r="AD3108">
            <v>0</v>
          </cell>
          <cell r="AE3108">
            <v>0</v>
          </cell>
          <cell r="AF3108">
            <v>0</v>
          </cell>
          <cell r="AG3108">
            <v>0</v>
          </cell>
          <cell r="AI3108" t="str">
            <v>34UH</v>
          </cell>
          <cell r="AJ3108" t="str">
            <v>Wellingborough</v>
          </cell>
        </row>
        <row r="3109">
          <cell r="O3109" t="str">
            <v>36UB</v>
          </cell>
          <cell r="P3109" t="str">
            <v>Craven</v>
          </cell>
          <cell r="R3109">
            <v>1</v>
          </cell>
          <cell r="T3109">
            <v>20</v>
          </cell>
          <cell r="U3109">
            <v>53</v>
          </cell>
          <cell r="V3109">
            <v>33</v>
          </cell>
          <cell r="W3109">
            <v>0</v>
          </cell>
          <cell r="AA3109" t="str">
            <v>36UB</v>
          </cell>
          <cell r="AB3109" t="str">
            <v>Craven</v>
          </cell>
          <cell r="AD3109">
            <v>0</v>
          </cell>
          <cell r="AE3109">
            <v>0</v>
          </cell>
          <cell r="AF3109">
            <v>0</v>
          </cell>
          <cell r="AG3109">
            <v>0</v>
          </cell>
          <cell r="AI3109" t="str">
            <v>36UB</v>
          </cell>
          <cell r="AJ3109" t="str">
            <v>Craven</v>
          </cell>
        </row>
        <row r="3110">
          <cell r="O3110" t="str">
            <v>36UC</v>
          </cell>
          <cell r="P3110" t="str">
            <v>Hambleton</v>
          </cell>
          <cell r="R3110">
            <v>2</v>
          </cell>
          <cell r="S3110">
            <v>24</v>
          </cell>
          <cell r="U3110">
            <v>75</v>
          </cell>
          <cell r="W3110">
            <v>0</v>
          </cell>
          <cell r="AA3110" t="str">
            <v>36UC</v>
          </cell>
          <cell r="AB3110" t="str">
            <v>Hambleton</v>
          </cell>
          <cell r="AD3110">
            <v>0</v>
          </cell>
          <cell r="AE3110">
            <v>6</v>
          </cell>
          <cell r="AF3110">
            <v>0</v>
          </cell>
          <cell r="AG3110">
            <v>6</v>
          </cell>
          <cell r="AI3110" t="str">
            <v>36UC</v>
          </cell>
          <cell r="AJ3110" t="str">
            <v>Hambleton</v>
          </cell>
        </row>
        <row r="3111">
          <cell r="O3111" t="str">
            <v>36UD</v>
          </cell>
          <cell r="P3111" t="str">
            <v>Harrogate</v>
          </cell>
          <cell r="S3111">
            <v>4</v>
          </cell>
          <cell r="U3111">
            <v>23</v>
          </cell>
          <cell r="V3111">
            <v>4</v>
          </cell>
          <cell r="W3111">
            <v>0</v>
          </cell>
          <cell r="AA3111" t="str">
            <v>36UD</v>
          </cell>
          <cell r="AB3111" t="str">
            <v>Harrogate</v>
          </cell>
          <cell r="AD3111">
            <v>0</v>
          </cell>
          <cell r="AE3111">
            <v>0</v>
          </cell>
          <cell r="AF3111">
            <v>0</v>
          </cell>
          <cell r="AG3111">
            <v>0</v>
          </cell>
          <cell r="AI3111" t="str">
            <v>36UD</v>
          </cell>
          <cell r="AJ3111" t="str">
            <v>Harrogate</v>
          </cell>
        </row>
        <row r="3112">
          <cell r="O3112" t="str">
            <v>36UE</v>
          </cell>
          <cell r="P3112" t="str">
            <v>Richmondshire</v>
          </cell>
          <cell r="Q3112">
            <v>5</v>
          </cell>
          <cell r="R3112">
            <v>2</v>
          </cell>
          <cell r="U3112">
            <v>27</v>
          </cell>
          <cell r="V3112">
            <v>12</v>
          </cell>
          <cell r="W3112">
            <v>0</v>
          </cell>
          <cell r="AA3112" t="str">
            <v>36UE</v>
          </cell>
          <cell r="AB3112" t="str">
            <v>Richmondshire</v>
          </cell>
          <cell r="AC3112">
            <v>0</v>
          </cell>
          <cell r="AD3112">
            <v>0</v>
          </cell>
          <cell r="AE3112">
            <v>6</v>
          </cell>
          <cell r="AF3112">
            <v>0</v>
          </cell>
          <cell r="AG3112">
            <v>6</v>
          </cell>
          <cell r="AI3112" t="str">
            <v>36UE</v>
          </cell>
          <cell r="AJ3112" t="str">
            <v>Richmondshire</v>
          </cell>
        </row>
        <row r="3113">
          <cell r="O3113" t="str">
            <v>36UF</v>
          </cell>
          <cell r="P3113" t="str">
            <v>Ryedale</v>
          </cell>
          <cell r="S3113">
            <v>14</v>
          </cell>
          <cell r="U3113">
            <v>26</v>
          </cell>
          <cell r="W3113">
            <v>0</v>
          </cell>
          <cell r="AA3113" t="str">
            <v>36UF</v>
          </cell>
          <cell r="AB3113" t="str">
            <v>Ryedale</v>
          </cell>
          <cell r="AD3113">
            <v>0</v>
          </cell>
          <cell r="AE3113">
            <v>4</v>
          </cell>
          <cell r="AF3113">
            <v>0</v>
          </cell>
          <cell r="AG3113">
            <v>4</v>
          </cell>
          <cell r="AI3113" t="str">
            <v>36UF</v>
          </cell>
          <cell r="AJ3113" t="str">
            <v>Ryedale</v>
          </cell>
        </row>
        <row r="3114">
          <cell r="O3114" t="str">
            <v>36UG</v>
          </cell>
          <cell r="P3114" t="str">
            <v>Scarborough</v>
          </cell>
          <cell r="R3114">
            <v>13</v>
          </cell>
          <cell r="S3114">
            <v>7</v>
          </cell>
          <cell r="U3114">
            <v>35</v>
          </cell>
          <cell r="W3114">
            <v>0</v>
          </cell>
          <cell r="AA3114" t="str">
            <v>36UG</v>
          </cell>
          <cell r="AB3114" t="str">
            <v>Scarborough</v>
          </cell>
          <cell r="AD3114">
            <v>0</v>
          </cell>
          <cell r="AE3114">
            <v>0</v>
          </cell>
          <cell r="AF3114">
            <v>0</v>
          </cell>
          <cell r="AG3114">
            <v>0</v>
          </cell>
          <cell r="AI3114" t="str">
            <v>36UG</v>
          </cell>
          <cell r="AJ3114" t="str">
            <v>Scarborough</v>
          </cell>
        </row>
        <row r="3115">
          <cell r="O3115" t="str">
            <v>36UH</v>
          </cell>
          <cell r="P3115" t="str">
            <v>Selby</v>
          </cell>
          <cell r="R3115">
            <v>4</v>
          </cell>
          <cell r="S3115">
            <v>41</v>
          </cell>
          <cell r="U3115">
            <v>97</v>
          </cell>
          <cell r="W3115">
            <v>0</v>
          </cell>
          <cell r="AA3115" t="str">
            <v>36UH</v>
          </cell>
          <cell r="AB3115" t="str">
            <v>Selby</v>
          </cell>
          <cell r="AD3115">
            <v>0</v>
          </cell>
          <cell r="AE3115">
            <v>0</v>
          </cell>
          <cell r="AF3115">
            <v>0</v>
          </cell>
          <cell r="AG3115">
            <v>0</v>
          </cell>
          <cell r="AI3115" t="str">
            <v>36UH</v>
          </cell>
          <cell r="AJ3115" t="str">
            <v>Selby</v>
          </cell>
        </row>
        <row r="3116">
          <cell r="O3116" t="str">
            <v>37UB</v>
          </cell>
          <cell r="P3116" t="str">
            <v>Ashfield</v>
          </cell>
          <cell r="R3116">
            <v>4</v>
          </cell>
          <cell r="S3116">
            <v>22</v>
          </cell>
          <cell r="U3116">
            <v>42</v>
          </cell>
          <cell r="V3116">
            <v>5</v>
          </cell>
          <cell r="W3116">
            <v>0</v>
          </cell>
          <cell r="AA3116" t="str">
            <v>37UB</v>
          </cell>
          <cell r="AB3116" t="str">
            <v>Ashfield</v>
          </cell>
          <cell r="AD3116">
            <v>0</v>
          </cell>
          <cell r="AE3116">
            <v>0</v>
          </cell>
          <cell r="AF3116">
            <v>0</v>
          </cell>
          <cell r="AG3116">
            <v>0</v>
          </cell>
          <cell r="AI3116" t="str">
            <v>37UB</v>
          </cell>
          <cell r="AJ3116" t="str">
            <v>Ashfield</v>
          </cell>
        </row>
        <row r="3117">
          <cell r="O3117" t="str">
            <v>37UC</v>
          </cell>
          <cell r="P3117" t="str">
            <v>Bassetlaw</v>
          </cell>
          <cell r="R3117">
            <v>7</v>
          </cell>
          <cell r="S3117">
            <v>5</v>
          </cell>
          <cell r="U3117">
            <v>17</v>
          </cell>
          <cell r="W3117">
            <v>0</v>
          </cell>
          <cell r="AA3117" t="str">
            <v>37UC</v>
          </cell>
          <cell r="AB3117" t="str">
            <v>Bassetlaw</v>
          </cell>
          <cell r="AD3117">
            <v>0</v>
          </cell>
          <cell r="AE3117">
            <v>0</v>
          </cell>
          <cell r="AF3117">
            <v>0</v>
          </cell>
          <cell r="AG3117">
            <v>0</v>
          </cell>
          <cell r="AI3117" t="str">
            <v>37UC</v>
          </cell>
          <cell r="AJ3117" t="str">
            <v>Bassetlaw</v>
          </cell>
        </row>
        <row r="3118">
          <cell r="O3118" t="str">
            <v>37UD</v>
          </cell>
          <cell r="P3118" t="str">
            <v>Broxtowe</v>
          </cell>
          <cell r="S3118">
            <v>13</v>
          </cell>
          <cell r="U3118">
            <v>64</v>
          </cell>
          <cell r="W3118">
            <v>0</v>
          </cell>
          <cell r="AA3118" t="str">
            <v>37UD</v>
          </cell>
          <cell r="AB3118" t="str">
            <v>Broxtowe</v>
          </cell>
          <cell r="AD3118">
            <v>0</v>
          </cell>
          <cell r="AE3118">
            <v>0</v>
          </cell>
          <cell r="AF3118">
            <v>0</v>
          </cell>
          <cell r="AG3118">
            <v>0</v>
          </cell>
          <cell r="AI3118" t="str">
            <v>37UD</v>
          </cell>
          <cell r="AJ3118" t="str">
            <v>Broxtowe</v>
          </cell>
        </row>
        <row r="3119">
          <cell r="O3119" t="str">
            <v>37UE</v>
          </cell>
          <cell r="P3119" t="str">
            <v>Gedling</v>
          </cell>
          <cell r="R3119">
            <v>5</v>
          </cell>
          <cell r="S3119">
            <v>2</v>
          </cell>
          <cell r="T3119">
            <v>2</v>
          </cell>
          <cell r="U3119">
            <v>16</v>
          </cell>
          <cell r="W3119">
            <v>1</v>
          </cell>
          <cell r="AA3119" t="str">
            <v>37UE</v>
          </cell>
          <cell r="AB3119" t="str">
            <v>Gedling</v>
          </cell>
          <cell r="AD3119">
            <v>0</v>
          </cell>
          <cell r="AE3119">
            <v>0</v>
          </cell>
          <cell r="AF3119">
            <v>0</v>
          </cell>
          <cell r="AG3119">
            <v>0</v>
          </cell>
          <cell r="AI3119" t="str">
            <v>37UE</v>
          </cell>
          <cell r="AJ3119" t="str">
            <v>Gedling</v>
          </cell>
        </row>
        <row r="3120">
          <cell r="O3120" t="str">
            <v>37UF</v>
          </cell>
          <cell r="P3120" t="str">
            <v>Mansfield</v>
          </cell>
          <cell r="R3120">
            <v>5</v>
          </cell>
          <cell r="S3120">
            <v>30</v>
          </cell>
          <cell r="U3120">
            <v>9</v>
          </cell>
          <cell r="V3120">
            <v>26</v>
          </cell>
          <cell r="W3120">
            <v>0</v>
          </cell>
          <cell r="AA3120" t="str">
            <v>37UF</v>
          </cell>
          <cell r="AB3120" t="str">
            <v>Mansfield</v>
          </cell>
          <cell r="AD3120">
            <v>0</v>
          </cell>
          <cell r="AE3120">
            <v>0</v>
          </cell>
          <cell r="AF3120">
            <v>0</v>
          </cell>
          <cell r="AG3120">
            <v>0</v>
          </cell>
          <cell r="AI3120" t="str">
            <v>37UF</v>
          </cell>
          <cell r="AJ3120" t="str">
            <v>Mansfield</v>
          </cell>
        </row>
        <row r="3121">
          <cell r="O3121" t="str">
            <v>37UG</v>
          </cell>
          <cell r="P3121" t="str">
            <v>Newark and Sherwood</v>
          </cell>
          <cell r="R3121">
            <v>4</v>
          </cell>
          <cell r="S3121">
            <v>23</v>
          </cell>
          <cell r="T3121">
            <v>1</v>
          </cell>
          <cell r="U3121">
            <v>54</v>
          </cell>
          <cell r="V3121">
            <v>4</v>
          </cell>
          <cell r="W3121">
            <v>0</v>
          </cell>
          <cell r="AA3121" t="str">
            <v>37UG</v>
          </cell>
          <cell r="AB3121" t="str">
            <v>Newark and Sherwood</v>
          </cell>
          <cell r="AD3121">
            <v>0</v>
          </cell>
          <cell r="AE3121">
            <v>0</v>
          </cell>
          <cell r="AF3121">
            <v>0</v>
          </cell>
          <cell r="AG3121">
            <v>0</v>
          </cell>
          <cell r="AI3121" t="str">
            <v>37UG</v>
          </cell>
          <cell r="AJ3121" t="str">
            <v>Newark and Sherwood</v>
          </cell>
        </row>
        <row r="3122">
          <cell r="O3122" t="str">
            <v>37UJ</v>
          </cell>
          <cell r="P3122" t="str">
            <v>Rushcliffe</v>
          </cell>
          <cell r="R3122">
            <v>2</v>
          </cell>
          <cell r="S3122">
            <v>7</v>
          </cell>
          <cell r="U3122">
            <v>8</v>
          </cell>
          <cell r="W3122">
            <v>1</v>
          </cell>
          <cell r="AA3122" t="str">
            <v>37UJ</v>
          </cell>
          <cell r="AB3122" t="str">
            <v>Rushcliffe</v>
          </cell>
          <cell r="AD3122">
            <v>0</v>
          </cell>
          <cell r="AE3122">
            <v>0</v>
          </cell>
          <cell r="AF3122">
            <v>0</v>
          </cell>
          <cell r="AG3122">
            <v>0</v>
          </cell>
          <cell r="AI3122" t="str">
            <v>37UJ</v>
          </cell>
          <cell r="AJ3122" t="str">
            <v>Rushcliffe</v>
          </cell>
        </row>
        <row r="3123">
          <cell r="O3123" t="str">
            <v>38UB</v>
          </cell>
          <cell r="P3123" t="str">
            <v>Cherwell</v>
          </cell>
          <cell r="R3123">
            <v>11</v>
          </cell>
          <cell r="S3123">
            <v>45</v>
          </cell>
          <cell r="U3123">
            <v>29</v>
          </cell>
          <cell r="V3123">
            <v>8</v>
          </cell>
          <cell r="W3123">
            <v>0</v>
          </cell>
          <cell r="AA3123" t="str">
            <v>38UB</v>
          </cell>
          <cell r="AB3123" t="str">
            <v>Cherwell</v>
          </cell>
          <cell r="AD3123">
            <v>0</v>
          </cell>
          <cell r="AE3123">
            <v>0</v>
          </cell>
          <cell r="AF3123">
            <v>0</v>
          </cell>
          <cell r="AG3123">
            <v>0</v>
          </cell>
          <cell r="AI3123" t="str">
            <v>38UB</v>
          </cell>
          <cell r="AJ3123" t="str">
            <v>Cherwell</v>
          </cell>
        </row>
        <row r="3124">
          <cell r="O3124" t="str">
            <v>38UC</v>
          </cell>
          <cell r="P3124" t="str">
            <v>Oxford</v>
          </cell>
          <cell r="R3124">
            <v>2</v>
          </cell>
          <cell r="S3124">
            <v>45</v>
          </cell>
          <cell r="U3124">
            <v>130</v>
          </cell>
          <cell r="W3124">
            <v>0</v>
          </cell>
          <cell r="AA3124" t="str">
            <v>38UC</v>
          </cell>
          <cell r="AB3124" t="str">
            <v>Oxford</v>
          </cell>
          <cell r="AD3124">
            <v>0</v>
          </cell>
          <cell r="AE3124">
            <v>0</v>
          </cell>
          <cell r="AF3124">
            <v>0</v>
          </cell>
          <cell r="AG3124">
            <v>0</v>
          </cell>
          <cell r="AI3124" t="str">
            <v>38UC</v>
          </cell>
          <cell r="AJ3124" t="str">
            <v>Oxford</v>
          </cell>
        </row>
        <row r="3125">
          <cell r="O3125" t="str">
            <v>38UD</v>
          </cell>
          <cell r="P3125" t="str">
            <v>South Oxfordshire</v>
          </cell>
          <cell r="R3125">
            <v>5</v>
          </cell>
          <cell r="S3125">
            <v>2</v>
          </cell>
          <cell r="U3125">
            <v>40</v>
          </cell>
          <cell r="W3125">
            <v>4</v>
          </cell>
          <cell r="AA3125" t="str">
            <v>38UD</v>
          </cell>
          <cell r="AB3125" t="str">
            <v>South Oxfordshire</v>
          </cell>
          <cell r="AD3125">
            <v>0</v>
          </cell>
          <cell r="AE3125">
            <v>0</v>
          </cell>
          <cell r="AF3125">
            <v>0</v>
          </cell>
          <cell r="AG3125">
            <v>0</v>
          </cell>
          <cell r="AI3125" t="str">
            <v>38UD</v>
          </cell>
          <cell r="AJ3125" t="str">
            <v>South Oxfordshire</v>
          </cell>
        </row>
        <row r="3126">
          <cell r="O3126" t="str">
            <v>38UE</v>
          </cell>
          <cell r="P3126" t="str">
            <v>Vale of White Horse</v>
          </cell>
          <cell r="R3126">
            <v>1</v>
          </cell>
          <cell r="S3126">
            <v>85</v>
          </cell>
          <cell r="T3126">
            <v>20</v>
          </cell>
          <cell r="U3126">
            <v>108</v>
          </cell>
          <cell r="W3126">
            <v>0</v>
          </cell>
          <cell r="AA3126" t="str">
            <v>38UE</v>
          </cell>
          <cell r="AB3126" t="str">
            <v>Vale of White Horse</v>
          </cell>
          <cell r="AD3126">
            <v>0</v>
          </cell>
          <cell r="AE3126">
            <v>0</v>
          </cell>
          <cell r="AF3126">
            <v>0</v>
          </cell>
          <cell r="AG3126">
            <v>0</v>
          </cell>
          <cell r="AI3126" t="str">
            <v>38UE</v>
          </cell>
          <cell r="AJ3126" t="str">
            <v>Vale of White Horse</v>
          </cell>
        </row>
        <row r="3127">
          <cell r="O3127" t="str">
            <v>38UF</v>
          </cell>
          <cell r="P3127" t="str">
            <v>West Oxfordshire</v>
          </cell>
          <cell r="R3127">
            <v>1</v>
          </cell>
          <cell r="S3127">
            <v>41</v>
          </cell>
          <cell r="U3127">
            <v>116</v>
          </cell>
          <cell r="W3127">
            <v>0</v>
          </cell>
          <cell r="AA3127" t="str">
            <v>38UF</v>
          </cell>
          <cell r="AB3127" t="str">
            <v>West Oxfordshire</v>
          </cell>
          <cell r="AD3127">
            <v>0</v>
          </cell>
          <cell r="AE3127">
            <v>0</v>
          </cell>
          <cell r="AF3127">
            <v>0</v>
          </cell>
          <cell r="AG3127">
            <v>0</v>
          </cell>
          <cell r="AI3127" t="str">
            <v>38UF</v>
          </cell>
          <cell r="AJ3127" t="str">
            <v>West Oxfordshire</v>
          </cell>
        </row>
        <row r="3128">
          <cell r="O3128" t="str">
            <v>40UB</v>
          </cell>
          <cell r="P3128" t="str">
            <v>Mendip</v>
          </cell>
          <cell r="R3128">
            <v>1</v>
          </cell>
          <cell r="S3128">
            <v>38</v>
          </cell>
          <cell r="T3128">
            <v>1</v>
          </cell>
          <cell r="U3128">
            <v>35</v>
          </cell>
          <cell r="V3128">
            <v>12</v>
          </cell>
          <cell r="W3128">
            <v>0</v>
          </cell>
          <cell r="AA3128" t="str">
            <v>40UB</v>
          </cell>
          <cell r="AB3128" t="str">
            <v>Mendip</v>
          </cell>
          <cell r="AD3128">
            <v>0</v>
          </cell>
          <cell r="AE3128">
            <v>0</v>
          </cell>
          <cell r="AF3128">
            <v>0</v>
          </cell>
          <cell r="AG3128">
            <v>0</v>
          </cell>
          <cell r="AI3128" t="str">
            <v>40UB</v>
          </cell>
          <cell r="AJ3128" t="str">
            <v>Mendip</v>
          </cell>
        </row>
        <row r="3129">
          <cell r="O3129" t="str">
            <v>40UC</v>
          </cell>
          <cell r="P3129" t="str">
            <v>Sedgemoor</v>
          </cell>
          <cell r="S3129">
            <v>85</v>
          </cell>
          <cell r="U3129">
            <v>238</v>
          </cell>
          <cell r="W3129">
            <v>0</v>
          </cell>
          <cell r="AA3129" t="str">
            <v>40UC</v>
          </cell>
          <cell r="AB3129" t="str">
            <v>Sedgemoor</v>
          </cell>
          <cell r="AD3129">
            <v>20</v>
          </cell>
          <cell r="AE3129">
            <v>0</v>
          </cell>
          <cell r="AF3129">
            <v>20</v>
          </cell>
          <cell r="AG3129">
            <v>20</v>
          </cell>
          <cell r="AI3129" t="str">
            <v>40UC</v>
          </cell>
          <cell r="AJ3129" t="str">
            <v>Sedgemoor</v>
          </cell>
        </row>
        <row r="3130">
          <cell r="O3130" t="str">
            <v>40UD</v>
          </cell>
          <cell r="P3130" t="str">
            <v>South Somerset</v>
          </cell>
          <cell r="Q3130">
            <v>5</v>
          </cell>
          <cell r="R3130">
            <v>7</v>
          </cell>
          <cell r="S3130">
            <v>68</v>
          </cell>
          <cell r="U3130">
            <v>374</v>
          </cell>
          <cell r="V3130">
            <v>6</v>
          </cell>
          <cell r="W3130">
            <v>0</v>
          </cell>
          <cell r="AA3130" t="str">
            <v>40UD</v>
          </cell>
          <cell r="AB3130" t="str">
            <v>South Somerset</v>
          </cell>
          <cell r="AC3130">
            <v>0</v>
          </cell>
          <cell r="AD3130">
            <v>0</v>
          </cell>
          <cell r="AE3130">
            <v>0</v>
          </cell>
          <cell r="AF3130">
            <v>0</v>
          </cell>
          <cell r="AG3130">
            <v>0</v>
          </cell>
          <cell r="AI3130" t="str">
            <v>40UD</v>
          </cell>
          <cell r="AJ3130" t="str">
            <v>South Somerset</v>
          </cell>
        </row>
        <row r="3131">
          <cell r="O3131" t="str">
            <v>40UE</v>
          </cell>
          <cell r="P3131" t="str">
            <v>Taunton Deane</v>
          </cell>
          <cell r="Q3131">
            <v>11</v>
          </cell>
          <cell r="R3131">
            <v>2</v>
          </cell>
          <cell r="S3131">
            <v>38</v>
          </cell>
          <cell r="U3131">
            <v>122</v>
          </cell>
          <cell r="V3131">
            <v>37</v>
          </cell>
          <cell r="W3131">
            <v>0</v>
          </cell>
          <cell r="AA3131" t="str">
            <v>40UE</v>
          </cell>
          <cell r="AB3131" t="str">
            <v>Taunton Deane</v>
          </cell>
          <cell r="AC3131">
            <v>0</v>
          </cell>
          <cell r="AD3131">
            <v>0</v>
          </cell>
          <cell r="AE3131">
            <v>0</v>
          </cell>
          <cell r="AF3131">
            <v>0</v>
          </cell>
          <cell r="AG3131">
            <v>0</v>
          </cell>
          <cell r="AI3131" t="str">
            <v>40UE</v>
          </cell>
          <cell r="AJ3131" t="str">
            <v>Taunton Deane</v>
          </cell>
        </row>
        <row r="3132">
          <cell r="O3132" t="str">
            <v>40UF</v>
          </cell>
          <cell r="P3132" t="str">
            <v>West Somerset</v>
          </cell>
          <cell r="S3132">
            <v>2</v>
          </cell>
          <cell r="U3132">
            <v>10</v>
          </cell>
          <cell r="W3132">
            <v>0</v>
          </cell>
          <cell r="AA3132" t="str">
            <v>40UF</v>
          </cell>
          <cell r="AB3132" t="str">
            <v>West Somerset</v>
          </cell>
          <cell r="AD3132">
            <v>0</v>
          </cell>
          <cell r="AE3132">
            <v>0</v>
          </cell>
          <cell r="AF3132">
            <v>0</v>
          </cell>
          <cell r="AG3132">
            <v>0</v>
          </cell>
          <cell r="AI3132" t="str">
            <v>40UF</v>
          </cell>
          <cell r="AJ3132" t="str">
            <v>West Somerset</v>
          </cell>
        </row>
        <row r="3133">
          <cell r="O3133" t="str">
            <v>41UB</v>
          </cell>
          <cell r="P3133" t="str">
            <v>Cannock Chase</v>
          </cell>
          <cell r="R3133">
            <v>16</v>
          </cell>
          <cell r="S3133">
            <v>39</v>
          </cell>
          <cell r="T3133">
            <v>12</v>
          </cell>
          <cell r="U3133">
            <v>87</v>
          </cell>
          <cell r="W3133">
            <v>0</v>
          </cell>
          <cell r="AA3133" t="str">
            <v>41UB</v>
          </cell>
          <cell r="AB3133" t="str">
            <v>Cannock Chase</v>
          </cell>
          <cell r="AC3133">
            <v>0</v>
          </cell>
          <cell r="AD3133">
            <v>0</v>
          </cell>
          <cell r="AE3133">
            <v>0</v>
          </cell>
          <cell r="AF3133">
            <v>0</v>
          </cell>
          <cell r="AG3133">
            <v>0</v>
          </cell>
          <cell r="AI3133" t="str">
            <v>41UB</v>
          </cell>
          <cell r="AJ3133" t="str">
            <v>Cannock Chase</v>
          </cell>
        </row>
        <row r="3134">
          <cell r="O3134" t="str">
            <v>41UC</v>
          </cell>
          <cell r="P3134" t="str">
            <v>East Staffordshire</v>
          </cell>
          <cell r="Q3134">
            <v>10</v>
          </cell>
          <cell r="R3134">
            <v>5</v>
          </cell>
          <cell r="S3134">
            <v>25</v>
          </cell>
          <cell r="U3134">
            <v>87</v>
          </cell>
          <cell r="W3134">
            <v>1</v>
          </cell>
          <cell r="AA3134" t="str">
            <v>41UC</v>
          </cell>
          <cell r="AB3134" t="str">
            <v>East Staffordshire</v>
          </cell>
          <cell r="AC3134">
            <v>0</v>
          </cell>
          <cell r="AD3134">
            <v>0</v>
          </cell>
          <cell r="AE3134">
            <v>0</v>
          </cell>
          <cell r="AF3134">
            <v>0</v>
          </cell>
          <cell r="AG3134">
            <v>0</v>
          </cell>
          <cell r="AI3134" t="str">
            <v>41UC</v>
          </cell>
          <cell r="AJ3134" t="str">
            <v>East Staffordshire</v>
          </cell>
        </row>
        <row r="3135">
          <cell r="O3135" t="str">
            <v>41UD</v>
          </cell>
          <cell r="P3135" t="str">
            <v>Lichfield</v>
          </cell>
          <cell r="R3135">
            <v>4</v>
          </cell>
          <cell r="S3135">
            <v>17</v>
          </cell>
          <cell r="U3135">
            <v>7</v>
          </cell>
          <cell r="W3135">
            <v>0</v>
          </cell>
          <cell r="AA3135" t="str">
            <v>41UD</v>
          </cell>
          <cell r="AB3135" t="str">
            <v>Lichfield</v>
          </cell>
          <cell r="AD3135">
            <v>0</v>
          </cell>
          <cell r="AE3135">
            <v>0</v>
          </cell>
          <cell r="AF3135">
            <v>0</v>
          </cell>
          <cell r="AG3135">
            <v>0</v>
          </cell>
          <cell r="AI3135" t="str">
            <v>41UD</v>
          </cell>
          <cell r="AJ3135" t="str">
            <v>Lichfield</v>
          </cell>
        </row>
        <row r="3136">
          <cell r="O3136" t="str">
            <v>41UE</v>
          </cell>
          <cell r="P3136" t="str">
            <v>Newcastle-under-Lyme</v>
          </cell>
          <cell r="Q3136">
            <v>32</v>
          </cell>
          <cell r="R3136">
            <v>11</v>
          </cell>
          <cell r="S3136">
            <v>25</v>
          </cell>
          <cell r="U3136">
            <v>82</v>
          </cell>
          <cell r="W3136">
            <v>6</v>
          </cell>
          <cell r="AA3136" t="str">
            <v>41UE</v>
          </cell>
          <cell r="AB3136" t="str">
            <v>Newcastle-under-Lyme</v>
          </cell>
          <cell r="AD3136">
            <v>0</v>
          </cell>
          <cell r="AE3136">
            <v>0</v>
          </cell>
          <cell r="AF3136">
            <v>0</v>
          </cell>
          <cell r="AG3136">
            <v>0</v>
          </cell>
          <cell r="AI3136" t="str">
            <v>41UE</v>
          </cell>
          <cell r="AJ3136" t="str">
            <v>Newcastle-under-Lyme</v>
          </cell>
        </row>
        <row r="3137">
          <cell r="O3137" t="str">
            <v>41UF</v>
          </cell>
          <cell r="P3137" t="str">
            <v>South Staffordshire</v>
          </cell>
          <cell r="R3137">
            <v>10</v>
          </cell>
          <cell r="S3137">
            <v>38</v>
          </cell>
          <cell r="T3137">
            <v>1</v>
          </cell>
          <cell r="U3137">
            <v>36</v>
          </cell>
          <cell r="W3137">
            <v>0</v>
          </cell>
          <cell r="AA3137" t="str">
            <v>41UF</v>
          </cell>
          <cell r="AB3137" t="str">
            <v>South Staffordshire</v>
          </cell>
          <cell r="AC3137">
            <v>0</v>
          </cell>
          <cell r="AD3137">
            <v>0</v>
          </cell>
          <cell r="AE3137">
            <v>0</v>
          </cell>
          <cell r="AF3137">
            <v>0</v>
          </cell>
          <cell r="AG3137">
            <v>0</v>
          </cell>
          <cell r="AI3137" t="str">
            <v>41UF</v>
          </cell>
          <cell r="AJ3137" t="str">
            <v>South Staffordshire</v>
          </cell>
        </row>
        <row r="3138">
          <cell r="O3138" t="str">
            <v>41UG</v>
          </cell>
          <cell r="P3138" t="str">
            <v>Stafford</v>
          </cell>
          <cell r="R3138">
            <v>15</v>
          </cell>
          <cell r="S3138">
            <v>10</v>
          </cell>
          <cell r="U3138">
            <v>38</v>
          </cell>
          <cell r="V3138">
            <v>7</v>
          </cell>
          <cell r="W3138">
            <v>1</v>
          </cell>
          <cell r="AA3138" t="str">
            <v>41UG</v>
          </cell>
          <cell r="AB3138" t="str">
            <v>Stafford</v>
          </cell>
          <cell r="AC3138">
            <v>0</v>
          </cell>
          <cell r="AD3138">
            <v>0</v>
          </cell>
          <cell r="AE3138">
            <v>0</v>
          </cell>
          <cell r="AF3138">
            <v>0</v>
          </cell>
          <cell r="AG3138">
            <v>0</v>
          </cell>
          <cell r="AI3138" t="str">
            <v>41UG</v>
          </cell>
          <cell r="AJ3138" t="str">
            <v>Stafford</v>
          </cell>
        </row>
        <row r="3139">
          <cell r="O3139" t="str">
            <v>41UH</v>
          </cell>
          <cell r="P3139" t="str">
            <v>Staffordshire Moorlands</v>
          </cell>
          <cell r="R3139">
            <v>6</v>
          </cell>
          <cell r="S3139">
            <v>7</v>
          </cell>
          <cell r="U3139">
            <v>9</v>
          </cell>
          <cell r="V3139">
            <v>3</v>
          </cell>
          <cell r="W3139">
            <v>0</v>
          </cell>
          <cell r="AA3139" t="str">
            <v>41UH</v>
          </cell>
          <cell r="AB3139" t="str">
            <v>Staffordshire Moorlands</v>
          </cell>
          <cell r="AD3139">
            <v>0</v>
          </cell>
          <cell r="AE3139">
            <v>0</v>
          </cell>
          <cell r="AF3139">
            <v>0</v>
          </cell>
          <cell r="AG3139">
            <v>0</v>
          </cell>
          <cell r="AI3139" t="str">
            <v>41UH</v>
          </cell>
          <cell r="AJ3139" t="str">
            <v>Staffordshire Moorlands</v>
          </cell>
        </row>
        <row r="3140">
          <cell r="O3140" t="str">
            <v>41UK</v>
          </cell>
          <cell r="P3140" t="str">
            <v>Tamworth</v>
          </cell>
          <cell r="R3140">
            <v>3</v>
          </cell>
          <cell r="S3140">
            <v>10</v>
          </cell>
          <cell r="U3140">
            <v>27</v>
          </cell>
          <cell r="W3140">
            <v>0</v>
          </cell>
          <cell r="AA3140" t="str">
            <v>41UK</v>
          </cell>
          <cell r="AB3140" t="str">
            <v>Tamworth</v>
          </cell>
          <cell r="AD3140">
            <v>0</v>
          </cell>
          <cell r="AE3140">
            <v>0</v>
          </cell>
          <cell r="AF3140">
            <v>0</v>
          </cell>
          <cell r="AG3140">
            <v>0</v>
          </cell>
          <cell r="AI3140" t="str">
            <v>41UK</v>
          </cell>
          <cell r="AJ3140" t="str">
            <v>Tamworth</v>
          </cell>
        </row>
        <row r="3141">
          <cell r="O3141" t="str">
            <v>42UB</v>
          </cell>
          <cell r="P3141" t="str">
            <v>Babergh</v>
          </cell>
          <cell r="Q3141">
            <v>12</v>
          </cell>
          <cell r="R3141">
            <v>5</v>
          </cell>
          <cell r="S3141">
            <v>56</v>
          </cell>
          <cell r="U3141">
            <v>75</v>
          </cell>
          <cell r="V3141">
            <v>1</v>
          </cell>
          <cell r="W3141">
            <v>0</v>
          </cell>
          <cell r="AA3141" t="str">
            <v>42UB</v>
          </cell>
          <cell r="AB3141" t="str">
            <v>Babergh</v>
          </cell>
          <cell r="AC3141">
            <v>8</v>
          </cell>
          <cell r="AD3141">
            <v>0</v>
          </cell>
          <cell r="AE3141">
            <v>21</v>
          </cell>
          <cell r="AF3141">
            <v>8</v>
          </cell>
          <cell r="AG3141">
            <v>29</v>
          </cell>
          <cell r="AI3141" t="str">
            <v>42UB</v>
          </cell>
          <cell r="AJ3141" t="str">
            <v>Babergh</v>
          </cell>
        </row>
        <row r="3142">
          <cell r="O3142" t="str">
            <v>42UC</v>
          </cell>
          <cell r="P3142" t="str">
            <v>Forest Heath</v>
          </cell>
          <cell r="S3142">
            <v>27</v>
          </cell>
          <cell r="U3142">
            <v>106</v>
          </cell>
          <cell r="W3142">
            <v>0</v>
          </cell>
          <cell r="AA3142" t="str">
            <v>42UC</v>
          </cell>
          <cell r="AB3142" t="str">
            <v>Forest Heath</v>
          </cell>
          <cell r="AD3142">
            <v>0</v>
          </cell>
          <cell r="AE3142">
            <v>14</v>
          </cell>
          <cell r="AF3142">
            <v>0</v>
          </cell>
          <cell r="AG3142">
            <v>14</v>
          </cell>
          <cell r="AI3142" t="str">
            <v>42UC</v>
          </cell>
          <cell r="AJ3142" t="str">
            <v>Forest Heath</v>
          </cell>
        </row>
        <row r="3143">
          <cell r="O3143" t="str">
            <v>42UD</v>
          </cell>
          <cell r="P3143" t="str">
            <v>Ipswich</v>
          </cell>
          <cell r="R3143">
            <v>5</v>
          </cell>
          <cell r="S3143">
            <v>18</v>
          </cell>
          <cell r="U3143">
            <v>106</v>
          </cell>
          <cell r="V3143">
            <v>4</v>
          </cell>
          <cell r="W3143">
            <v>0</v>
          </cell>
          <cell r="AA3143" t="str">
            <v>42UD</v>
          </cell>
          <cell r="AB3143" t="str">
            <v>Ipswich</v>
          </cell>
          <cell r="AD3143">
            <v>0</v>
          </cell>
          <cell r="AE3143">
            <v>1</v>
          </cell>
          <cell r="AF3143">
            <v>0</v>
          </cell>
          <cell r="AG3143">
            <v>1</v>
          </cell>
          <cell r="AI3143" t="str">
            <v>42UD</v>
          </cell>
          <cell r="AJ3143" t="str">
            <v>Ipswich</v>
          </cell>
        </row>
        <row r="3144">
          <cell r="O3144" t="str">
            <v>42UE</v>
          </cell>
          <cell r="P3144" t="str">
            <v>Mid Suffolk</v>
          </cell>
          <cell r="R3144">
            <v>10</v>
          </cell>
          <cell r="S3144">
            <v>25</v>
          </cell>
          <cell r="T3144">
            <v>3</v>
          </cell>
          <cell r="U3144">
            <v>44</v>
          </cell>
          <cell r="V3144">
            <v>1</v>
          </cell>
          <cell r="W3144">
            <v>0</v>
          </cell>
          <cell r="AA3144" t="str">
            <v>42UE</v>
          </cell>
          <cell r="AB3144" t="str">
            <v>Mid Suffolk</v>
          </cell>
          <cell r="AD3144">
            <v>0</v>
          </cell>
          <cell r="AE3144">
            <v>0</v>
          </cell>
          <cell r="AF3144">
            <v>0</v>
          </cell>
          <cell r="AG3144">
            <v>0</v>
          </cell>
          <cell r="AI3144" t="str">
            <v>42UE</v>
          </cell>
          <cell r="AJ3144" t="str">
            <v>Mid Suffolk</v>
          </cell>
        </row>
        <row r="3145">
          <cell r="O3145" t="str">
            <v>42UF</v>
          </cell>
          <cell r="P3145" t="str">
            <v>St. Edmundsbury</v>
          </cell>
          <cell r="Q3145">
            <v>4</v>
          </cell>
          <cell r="R3145">
            <v>4</v>
          </cell>
          <cell r="S3145">
            <v>55</v>
          </cell>
          <cell r="T3145">
            <v>4</v>
          </cell>
          <cell r="U3145">
            <v>94</v>
          </cell>
          <cell r="W3145">
            <v>0</v>
          </cell>
          <cell r="AA3145" t="str">
            <v>42UF</v>
          </cell>
          <cell r="AB3145" t="str">
            <v>St. Edmundsbury</v>
          </cell>
          <cell r="AC3145">
            <v>0</v>
          </cell>
          <cell r="AD3145">
            <v>0</v>
          </cell>
          <cell r="AE3145">
            <v>0</v>
          </cell>
          <cell r="AF3145">
            <v>0</v>
          </cell>
          <cell r="AG3145">
            <v>0</v>
          </cell>
          <cell r="AI3145" t="str">
            <v>42UF</v>
          </cell>
          <cell r="AJ3145" t="str">
            <v>St. Edmundsbury</v>
          </cell>
        </row>
        <row r="3146">
          <cell r="O3146" t="str">
            <v>42UG</v>
          </cell>
          <cell r="P3146" t="str">
            <v>Suffolk Coastal</v>
          </cell>
          <cell r="S3146">
            <v>11</v>
          </cell>
          <cell r="U3146">
            <v>33</v>
          </cell>
          <cell r="W3146">
            <v>0</v>
          </cell>
          <cell r="AA3146" t="str">
            <v>42UG</v>
          </cell>
          <cell r="AB3146" t="str">
            <v>Suffolk Coastal</v>
          </cell>
          <cell r="AD3146">
            <v>0</v>
          </cell>
          <cell r="AE3146">
            <v>0</v>
          </cell>
          <cell r="AF3146">
            <v>0</v>
          </cell>
          <cell r="AG3146">
            <v>0</v>
          </cell>
          <cell r="AI3146" t="str">
            <v>42UG</v>
          </cell>
          <cell r="AJ3146" t="str">
            <v>Suffolk Coastal</v>
          </cell>
        </row>
        <row r="3147">
          <cell r="O3147" t="str">
            <v>42UH</v>
          </cell>
          <cell r="P3147" t="str">
            <v>Waveney</v>
          </cell>
          <cell r="Q3147">
            <v>6</v>
          </cell>
          <cell r="R3147">
            <v>9</v>
          </cell>
          <cell r="S3147">
            <v>40</v>
          </cell>
          <cell r="T3147">
            <v>10</v>
          </cell>
          <cell r="U3147">
            <v>77</v>
          </cell>
          <cell r="V3147">
            <v>6</v>
          </cell>
          <cell r="W3147">
            <v>0</v>
          </cell>
          <cell r="AA3147" t="str">
            <v>42UH</v>
          </cell>
          <cell r="AB3147" t="str">
            <v>Waveney</v>
          </cell>
          <cell r="AC3147">
            <v>6</v>
          </cell>
          <cell r="AD3147">
            <v>13</v>
          </cell>
          <cell r="AE3147">
            <v>23</v>
          </cell>
          <cell r="AF3147">
            <v>19</v>
          </cell>
          <cell r="AG3147">
            <v>42</v>
          </cell>
          <cell r="AI3147" t="str">
            <v>42UH</v>
          </cell>
          <cell r="AJ3147" t="str">
            <v>Waveney</v>
          </cell>
        </row>
        <row r="3148">
          <cell r="O3148" t="str">
            <v>43UB</v>
          </cell>
          <cell r="P3148" t="str">
            <v>Elmbridge</v>
          </cell>
          <cell r="S3148">
            <v>94</v>
          </cell>
          <cell r="U3148">
            <v>89</v>
          </cell>
          <cell r="W3148">
            <v>3</v>
          </cell>
          <cell r="AA3148" t="str">
            <v>43UB</v>
          </cell>
          <cell r="AB3148" t="str">
            <v>Elmbridge</v>
          </cell>
          <cell r="AD3148">
            <v>0</v>
          </cell>
          <cell r="AE3148">
            <v>0</v>
          </cell>
          <cell r="AF3148">
            <v>0</v>
          </cell>
          <cell r="AG3148">
            <v>0</v>
          </cell>
          <cell r="AI3148" t="str">
            <v>43UB</v>
          </cell>
          <cell r="AJ3148" t="str">
            <v>Elmbridge</v>
          </cell>
        </row>
        <row r="3149">
          <cell r="O3149" t="str">
            <v>43UC</v>
          </cell>
          <cell r="P3149" t="str">
            <v>Epsom and Ewell</v>
          </cell>
          <cell r="S3149">
            <v>25</v>
          </cell>
          <cell r="U3149">
            <v>6</v>
          </cell>
          <cell r="W3149">
            <v>0</v>
          </cell>
          <cell r="AA3149" t="str">
            <v>43UC</v>
          </cell>
          <cell r="AB3149" t="str">
            <v>Epsom and Ewell</v>
          </cell>
          <cell r="AD3149">
            <v>0</v>
          </cell>
          <cell r="AE3149">
            <v>0</v>
          </cell>
          <cell r="AF3149">
            <v>0</v>
          </cell>
          <cell r="AG3149">
            <v>0</v>
          </cell>
          <cell r="AI3149" t="str">
            <v>43UC</v>
          </cell>
          <cell r="AJ3149" t="str">
            <v>Epsom and Ewell</v>
          </cell>
        </row>
        <row r="3150">
          <cell r="O3150" t="str">
            <v>43UD</v>
          </cell>
          <cell r="P3150" t="str">
            <v>Guildford</v>
          </cell>
          <cell r="R3150">
            <v>1</v>
          </cell>
          <cell r="S3150">
            <v>13</v>
          </cell>
          <cell r="U3150">
            <v>70</v>
          </cell>
          <cell r="W3150">
            <v>0</v>
          </cell>
          <cell r="AA3150" t="str">
            <v>43UD</v>
          </cell>
          <cell r="AB3150" t="str">
            <v>Guildford</v>
          </cell>
          <cell r="AD3150">
            <v>0</v>
          </cell>
          <cell r="AE3150">
            <v>0</v>
          </cell>
          <cell r="AF3150">
            <v>0</v>
          </cell>
          <cell r="AG3150">
            <v>0</v>
          </cell>
          <cell r="AI3150" t="str">
            <v>43UD</v>
          </cell>
          <cell r="AJ3150" t="str">
            <v>Guildford</v>
          </cell>
        </row>
        <row r="3151">
          <cell r="O3151" t="str">
            <v>43UE</v>
          </cell>
          <cell r="P3151" t="str">
            <v>Mole Valley</v>
          </cell>
          <cell r="S3151">
            <v>5</v>
          </cell>
          <cell r="T3151">
            <v>1</v>
          </cell>
          <cell r="U3151">
            <v>15</v>
          </cell>
          <cell r="W3151">
            <v>0</v>
          </cell>
          <cell r="AA3151" t="str">
            <v>43UE</v>
          </cell>
          <cell r="AB3151" t="str">
            <v>Mole Valley</v>
          </cell>
          <cell r="AD3151">
            <v>0</v>
          </cell>
          <cell r="AE3151">
            <v>0</v>
          </cell>
          <cell r="AF3151">
            <v>0</v>
          </cell>
          <cell r="AG3151">
            <v>0</v>
          </cell>
          <cell r="AI3151" t="str">
            <v>43UE</v>
          </cell>
          <cell r="AJ3151" t="str">
            <v>Mole Valley</v>
          </cell>
        </row>
        <row r="3152">
          <cell r="O3152" t="str">
            <v>43UF</v>
          </cell>
          <cell r="P3152" t="str">
            <v>Reigate and Banstead</v>
          </cell>
          <cell r="Q3152">
            <v>5</v>
          </cell>
          <cell r="R3152">
            <v>2</v>
          </cell>
          <cell r="S3152">
            <v>74</v>
          </cell>
          <cell r="U3152">
            <v>76</v>
          </cell>
          <cell r="W3152">
            <v>3</v>
          </cell>
          <cell r="AA3152" t="str">
            <v>43UF</v>
          </cell>
          <cell r="AB3152" t="str">
            <v>Reigate and Banstead</v>
          </cell>
          <cell r="AC3152">
            <v>0</v>
          </cell>
          <cell r="AD3152">
            <v>0</v>
          </cell>
          <cell r="AE3152">
            <v>0</v>
          </cell>
          <cell r="AF3152">
            <v>0</v>
          </cell>
          <cell r="AG3152">
            <v>0</v>
          </cell>
          <cell r="AI3152" t="str">
            <v>43UF</v>
          </cell>
          <cell r="AJ3152" t="str">
            <v>Reigate and Banstead</v>
          </cell>
        </row>
        <row r="3153">
          <cell r="O3153" t="str">
            <v>43UG</v>
          </cell>
          <cell r="P3153" t="str">
            <v>Runnymede</v>
          </cell>
          <cell r="S3153">
            <v>6</v>
          </cell>
          <cell r="U3153">
            <v>80</v>
          </cell>
          <cell r="W3153">
            <v>0</v>
          </cell>
          <cell r="AA3153" t="str">
            <v>43UG</v>
          </cell>
          <cell r="AB3153" t="str">
            <v>Runnymede</v>
          </cell>
          <cell r="AD3153">
            <v>0</v>
          </cell>
          <cell r="AE3153">
            <v>0</v>
          </cell>
          <cell r="AF3153">
            <v>0</v>
          </cell>
          <cell r="AG3153">
            <v>0</v>
          </cell>
          <cell r="AI3153" t="str">
            <v>43UG</v>
          </cell>
          <cell r="AJ3153" t="str">
            <v>Runnymede</v>
          </cell>
        </row>
        <row r="3154">
          <cell r="O3154" t="str">
            <v>43UH</v>
          </cell>
          <cell r="P3154" t="str">
            <v>Spelthorne</v>
          </cell>
          <cell r="R3154">
            <v>6</v>
          </cell>
          <cell r="S3154">
            <v>46</v>
          </cell>
          <cell r="U3154">
            <v>151</v>
          </cell>
          <cell r="W3154">
            <v>0</v>
          </cell>
          <cell r="AA3154" t="str">
            <v>43UH</v>
          </cell>
          <cell r="AB3154" t="str">
            <v>Spelthorne</v>
          </cell>
          <cell r="AD3154">
            <v>0</v>
          </cell>
          <cell r="AE3154">
            <v>0</v>
          </cell>
          <cell r="AF3154">
            <v>0</v>
          </cell>
          <cell r="AG3154">
            <v>0</v>
          </cell>
          <cell r="AI3154" t="str">
            <v>43UH</v>
          </cell>
          <cell r="AJ3154" t="str">
            <v>Spelthorne</v>
          </cell>
        </row>
        <row r="3155">
          <cell r="O3155" t="str">
            <v>43UJ</v>
          </cell>
          <cell r="P3155" t="str">
            <v>Surrey Heath</v>
          </cell>
          <cell r="R3155">
            <v>1</v>
          </cell>
          <cell r="S3155">
            <v>8</v>
          </cell>
          <cell r="W3155">
            <v>0</v>
          </cell>
          <cell r="AA3155" t="str">
            <v>43UJ</v>
          </cell>
          <cell r="AB3155" t="str">
            <v>Surrey Heath</v>
          </cell>
          <cell r="AD3155">
            <v>0</v>
          </cell>
          <cell r="AF3155">
            <v>0</v>
          </cell>
          <cell r="AG3155">
            <v>0</v>
          </cell>
          <cell r="AI3155" t="str">
            <v>43UJ</v>
          </cell>
          <cell r="AJ3155" t="str">
            <v>Surrey Heath</v>
          </cell>
        </row>
        <row r="3156">
          <cell r="O3156" t="str">
            <v>43UK</v>
          </cell>
          <cell r="P3156" t="str">
            <v>Tandridge</v>
          </cell>
          <cell r="R3156">
            <v>1</v>
          </cell>
          <cell r="U3156">
            <v>44</v>
          </cell>
          <cell r="V3156">
            <v>6</v>
          </cell>
          <cell r="W3156">
            <v>0</v>
          </cell>
          <cell r="AA3156" t="str">
            <v>43UK</v>
          </cell>
          <cell r="AB3156" t="str">
            <v>Tandridge</v>
          </cell>
          <cell r="AD3156">
            <v>0</v>
          </cell>
          <cell r="AE3156">
            <v>0</v>
          </cell>
          <cell r="AF3156">
            <v>0</v>
          </cell>
          <cell r="AG3156">
            <v>0</v>
          </cell>
          <cell r="AI3156" t="str">
            <v>43UK</v>
          </cell>
          <cell r="AJ3156" t="str">
            <v>Tandridge</v>
          </cell>
        </row>
        <row r="3157">
          <cell r="O3157" t="str">
            <v>43UL</v>
          </cell>
          <cell r="P3157" t="str">
            <v>Waverley</v>
          </cell>
          <cell r="S3157">
            <v>1</v>
          </cell>
          <cell r="W3157">
            <v>0</v>
          </cell>
          <cell r="AA3157" t="str">
            <v>43UL</v>
          </cell>
          <cell r="AB3157" t="str">
            <v>Waverley</v>
          </cell>
          <cell r="AD3157">
            <v>0</v>
          </cell>
          <cell r="AF3157">
            <v>0</v>
          </cell>
          <cell r="AG3157">
            <v>0</v>
          </cell>
          <cell r="AI3157" t="str">
            <v>43UL</v>
          </cell>
          <cell r="AJ3157" t="str">
            <v>Waverley</v>
          </cell>
        </row>
        <row r="3158">
          <cell r="O3158" t="str">
            <v>43UM</v>
          </cell>
          <cell r="P3158" t="str">
            <v>Woking</v>
          </cell>
          <cell r="S3158">
            <v>6</v>
          </cell>
          <cell r="W3158">
            <v>0</v>
          </cell>
          <cell r="AA3158" t="str">
            <v>43UM</v>
          </cell>
          <cell r="AB3158" t="str">
            <v>Woking</v>
          </cell>
          <cell r="AD3158">
            <v>0</v>
          </cell>
          <cell r="AF3158">
            <v>0</v>
          </cell>
          <cell r="AG3158">
            <v>0</v>
          </cell>
          <cell r="AI3158" t="str">
            <v>43UM</v>
          </cell>
          <cell r="AJ3158" t="str">
            <v>Woking</v>
          </cell>
        </row>
        <row r="3159">
          <cell r="O3159" t="str">
            <v>44UB</v>
          </cell>
          <cell r="P3159" t="str">
            <v>North Warwickshire</v>
          </cell>
          <cell r="R3159">
            <v>1</v>
          </cell>
          <cell r="S3159">
            <v>4</v>
          </cell>
          <cell r="U3159">
            <v>40</v>
          </cell>
          <cell r="V3159">
            <v>33</v>
          </cell>
          <cell r="W3159">
            <v>0</v>
          </cell>
          <cell r="AA3159" t="str">
            <v>44UB</v>
          </cell>
          <cell r="AB3159" t="str">
            <v>North Warwickshire</v>
          </cell>
          <cell r="AD3159">
            <v>0</v>
          </cell>
          <cell r="AE3159">
            <v>0</v>
          </cell>
          <cell r="AF3159">
            <v>0</v>
          </cell>
          <cell r="AG3159">
            <v>0</v>
          </cell>
          <cell r="AI3159" t="str">
            <v>44UB</v>
          </cell>
          <cell r="AJ3159" t="str">
            <v>North Warwickshire</v>
          </cell>
        </row>
        <row r="3160">
          <cell r="O3160" t="str">
            <v>44UC</v>
          </cell>
          <cell r="P3160" t="str">
            <v>Nuneaton and Bedworth</v>
          </cell>
          <cell r="Q3160">
            <v>6</v>
          </cell>
          <cell r="R3160">
            <v>17</v>
          </cell>
          <cell r="S3160">
            <v>29</v>
          </cell>
          <cell r="U3160">
            <v>101</v>
          </cell>
          <cell r="W3160">
            <v>0</v>
          </cell>
          <cell r="AA3160" t="str">
            <v>44UC</v>
          </cell>
          <cell r="AB3160" t="str">
            <v>Nuneaton and Bedworth</v>
          </cell>
          <cell r="AC3160">
            <v>0</v>
          </cell>
          <cell r="AD3160">
            <v>0</v>
          </cell>
          <cell r="AE3160">
            <v>0</v>
          </cell>
          <cell r="AF3160">
            <v>0</v>
          </cell>
          <cell r="AG3160">
            <v>0</v>
          </cell>
          <cell r="AI3160" t="str">
            <v>44UC</v>
          </cell>
          <cell r="AJ3160" t="str">
            <v>Nuneaton and Bedworth</v>
          </cell>
        </row>
        <row r="3161">
          <cell r="O3161" t="str">
            <v>44UD</v>
          </cell>
          <cell r="P3161" t="str">
            <v>Rugby</v>
          </cell>
          <cell r="R3161">
            <v>4</v>
          </cell>
          <cell r="S3161">
            <v>44</v>
          </cell>
          <cell r="U3161">
            <v>38</v>
          </cell>
          <cell r="W3161">
            <v>0</v>
          </cell>
          <cell r="AA3161" t="str">
            <v>44UD</v>
          </cell>
          <cell r="AB3161" t="str">
            <v>Rugby</v>
          </cell>
          <cell r="AD3161">
            <v>0</v>
          </cell>
          <cell r="AE3161">
            <v>0</v>
          </cell>
          <cell r="AF3161">
            <v>0</v>
          </cell>
          <cell r="AG3161">
            <v>0</v>
          </cell>
          <cell r="AI3161" t="str">
            <v>44UD</v>
          </cell>
          <cell r="AJ3161" t="str">
            <v>Rugby</v>
          </cell>
        </row>
        <row r="3162">
          <cell r="O3162" t="str">
            <v>44UE</v>
          </cell>
          <cell r="P3162" t="str">
            <v>Stratford-on-Avon</v>
          </cell>
          <cell r="R3162">
            <v>2</v>
          </cell>
          <cell r="S3162">
            <v>13</v>
          </cell>
          <cell r="U3162">
            <v>61</v>
          </cell>
          <cell r="W3162">
            <v>0</v>
          </cell>
          <cell r="AA3162" t="str">
            <v>44UE</v>
          </cell>
          <cell r="AB3162" t="str">
            <v>Stratford-on-Avon</v>
          </cell>
          <cell r="AD3162">
            <v>0</v>
          </cell>
          <cell r="AE3162">
            <v>0</v>
          </cell>
          <cell r="AF3162">
            <v>0</v>
          </cell>
          <cell r="AG3162">
            <v>0</v>
          </cell>
          <cell r="AI3162" t="str">
            <v>44UE</v>
          </cell>
          <cell r="AJ3162" t="str">
            <v>Stratford-on-Avon</v>
          </cell>
        </row>
        <row r="3163">
          <cell r="O3163" t="str">
            <v>44UF</v>
          </cell>
          <cell r="P3163" t="str">
            <v>Warwick</v>
          </cell>
          <cell r="R3163">
            <v>5</v>
          </cell>
          <cell r="W3163">
            <v>0</v>
          </cell>
          <cell r="AA3163" t="str">
            <v>44UF</v>
          </cell>
          <cell r="AB3163" t="str">
            <v>Warwick</v>
          </cell>
          <cell r="AD3163">
            <v>0</v>
          </cell>
          <cell r="AF3163">
            <v>0</v>
          </cell>
          <cell r="AG3163">
            <v>0</v>
          </cell>
          <cell r="AI3163" t="str">
            <v>44UF</v>
          </cell>
          <cell r="AJ3163" t="str">
            <v>Warwick</v>
          </cell>
        </row>
        <row r="3164">
          <cell r="O3164" t="str">
            <v>45UB</v>
          </cell>
          <cell r="P3164" t="str">
            <v>Adur</v>
          </cell>
          <cell r="R3164">
            <v>6</v>
          </cell>
          <cell r="S3164">
            <v>28</v>
          </cell>
          <cell r="T3164">
            <v>1</v>
          </cell>
          <cell r="U3164">
            <v>58</v>
          </cell>
          <cell r="W3164">
            <v>0</v>
          </cell>
          <cell r="AA3164" t="str">
            <v>45UB</v>
          </cell>
          <cell r="AB3164" t="str">
            <v>Adur</v>
          </cell>
          <cell r="AD3164">
            <v>0</v>
          </cell>
          <cell r="AE3164">
            <v>0</v>
          </cell>
          <cell r="AF3164">
            <v>0</v>
          </cell>
          <cell r="AG3164">
            <v>0</v>
          </cell>
          <cell r="AI3164" t="str">
            <v>45UB</v>
          </cell>
          <cell r="AJ3164" t="str">
            <v>Adur</v>
          </cell>
        </row>
        <row r="3165">
          <cell r="O3165" t="str">
            <v>45UC</v>
          </cell>
          <cell r="P3165" t="str">
            <v>Arun</v>
          </cell>
          <cell r="R3165">
            <v>6</v>
          </cell>
          <cell r="S3165">
            <v>55</v>
          </cell>
          <cell r="U3165">
            <v>128</v>
          </cell>
          <cell r="W3165">
            <v>0</v>
          </cell>
          <cell r="AA3165" t="str">
            <v>45UC</v>
          </cell>
          <cell r="AB3165" t="str">
            <v>Arun</v>
          </cell>
          <cell r="AD3165">
            <v>0</v>
          </cell>
          <cell r="AE3165">
            <v>0</v>
          </cell>
          <cell r="AF3165">
            <v>0</v>
          </cell>
          <cell r="AG3165">
            <v>0</v>
          </cell>
          <cell r="AI3165" t="str">
            <v>45UC</v>
          </cell>
          <cell r="AJ3165" t="str">
            <v>Arun</v>
          </cell>
        </row>
        <row r="3166">
          <cell r="O3166" t="str">
            <v>45UD</v>
          </cell>
          <cell r="P3166" t="str">
            <v>Chichester</v>
          </cell>
          <cell r="Q3166">
            <v>6</v>
          </cell>
          <cell r="R3166">
            <v>3</v>
          </cell>
          <cell r="S3166">
            <v>41</v>
          </cell>
          <cell r="U3166">
            <v>112</v>
          </cell>
          <cell r="V3166">
            <v>1</v>
          </cell>
          <cell r="W3166">
            <v>0</v>
          </cell>
          <cell r="AA3166" t="str">
            <v>45UD</v>
          </cell>
          <cell r="AB3166" t="str">
            <v>Chichester</v>
          </cell>
          <cell r="AC3166">
            <v>0</v>
          </cell>
          <cell r="AD3166">
            <v>0</v>
          </cell>
          <cell r="AE3166">
            <v>0</v>
          </cell>
          <cell r="AF3166">
            <v>0</v>
          </cell>
          <cell r="AG3166">
            <v>0</v>
          </cell>
          <cell r="AI3166" t="str">
            <v>45UD</v>
          </cell>
          <cell r="AJ3166" t="str">
            <v>Chichester</v>
          </cell>
        </row>
        <row r="3167">
          <cell r="O3167" t="str">
            <v>45UE</v>
          </cell>
          <cell r="P3167" t="str">
            <v>Crawley</v>
          </cell>
          <cell r="Q3167">
            <v>20</v>
          </cell>
          <cell r="R3167">
            <v>9</v>
          </cell>
          <cell r="S3167">
            <v>36</v>
          </cell>
          <cell r="U3167">
            <v>87</v>
          </cell>
          <cell r="W3167">
            <v>1</v>
          </cell>
          <cell r="AA3167" t="str">
            <v>45UE</v>
          </cell>
          <cell r="AB3167" t="str">
            <v>Crawley</v>
          </cell>
          <cell r="AC3167">
            <v>0</v>
          </cell>
          <cell r="AD3167">
            <v>0</v>
          </cell>
          <cell r="AE3167">
            <v>0</v>
          </cell>
          <cell r="AF3167">
            <v>0</v>
          </cell>
          <cell r="AG3167">
            <v>0</v>
          </cell>
          <cell r="AI3167" t="str">
            <v>45UE</v>
          </cell>
          <cell r="AJ3167" t="str">
            <v>Crawley</v>
          </cell>
        </row>
        <row r="3168">
          <cell r="O3168" t="str">
            <v>45UF</v>
          </cell>
          <cell r="P3168" t="str">
            <v>Horsham</v>
          </cell>
          <cell r="R3168">
            <v>1</v>
          </cell>
          <cell r="S3168">
            <v>10</v>
          </cell>
          <cell r="T3168">
            <v>1</v>
          </cell>
          <cell r="U3168">
            <v>55</v>
          </cell>
          <cell r="W3168">
            <v>1</v>
          </cell>
          <cell r="AA3168" t="str">
            <v>45UF</v>
          </cell>
          <cell r="AB3168" t="str">
            <v>Horsham</v>
          </cell>
          <cell r="AD3168">
            <v>0</v>
          </cell>
          <cell r="AE3168">
            <v>0</v>
          </cell>
          <cell r="AF3168">
            <v>0</v>
          </cell>
          <cell r="AG3168">
            <v>0</v>
          </cell>
          <cell r="AI3168" t="str">
            <v>45UF</v>
          </cell>
          <cell r="AJ3168" t="str">
            <v>Horsham</v>
          </cell>
        </row>
        <row r="3169">
          <cell r="O3169" t="str">
            <v>45UG</v>
          </cell>
          <cell r="P3169" t="str">
            <v>Mid Sussex</v>
          </cell>
          <cell r="R3169">
            <v>2</v>
          </cell>
          <cell r="S3169">
            <v>23</v>
          </cell>
          <cell r="T3169">
            <v>1</v>
          </cell>
          <cell r="U3169">
            <v>69</v>
          </cell>
          <cell r="W3169">
            <v>0</v>
          </cell>
          <cell r="AA3169" t="str">
            <v>45UG</v>
          </cell>
          <cell r="AB3169" t="str">
            <v>Mid Sussex</v>
          </cell>
          <cell r="AD3169">
            <v>0</v>
          </cell>
          <cell r="AE3169">
            <v>0</v>
          </cell>
          <cell r="AF3169">
            <v>0</v>
          </cell>
          <cell r="AG3169">
            <v>0</v>
          </cell>
          <cell r="AI3169" t="str">
            <v>45UG</v>
          </cell>
          <cell r="AJ3169" t="str">
            <v>Mid Sussex</v>
          </cell>
        </row>
        <row r="3170">
          <cell r="O3170" t="str">
            <v>45UH</v>
          </cell>
          <cell r="P3170" t="str">
            <v>Worthing</v>
          </cell>
          <cell r="R3170">
            <v>7</v>
          </cell>
          <cell r="S3170">
            <v>31</v>
          </cell>
          <cell r="U3170">
            <v>59</v>
          </cell>
          <cell r="W3170">
            <v>1</v>
          </cell>
          <cell r="AA3170" t="str">
            <v>45UH</v>
          </cell>
          <cell r="AB3170" t="str">
            <v>Worthing</v>
          </cell>
          <cell r="AD3170">
            <v>12</v>
          </cell>
          <cell r="AE3170">
            <v>0</v>
          </cell>
          <cell r="AF3170">
            <v>12</v>
          </cell>
          <cell r="AG3170">
            <v>12</v>
          </cell>
          <cell r="AI3170" t="str">
            <v>45UH</v>
          </cell>
          <cell r="AJ3170" t="str">
            <v>Worthing</v>
          </cell>
        </row>
        <row r="3171">
          <cell r="O3171" t="str">
            <v>47UB</v>
          </cell>
          <cell r="P3171" t="str">
            <v>Bromsgrove</v>
          </cell>
          <cell r="R3171">
            <v>1</v>
          </cell>
          <cell r="S3171">
            <v>7</v>
          </cell>
          <cell r="U3171">
            <v>48</v>
          </cell>
          <cell r="W3171">
            <v>0</v>
          </cell>
          <cell r="AA3171" t="str">
            <v>47UB</v>
          </cell>
          <cell r="AB3171" t="str">
            <v>Bromsgrove</v>
          </cell>
          <cell r="AD3171">
            <v>0</v>
          </cell>
          <cell r="AE3171">
            <v>0</v>
          </cell>
          <cell r="AF3171">
            <v>0</v>
          </cell>
          <cell r="AG3171">
            <v>0</v>
          </cell>
          <cell r="AI3171" t="str">
            <v>47UB</v>
          </cell>
          <cell r="AJ3171" t="str">
            <v>Bromsgrove</v>
          </cell>
        </row>
        <row r="3172">
          <cell r="O3172" t="str">
            <v>47UC</v>
          </cell>
          <cell r="P3172" t="str">
            <v>Malvern Hills</v>
          </cell>
          <cell r="R3172">
            <v>4</v>
          </cell>
          <cell r="S3172">
            <v>31</v>
          </cell>
          <cell r="U3172">
            <v>16</v>
          </cell>
          <cell r="W3172">
            <v>0</v>
          </cell>
          <cell r="AA3172" t="str">
            <v>47UC</v>
          </cell>
          <cell r="AB3172" t="str">
            <v>Malvern Hills</v>
          </cell>
          <cell r="AD3172">
            <v>10</v>
          </cell>
          <cell r="AE3172">
            <v>2</v>
          </cell>
          <cell r="AF3172">
            <v>10</v>
          </cell>
          <cell r="AG3172">
            <v>12</v>
          </cell>
          <cell r="AI3172" t="str">
            <v>47UC</v>
          </cell>
          <cell r="AJ3172" t="str">
            <v>Malvern Hills</v>
          </cell>
        </row>
        <row r="3173">
          <cell r="O3173" t="str">
            <v>47UD</v>
          </cell>
          <cell r="P3173" t="str">
            <v>Redditch</v>
          </cell>
          <cell r="Q3173">
            <v>21</v>
          </cell>
          <cell r="R3173">
            <v>10</v>
          </cell>
          <cell r="S3173">
            <v>56</v>
          </cell>
          <cell r="U3173">
            <v>13</v>
          </cell>
          <cell r="W3173">
            <v>0</v>
          </cell>
          <cell r="AA3173" t="str">
            <v>47UD</v>
          </cell>
          <cell r="AB3173" t="str">
            <v>Redditch</v>
          </cell>
          <cell r="AD3173">
            <v>0</v>
          </cell>
          <cell r="AE3173">
            <v>0</v>
          </cell>
          <cell r="AF3173">
            <v>0</v>
          </cell>
          <cell r="AG3173">
            <v>0</v>
          </cell>
          <cell r="AI3173" t="str">
            <v>47UD</v>
          </cell>
          <cell r="AJ3173" t="str">
            <v>Redditch</v>
          </cell>
        </row>
        <row r="3174">
          <cell r="O3174" t="str">
            <v>47UE</v>
          </cell>
          <cell r="P3174" t="str">
            <v>Worcester</v>
          </cell>
          <cell r="R3174">
            <v>10</v>
          </cell>
          <cell r="U3174">
            <v>13</v>
          </cell>
          <cell r="W3174">
            <v>1</v>
          </cell>
          <cell r="AA3174" t="str">
            <v>47UE</v>
          </cell>
          <cell r="AB3174" t="str">
            <v>Worcester</v>
          </cell>
          <cell r="AD3174">
            <v>0</v>
          </cell>
          <cell r="AE3174">
            <v>0</v>
          </cell>
          <cell r="AF3174">
            <v>0</v>
          </cell>
          <cell r="AG3174">
            <v>0</v>
          </cell>
          <cell r="AI3174" t="str">
            <v>47UE</v>
          </cell>
          <cell r="AJ3174" t="str">
            <v>Worcester</v>
          </cell>
        </row>
        <row r="3175">
          <cell r="O3175" t="str">
            <v>47UF</v>
          </cell>
          <cell r="P3175" t="str">
            <v>Wychavon</v>
          </cell>
          <cell r="R3175">
            <v>7</v>
          </cell>
          <cell r="S3175">
            <v>12</v>
          </cell>
          <cell r="U3175">
            <v>48</v>
          </cell>
          <cell r="V3175">
            <v>1</v>
          </cell>
          <cell r="W3175">
            <v>1</v>
          </cell>
          <cell r="AA3175" t="str">
            <v>47UF</v>
          </cell>
          <cell r="AB3175" t="str">
            <v>Wychavon</v>
          </cell>
          <cell r="AD3175">
            <v>3</v>
          </cell>
          <cell r="AE3175">
            <v>4</v>
          </cell>
          <cell r="AF3175">
            <v>3</v>
          </cell>
          <cell r="AG3175">
            <v>7</v>
          </cell>
          <cell r="AI3175" t="str">
            <v>47UF</v>
          </cell>
          <cell r="AJ3175" t="str">
            <v>Wychavon</v>
          </cell>
        </row>
        <row r="3176">
          <cell r="O3176" t="str">
            <v>47UG</v>
          </cell>
          <cell r="P3176" t="str">
            <v>Wyre Forest</v>
          </cell>
          <cell r="R3176">
            <v>2</v>
          </cell>
          <cell r="S3176">
            <v>14</v>
          </cell>
          <cell r="U3176">
            <v>49</v>
          </cell>
          <cell r="W3176">
            <v>1</v>
          </cell>
          <cell r="AA3176" t="str">
            <v>47UG</v>
          </cell>
          <cell r="AB3176" t="str">
            <v>Wyre Forest</v>
          </cell>
          <cell r="AD3176">
            <v>0</v>
          </cell>
          <cell r="AE3176">
            <v>0</v>
          </cell>
          <cell r="AF3176">
            <v>0</v>
          </cell>
          <cell r="AG3176">
            <v>0</v>
          </cell>
          <cell r="AI3176" t="str">
            <v>47UG</v>
          </cell>
          <cell r="AJ3176" t="str">
            <v>Wyre Forest</v>
          </cell>
        </row>
      </sheetData>
      <sheetData sheetId="7" refreshError="1"/>
      <sheetData sheetId="8" refreshError="1"/>
      <sheetData sheetId="9" refreshError="1">
        <row r="6">
          <cell r="A6" t="str">
            <v>00AH</v>
          </cell>
          <cell r="B6" t="str">
            <v>Croydon</v>
          </cell>
          <cell r="D6">
            <v>20</v>
          </cell>
        </row>
        <row r="7">
          <cell r="A7" t="str">
            <v>22UJ</v>
          </cell>
          <cell r="B7" t="str">
            <v>Harlow</v>
          </cell>
          <cell r="D7">
            <v>8</v>
          </cell>
        </row>
        <row r="8">
          <cell r="A8" t="str">
            <v>00DA</v>
          </cell>
          <cell r="B8" t="str">
            <v>Leeds</v>
          </cell>
          <cell r="D8">
            <v>8</v>
          </cell>
        </row>
        <row r="9">
          <cell r="A9" t="str">
            <v>00MG</v>
          </cell>
          <cell r="B9" t="str">
            <v>Milton Keynes</v>
          </cell>
          <cell r="C9">
            <v>1</v>
          </cell>
          <cell r="D9">
            <v>137</v>
          </cell>
        </row>
        <row r="10">
          <cell r="A10" t="str">
            <v>30UK</v>
          </cell>
          <cell r="B10" t="str">
            <v>Preston</v>
          </cell>
          <cell r="C10">
            <v>1</v>
          </cell>
        </row>
        <row r="11">
          <cell r="A11" t="str">
            <v>00GL</v>
          </cell>
          <cell r="B11" t="str">
            <v>Stoke-on-Trent</v>
          </cell>
          <cell r="D11">
            <v>3</v>
          </cell>
        </row>
        <row r="12">
          <cell r="A12" t="str">
            <v>00GF</v>
          </cell>
          <cell r="B12" t="str">
            <v>Telford and Wrekin</v>
          </cell>
          <cell r="D12">
            <v>6</v>
          </cell>
        </row>
        <row r="13">
          <cell r="A13" t="str">
            <v>00HY</v>
          </cell>
          <cell r="B13" t="str">
            <v>Wiltshire</v>
          </cell>
          <cell r="E13">
            <v>2</v>
          </cell>
        </row>
        <row r="18">
          <cell r="A18" t="str">
            <v>37UB</v>
          </cell>
          <cell r="B18" t="str">
            <v>Ashfield</v>
          </cell>
          <cell r="D18">
            <v>3</v>
          </cell>
          <cell r="E18">
            <v>3</v>
          </cell>
        </row>
        <row r="19">
          <cell r="A19" t="str">
            <v>22UB</v>
          </cell>
          <cell r="B19" t="str">
            <v>Basildon</v>
          </cell>
          <cell r="E19">
            <v>12</v>
          </cell>
        </row>
        <row r="20">
          <cell r="A20" t="str">
            <v>00CN</v>
          </cell>
          <cell r="B20" t="str">
            <v>Birmingham</v>
          </cell>
          <cell r="D20">
            <v>26</v>
          </cell>
          <cell r="E20">
            <v>10</v>
          </cell>
        </row>
        <row r="21">
          <cell r="A21" t="str">
            <v>41UB</v>
          </cell>
          <cell r="B21" t="str">
            <v>Cannock Chase</v>
          </cell>
          <cell r="E21">
            <v>11</v>
          </cell>
        </row>
        <row r="22">
          <cell r="A22" t="str">
            <v>00CQ</v>
          </cell>
          <cell r="B22" t="str">
            <v>Coventry</v>
          </cell>
          <cell r="E22">
            <v>21</v>
          </cell>
        </row>
        <row r="23">
          <cell r="A23" t="str">
            <v>29UD</v>
          </cell>
          <cell r="B23" t="str">
            <v>Dartford</v>
          </cell>
          <cell r="D23">
            <v>14</v>
          </cell>
        </row>
        <row r="24">
          <cell r="A24" t="str">
            <v>00CR</v>
          </cell>
          <cell r="B24" t="str">
            <v>Dudley</v>
          </cell>
          <cell r="D24">
            <v>9</v>
          </cell>
          <cell r="E24">
            <v>15</v>
          </cell>
        </row>
        <row r="25">
          <cell r="A25" t="str">
            <v>18UC</v>
          </cell>
          <cell r="B25" t="str">
            <v>Exeter</v>
          </cell>
          <cell r="E25">
            <v>23</v>
          </cell>
        </row>
        <row r="26">
          <cell r="A26" t="str">
            <v>00DA</v>
          </cell>
          <cell r="B26" t="str">
            <v>Leeds</v>
          </cell>
          <cell r="D26">
            <v>23</v>
          </cell>
        </row>
        <row r="27">
          <cell r="A27" t="str">
            <v>32UD</v>
          </cell>
          <cell r="B27" t="str">
            <v>Lincoln</v>
          </cell>
          <cell r="D27">
            <v>5</v>
          </cell>
          <cell r="E27">
            <v>8</v>
          </cell>
        </row>
        <row r="28">
          <cell r="A28" t="str">
            <v>00MG</v>
          </cell>
          <cell r="B28" t="str">
            <v>Milton Keynes</v>
          </cell>
          <cell r="D28">
            <v>47</v>
          </cell>
          <cell r="E28">
            <v>5</v>
          </cell>
        </row>
        <row r="29">
          <cell r="A29" t="str">
            <v>34UF</v>
          </cell>
          <cell r="B29" t="str">
            <v>Northampton</v>
          </cell>
          <cell r="E29">
            <v>2</v>
          </cell>
        </row>
        <row r="30">
          <cell r="A30" t="str">
            <v>00FY</v>
          </cell>
          <cell r="B30" t="str">
            <v>Nottingham</v>
          </cell>
          <cell r="D30">
            <v>8</v>
          </cell>
        </row>
        <row r="31">
          <cell r="A31" t="str">
            <v>36UF</v>
          </cell>
          <cell r="B31" t="str">
            <v>Ryedale</v>
          </cell>
          <cell r="E31">
            <v>5</v>
          </cell>
        </row>
        <row r="32">
          <cell r="A32" t="str">
            <v>00CS</v>
          </cell>
          <cell r="B32" t="str">
            <v>Sandwell</v>
          </cell>
          <cell r="E32">
            <v>10</v>
          </cell>
        </row>
        <row r="33">
          <cell r="A33" t="str">
            <v>00GG</v>
          </cell>
          <cell r="B33" t="str">
            <v>Shropshire</v>
          </cell>
          <cell r="E33">
            <v>8</v>
          </cell>
        </row>
        <row r="34">
          <cell r="A34" t="str">
            <v>00MS</v>
          </cell>
          <cell r="B34" t="str">
            <v>Southampton</v>
          </cell>
          <cell r="D34">
            <v>4</v>
          </cell>
        </row>
        <row r="35">
          <cell r="A35" t="str">
            <v>00GF</v>
          </cell>
          <cell r="B35" t="str">
            <v>Telford and Wrekin</v>
          </cell>
          <cell r="C35">
            <v>10</v>
          </cell>
          <cell r="E35">
            <v>40</v>
          </cell>
        </row>
        <row r="36">
          <cell r="A36" t="str">
            <v>23UG</v>
          </cell>
          <cell r="B36" t="str">
            <v>Tewkesbury</v>
          </cell>
          <cell r="C36">
            <v>4</v>
          </cell>
          <cell r="E36">
            <v>5</v>
          </cell>
        </row>
        <row r="37">
          <cell r="A37" t="str">
            <v>00HY</v>
          </cell>
          <cell r="B37" t="str">
            <v>Wiltshire</v>
          </cell>
          <cell r="E37">
            <v>34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/>
      <sheetData sheetId="59" refreshError="1"/>
      <sheetData sheetId="60" refreshError="1"/>
      <sheetData sheetId="61" refreshError="1"/>
      <sheetData sheetId="62"/>
      <sheetData sheetId="63"/>
      <sheetData sheetId="64" refreshError="1">
        <row r="3">
          <cell r="W3" t="str">
            <v>2009-10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/>
      <sheetData sheetId="76" refreshError="1"/>
      <sheetData sheetId="77" refreshError="1">
        <row r="3">
          <cell r="W3" t="str">
            <v>2009-10</v>
          </cell>
        </row>
      </sheetData>
      <sheetData sheetId="78" refreshError="1"/>
      <sheetData sheetId="79" refreshError="1">
        <row r="3">
          <cell r="S3" t="str">
            <v>2008-09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>
        <row r="1">
          <cell r="A1" t="str">
            <v>Table 1000: Additional affordable homes provided by type of scheme, England and its Regions 1, 8, 9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H517"/>
  <sheetViews>
    <sheetView workbookViewId="0">
      <pane xSplit="1" ySplit="7" topLeftCell="ET331" activePane="bottomRight" state="frozen"/>
      <selection pane="topRight" activeCell="B1" sqref="B1"/>
      <selection pane="bottomLeft" activeCell="A8" sqref="A8"/>
      <selection pane="bottomRight" activeCell="FF7" activeCellId="1" sqref="A7:A350 FF7:FF350"/>
    </sheetView>
  </sheetViews>
  <sheetFormatPr defaultColWidth="9.44140625" defaultRowHeight="13.2" x14ac:dyDescent="0.25"/>
  <cols>
    <col min="1" max="1" width="26" style="12" customWidth="1"/>
    <col min="2" max="21" width="15" style="12" customWidth="1"/>
    <col min="22" max="22" width="15.6640625" style="12" customWidth="1"/>
    <col min="23" max="50" width="15" style="12" customWidth="1"/>
    <col min="51" max="51" width="11.109375" style="12" bestFit="1" customWidth="1"/>
    <col min="52" max="53" width="9.44140625" style="12"/>
    <col min="54" max="54" width="10" style="12" bestFit="1" customWidth="1"/>
    <col min="55" max="55" width="9.44140625" style="12"/>
    <col min="56" max="56" width="11.6640625" style="12" bestFit="1" customWidth="1"/>
    <col min="57" max="57" width="15.6640625" style="12" bestFit="1" customWidth="1"/>
    <col min="58" max="58" width="12.6640625" style="12" bestFit="1" customWidth="1"/>
    <col min="59" max="59" width="15" style="12" bestFit="1" customWidth="1"/>
    <col min="60" max="68" width="15" style="12" customWidth="1"/>
    <col min="69" max="69" width="15.6640625" style="12" bestFit="1" customWidth="1"/>
    <col min="70" max="80" width="15" style="12" customWidth="1"/>
    <col min="81" max="81" width="15.6640625" style="12" bestFit="1" customWidth="1"/>
    <col min="82" max="82" width="15" style="12" customWidth="1"/>
    <col min="83" max="90" width="9.44140625" style="12"/>
    <col min="91" max="91" width="40.109375" style="12" bestFit="1" customWidth="1"/>
    <col min="92" max="117" width="9.44140625" style="12"/>
    <col min="118" max="121" width="10.109375" style="12" bestFit="1" customWidth="1"/>
    <col min="122" max="126" width="10.109375" style="12" customWidth="1"/>
    <col min="127" max="127" width="10.109375" style="12" bestFit="1" customWidth="1"/>
    <col min="128" max="129" width="10.109375" style="12" customWidth="1"/>
    <col min="130" max="130" width="9.44140625" style="12"/>
    <col min="131" max="131" width="10.6640625" style="12" bestFit="1" customWidth="1"/>
    <col min="132" max="132" width="10.109375" style="12" bestFit="1" customWidth="1"/>
    <col min="133" max="133" width="9.44140625" style="12"/>
    <col min="134" max="134" width="13.6640625" style="12" bestFit="1" customWidth="1"/>
    <col min="135" max="135" width="13.109375" style="12" bestFit="1" customWidth="1"/>
    <col min="136" max="136" width="10.109375" style="12" bestFit="1" customWidth="1"/>
    <col min="137" max="137" width="9.44140625" style="12"/>
    <col min="138" max="138" width="13.6640625" style="12" bestFit="1" customWidth="1"/>
    <col min="139" max="139" width="13.109375" style="12" bestFit="1" customWidth="1"/>
    <col min="140" max="140" width="10.109375" style="12" bestFit="1" customWidth="1"/>
    <col min="141" max="141" width="9.44140625" style="12"/>
    <col min="142" max="142" width="13.6640625" style="12" bestFit="1" customWidth="1"/>
    <col min="143" max="143" width="13.109375" style="12" bestFit="1" customWidth="1"/>
    <col min="144" max="144" width="10.109375" style="12" bestFit="1" customWidth="1"/>
    <col min="145" max="145" width="9.44140625" style="12"/>
    <col min="146" max="146" width="13.6640625" style="12" bestFit="1" customWidth="1"/>
    <col min="147" max="147" width="13.109375" style="12" bestFit="1" customWidth="1"/>
    <col min="148" max="148" width="10.109375" style="12" bestFit="1" customWidth="1"/>
    <col min="149" max="149" width="9.44140625" style="12"/>
    <col min="150" max="150" width="13.6640625" style="12" bestFit="1" customWidth="1"/>
    <col min="151" max="151" width="13.109375" style="12" bestFit="1" customWidth="1"/>
    <col min="152" max="152" width="10" style="12" bestFit="1" customWidth="1"/>
    <col min="153" max="153" width="9.44140625" style="12"/>
    <col min="154" max="154" width="13.44140625" style="12" bestFit="1" customWidth="1"/>
    <col min="155" max="155" width="10.6640625" style="12" bestFit="1" customWidth="1"/>
    <col min="156" max="156" width="9.44140625" style="12"/>
    <col min="157" max="157" width="15.6640625" style="12" bestFit="1" customWidth="1"/>
    <col min="158" max="158" width="15" style="12" bestFit="1" customWidth="1"/>
    <col min="159" max="159" width="10.88671875" style="12" bestFit="1" customWidth="1"/>
    <col min="160" max="160" width="9.77734375" style="12" bestFit="1" customWidth="1"/>
    <col min="161" max="161" width="15.33203125" style="12" customWidth="1"/>
    <col min="162" max="162" width="14.44140625" style="12" bestFit="1" customWidth="1"/>
    <col min="163" max="16384" width="9.44140625" style="12"/>
  </cols>
  <sheetData>
    <row r="1" spans="1:164" ht="15.6" x14ac:dyDescent="0.25">
      <c r="A1" s="11" t="s">
        <v>21</v>
      </c>
    </row>
    <row r="2" spans="1:164" x14ac:dyDescent="0.25">
      <c r="A2" s="13" t="s">
        <v>353</v>
      </c>
    </row>
    <row r="4" spans="1:164" x14ac:dyDescent="0.25">
      <c r="A4" s="14" t="s">
        <v>11</v>
      </c>
      <c r="B4" s="14" t="s">
        <v>22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12">
        <v>21</v>
      </c>
      <c r="V4" s="12">
        <v>22</v>
      </c>
      <c r="W4" s="12">
        <v>23</v>
      </c>
      <c r="X4" s="12">
        <v>24</v>
      </c>
      <c r="Y4" s="12">
        <v>25</v>
      </c>
      <c r="Z4" s="12">
        <v>26</v>
      </c>
      <c r="AA4" s="12">
        <v>27</v>
      </c>
      <c r="AB4" s="12">
        <v>28</v>
      </c>
      <c r="AC4" s="12">
        <v>29</v>
      </c>
      <c r="AD4" s="12">
        <v>30</v>
      </c>
      <c r="AE4" s="12">
        <v>31</v>
      </c>
      <c r="AF4" s="12">
        <v>32</v>
      </c>
      <c r="AG4" s="12">
        <v>33</v>
      </c>
      <c r="AH4" s="12">
        <v>34</v>
      </c>
      <c r="AI4" s="12">
        <v>35</v>
      </c>
      <c r="AJ4" s="12">
        <v>36</v>
      </c>
      <c r="AK4" s="12">
        <v>37</v>
      </c>
      <c r="AL4" s="12">
        <v>38</v>
      </c>
      <c r="AM4" s="12">
        <v>39</v>
      </c>
      <c r="AN4" s="12">
        <v>40</v>
      </c>
      <c r="AO4" s="12">
        <v>41</v>
      </c>
      <c r="AP4" s="12">
        <v>42</v>
      </c>
      <c r="AQ4" s="12">
        <v>43</v>
      </c>
      <c r="AR4" s="12">
        <v>44</v>
      </c>
      <c r="AS4" s="12">
        <v>45</v>
      </c>
      <c r="AT4" s="12">
        <v>46</v>
      </c>
      <c r="AU4" s="12">
        <v>47</v>
      </c>
      <c r="AV4" s="12">
        <v>48</v>
      </c>
      <c r="AW4" s="12">
        <v>49</v>
      </c>
      <c r="AX4" s="12">
        <v>50</v>
      </c>
      <c r="AY4" s="12">
        <v>51</v>
      </c>
      <c r="AZ4" s="12">
        <v>52</v>
      </c>
      <c r="BA4" s="12">
        <v>53</v>
      </c>
      <c r="BB4" s="12">
        <v>54</v>
      </c>
      <c r="BC4" s="12">
        <v>55</v>
      </c>
      <c r="BD4" s="12">
        <v>56</v>
      </c>
      <c r="BE4" s="12">
        <v>57</v>
      </c>
      <c r="BF4" s="12">
        <v>58</v>
      </c>
      <c r="BG4" s="12">
        <v>59</v>
      </c>
      <c r="BH4" s="12">
        <v>60</v>
      </c>
      <c r="BI4" s="12">
        <v>61</v>
      </c>
      <c r="BJ4" s="12">
        <v>62</v>
      </c>
      <c r="BK4" s="12">
        <v>63</v>
      </c>
      <c r="BL4" s="12">
        <v>64</v>
      </c>
      <c r="BM4" s="12">
        <v>65</v>
      </c>
      <c r="BN4" s="12">
        <v>66</v>
      </c>
      <c r="BO4" s="12">
        <v>67</v>
      </c>
      <c r="BP4" s="12">
        <v>68</v>
      </c>
      <c r="BQ4" s="12">
        <v>69</v>
      </c>
      <c r="BR4" s="12">
        <v>70</v>
      </c>
      <c r="BS4" s="12">
        <v>71</v>
      </c>
      <c r="BT4" s="12">
        <v>72</v>
      </c>
      <c r="BU4" s="12">
        <v>73</v>
      </c>
      <c r="BV4" s="12">
        <v>74</v>
      </c>
      <c r="BW4" s="12">
        <v>75</v>
      </c>
      <c r="BX4" s="12">
        <v>76</v>
      </c>
      <c r="BY4" s="12">
        <v>77</v>
      </c>
      <c r="BZ4" s="12">
        <v>78</v>
      </c>
      <c r="CA4" s="12">
        <v>79</v>
      </c>
      <c r="CB4" s="12">
        <v>80</v>
      </c>
      <c r="CC4" s="12">
        <v>81</v>
      </c>
      <c r="CD4" s="12">
        <v>82</v>
      </c>
      <c r="CE4" s="12">
        <v>83</v>
      </c>
      <c r="CF4" s="12">
        <v>84</v>
      </c>
      <c r="CG4" s="12">
        <v>85</v>
      </c>
      <c r="CH4" s="12">
        <v>86</v>
      </c>
      <c r="CI4" s="12">
        <v>87</v>
      </c>
      <c r="CJ4" s="12">
        <v>88</v>
      </c>
      <c r="CK4" s="12">
        <v>89</v>
      </c>
      <c r="CL4" s="12">
        <v>90</v>
      </c>
      <c r="CM4" s="12">
        <v>91</v>
      </c>
      <c r="CN4" s="12">
        <v>92</v>
      </c>
      <c r="CO4" s="12">
        <v>93</v>
      </c>
      <c r="CP4" s="12">
        <v>94</v>
      </c>
      <c r="CQ4" s="12">
        <v>95</v>
      </c>
      <c r="CR4" s="12">
        <v>96</v>
      </c>
      <c r="CS4" s="12">
        <v>97</v>
      </c>
      <c r="CT4" s="12">
        <v>98</v>
      </c>
      <c r="CU4" s="12">
        <v>99</v>
      </c>
      <c r="CV4" s="12">
        <v>100</v>
      </c>
      <c r="CW4" s="12">
        <v>101</v>
      </c>
      <c r="CX4" s="12">
        <v>102</v>
      </c>
      <c r="CY4" s="12">
        <v>103</v>
      </c>
      <c r="CZ4" s="12">
        <v>104</v>
      </c>
      <c r="DA4" s="12">
        <v>105</v>
      </c>
      <c r="DB4" s="12">
        <v>106</v>
      </c>
      <c r="DC4" s="12">
        <v>107</v>
      </c>
      <c r="DD4" s="12">
        <v>108</v>
      </c>
      <c r="DE4" s="12">
        <v>109</v>
      </c>
      <c r="DF4" s="12">
        <v>110</v>
      </c>
      <c r="DG4" s="12">
        <v>111</v>
      </c>
      <c r="DH4" s="12">
        <v>112</v>
      </c>
      <c r="DI4" s="12">
        <v>113</v>
      </c>
      <c r="DJ4" s="12">
        <v>114</v>
      </c>
      <c r="DK4" s="12">
        <v>115</v>
      </c>
      <c r="DL4" s="12">
        <v>116</v>
      </c>
      <c r="DM4" s="12">
        <v>117</v>
      </c>
      <c r="DN4" s="12">
        <v>118</v>
      </c>
      <c r="DO4" s="12">
        <v>119</v>
      </c>
      <c r="DP4" s="12">
        <v>120</v>
      </c>
      <c r="DQ4" s="12">
        <v>121</v>
      </c>
      <c r="DR4" s="12">
        <v>122</v>
      </c>
      <c r="DS4" s="12">
        <v>123</v>
      </c>
      <c r="DT4" s="12">
        <v>124</v>
      </c>
      <c r="DU4" s="12">
        <v>125</v>
      </c>
      <c r="DV4" s="12">
        <v>126</v>
      </c>
      <c r="DW4" s="12">
        <v>127</v>
      </c>
      <c r="DX4" s="12">
        <v>128</v>
      </c>
      <c r="DY4" s="12">
        <v>129</v>
      </c>
      <c r="DZ4" s="12">
        <v>130</v>
      </c>
      <c r="EA4" s="12">
        <v>131</v>
      </c>
      <c r="EB4" s="12">
        <v>132</v>
      </c>
      <c r="EC4" s="12">
        <v>133</v>
      </c>
      <c r="ED4" s="12">
        <v>134</v>
      </c>
      <c r="EE4" s="12">
        <v>135</v>
      </c>
      <c r="EF4" s="12">
        <v>136</v>
      </c>
      <c r="EG4" s="12">
        <v>137</v>
      </c>
      <c r="EH4" s="12">
        <v>138</v>
      </c>
      <c r="EI4" s="12">
        <v>139</v>
      </c>
      <c r="EJ4" s="12">
        <v>140</v>
      </c>
      <c r="EK4" s="12">
        <v>141</v>
      </c>
      <c r="EL4" s="12">
        <v>142</v>
      </c>
      <c r="EM4" s="12">
        <v>143</v>
      </c>
      <c r="EN4" s="12">
        <v>144</v>
      </c>
      <c r="EO4" s="12">
        <v>145</v>
      </c>
      <c r="EP4" s="12">
        <v>146</v>
      </c>
      <c r="EQ4" s="12">
        <v>147</v>
      </c>
      <c r="ER4" s="12">
        <v>148</v>
      </c>
      <c r="ES4" s="12">
        <v>149</v>
      </c>
      <c r="ET4" s="12">
        <v>150</v>
      </c>
      <c r="EU4" s="12">
        <v>151</v>
      </c>
      <c r="EV4" s="12">
        <v>152</v>
      </c>
      <c r="EW4" s="12">
        <v>153</v>
      </c>
      <c r="EX4" s="12">
        <v>154</v>
      </c>
      <c r="EY4" s="12">
        <v>155</v>
      </c>
      <c r="EZ4" s="12">
        <v>156</v>
      </c>
      <c r="FA4" s="12">
        <v>157</v>
      </c>
      <c r="FB4" s="12">
        <v>158</v>
      </c>
      <c r="FC4" s="12">
        <v>159</v>
      </c>
      <c r="FD4" s="12">
        <v>160</v>
      </c>
      <c r="FE4" s="12">
        <v>161</v>
      </c>
      <c r="FF4" s="12">
        <v>162</v>
      </c>
      <c r="FG4" s="12">
        <v>163</v>
      </c>
      <c r="FH4" s="12">
        <v>164</v>
      </c>
    </row>
    <row r="5" spans="1:164" x14ac:dyDescent="0.25">
      <c r="A5" s="14" t="s">
        <v>12</v>
      </c>
      <c r="B5" s="14" t="s">
        <v>23</v>
      </c>
    </row>
    <row r="6" spans="1:164" ht="14.4" x14ac:dyDescent="0.3">
      <c r="B6" s="12">
        <v>1</v>
      </c>
      <c r="C6" s="12">
        <v>2</v>
      </c>
      <c r="D6" s="12">
        <v>2</v>
      </c>
      <c r="E6" s="12">
        <v>1</v>
      </c>
      <c r="F6" s="12">
        <v>2</v>
      </c>
      <c r="G6" s="12">
        <v>2</v>
      </c>
      <c r="H6" s="12">
        <v>1</v>
      </c>
      <c r="I6" s="12">
        <v>2</v>
      </c>
      <c r="J6" s="12">
        <v>2</v>
      </c>
      <c r="K6" s="12">
        <v>1</v>
      </c>
      <c r="L6" s="12">
        <v>2</v>
      </c>
      <c r="M6" s="12">
        <v>2</v>
      </c>
      <c r="N6" s="12">
        <v>1</v>
      </c>
      <c r="O6" s="12">
        <v>2</v>
      </c>
      <c r="P6" s="12">
        <v>2</v>
      </c>
      <c r="Q6" s="12">
        <v>1</v>
      </c>
      <c r="R6" s="12">
        <v>2</v>
      </c>
      <c r="S6" s="12">
        <v>2</v>
      </c>
      <c r="T6" s="12">
        <v>1</v>
      </c>
      <c r="U6" s="12">
        <v>2</v>
      </c>
      <c r="W6" s="12">
        <v>2</v>
      </c>
      <c r="X6" s="12">
        <v>2</v>
      </c>
      <c r="Y6" s="12">
        <v>1</v>
      </c>
      <c r="Z6" s="12">
        <v>2</v>
      </c>
      <c r="AA6" s="12">
        <v>2</v>
      </c>
      <c r="AJ6" s="12">
        <v>1</v>
      </c>
      <c r="AK6" s="12">
        <v>2</v>
      </c>
      <c r="AL6" s="12">
        <v>2</v>
      </c>
      <c r="AM6" s="12">
        <v>1</v>
      </c>
      <c r="AN6" s="12">
        <v>2</v>
      </c>
      <c r="AO6" s="12">
        <v>2</v>
      </c>
      <c r="AP6" s="12">
        <v>1</v>
      </c>
      <c r="AQ6" s="12">
        <v>2</v>
      </c>
      <c r="AR6" s="12">
        <v>2</v>
      </c>
      <c r="AS6" s="12">
        <v>1</v>
      </c>
      <c r="AT6" s="12">
        <v>2</v>
      </c>
      <c r="AU6" s="12">
        <v>2</v>
      </c>
      <c r="AV6" s="12">
        <v>1</v>
      </c>
      <c r="AW6" s="12">
        <v>2</v>
      </c>
      <c r="AX6" s="12">
        <v>2</v>
      </c>
      <c r="CM6" s="29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43"/>
      <c r="DP6" s="24"/>
      <c r="DQ6" s="24"/>
      <c r="DR6" s="45"/>
      <c r="DS6" s="24"/>
      <c r="DT6" s="46"/>
      <c r="DU6" s="45"/>
      <c r="DV6" s="45"/>
      <c r="DW6" s="24"/>
      <c r="DX6" s="48"/>
      <c r="DY6" s="48"/>
      <c r="DZ6" s="24"/>
    </row>
    <row r="7" spans="1:164" ht="26.1" customHeight="1" x14ac:dyDescent="0.25">
      <c r="A7" s="20" t="s">
        <v>354</v>
      </c>
      <c r="B7" s="19" t="s">
        <v>448</v>
      </c>
      <c r="C7" s="19" t="s">
        <v>449</v>
      </c>
      <c r="D7" s="19" t="s">
        <v>450</v>
      </c>
      <c r="E7" s="19" t="s">
        <v>451</v>
      </c>
      <c r="F7" s="19" t="s">
        <v>362</v>
      </c>
      <c r="G7" s="19" t="s">
        <v>363</v>
      </c>
      <c r="H7" s="19" t="s">
        <v>364</v>
      </c>
      <c r="I7" s="19" t="s">
        <v>365</v>
      </c>
      <c r="J7" s="19" t="s">
        <v>359</v>
      </c>
      <c r="K7" s="19" t="s">
        <v>366</v>
      </c>
      <c r="L7" s="19" t="s">
        <v>367</v>
      </c>
      <c r="M7" s="19" t="s">
        <v>372</v>
      </c>
      <c r="N7" s="19" t="s">
        <v>374</v>
      </c>
      <c r="O7" s="19" t="s">
        <v>376</v>
      </c>
      <c r="P7" s="19" t="s">
        <v>378</v>
      </c>
      <c r="Q7" s="19" t="s">
        <v>430</v>
      </c>
      <c r="R7" s="19" t="s">
        <v>431</v>
      </c>
      <c r="S7" s="19" t="s">
        <v>432</v>
      </c>
      <c r="T7" s="19" t="s">
        <v>433</v>
      </c>
      <c r="U7" s="19" t="s">
        <v>425</v>
      </c>
      <c r="V7" s="19" t="s">
        <v>426</v>
      </c>
      <c r="W7" s="19" t="s">
        <v>434</v>
      </c>
      <c r="X7" s="19" t="s">
        <v>435</v>
      </c>
      <c r="Y7" s="19" t="s">
        <v>436</v>
      </c>
      <c r="Z7" s="19" t="s">
        <v>452</v>
      </c>
      <c r="AA7" s="50" t="s">
        <v>462</v>
      </c>
      <c r="AB7" s="50" t="s">
        <v>463</v>
      </c>
      <c r="AC7" s="19">
        <v>43891</v>
      </c>
      <c r="AD7" s="19">
        <v>43983</v>
      </c>
      <c r="AE7" s="50" t="s">
        <v>474</v>
      </c>
      <c r="AF7" s="50" t="s">
        <v>475</v>
      </c>
      <c r="AG7" s="50"/>
      <c r="AH7" s="19"/>
      <c r="AI7" s="19"/>
      <c r="AJ7" s="19" t="s">
        <v>454</v>
      </c>
      <c r="AK7" s="19" t="s">
        <v>455</v>
      </c>
      <c r="AL7" s="19" t="s">
        <v>456</v>
      </c>
      <c r="AM7" s="19" t="s">
        <v>457</v>
      </c>
      <c r="AN7" s="19" t="s">
        <v>458</v>
      </c>
      <c r="AO7" s="19" t="s">
        <v>368</v>
      </c>
      <c r="AP7" s="19" t="s">
        <v>369</v>
      </c>
      <c r="AQ7" s="19" t="s">
        <v>370</v>
      </c>
      <c r="AR7" s="19" t="s">
        <v>360</v>
      </c>
      <c r="AS7" s="19" t="s">
        <v>361</v>
      </c>
      <c r="AT7" s="19" t="s">
        <v>371</v>
      </c>
      <c r="AU7" s="19" t="s">
        <v>373</v>
      </c>
      <c r="AV7" s="19" t="s">
        <v>375</v>
      </c>
      <c r="AW7" s="19" t="s">
        <v>377</v>
      </c>
      <c r="AX7" s="19" t="s">
        <v>379</v>
      </c>
      <c r="AY7" s="19" t="s">
        <v>380</v>
      </c>
      <c r="AZ7" s="19" t="s">
        <v>381</v>
      </c>
      <c r="BA7" s="19" t="s">
        <v>382</v>
      </c>
      <c r="BB7" s="19" t="s">
        <v>423</v>
      </c>
      <c r="BC7" s="19" t="s">
        <v>427</v>
      </c>
      <c r="BD7" s="19" t="s">
        <v>428</v>
      </c>
      <c r="BE7" s="19" t="s">
        <v>429</v>
      </c>
      <c r="BF7" s="19" t="s">
        <v>437</v>
      </c>
      <c r="BG7" s="19" t="s">
        <v>438</v>
      </c>
      <c r="BH7" s="44" t="s">
        <v>439</v>
      </c>
      <c r="BI7" s="44" t="s">
        <v>459</v>
      </c>
      <c r="BJ7" s="19" t="s">
        <v>461</v>
      </c>
      <c r="BK7" s="44" t="s">
        <v>464</v>
      </c>
      <c r="BL7" s="19" t="s">
        <v>472</v>
      </c>
      <c r="BM7" s="44" t="s">
        <v>476</v>
      </c>
      <c r="BN7" s="44" t="s">
        <v>477</v>
      </c>
      <c r="BO7" s="44" t="s">
        <v>478</v>
      </c>
      <c r="BP7" s="44"/>
      <c r="BQ7" s="44"/>
      <c r="BR7" s="44"/>
      <c r="BS7" s="44"/>
      <c r="BT7" s="44"/>
      <c r="BU7" s="44"/>
      <c r="BV7" s="44"/>
      <c r="BW7" s="44"/>
      <c r="BX7" s="44"/>
      <c r="BY7" s="47"/>
      <c r="BZ7" s="47"/>
      <c r="CA7" s="47"/>
      <c r="CB7" s="44"/>
      <c r="CC7" s="47"/>
      <c r="CD7" s="47"/>
      <c r="CE7" s="19"/>
      <c r="CF7" s="19"/>
      <c r="CG7" s="19"/>
      <c r="CH7" s="19"/>
      <c r="CI7" s="19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EA7" s="19" t="s">
        <v>447</v>
      </c>
      <c r="EB7" s="19" t="s">
        <v>448</v>
      </c>
      <c r="EC7" s="19" t="s">
        <v>449</v>
      </c>
      <c r="ED7" s="19" t="s">
        <v>450</v>
      </c>
      <c r="EE7" s="19" t="s">
        <v>451</v>
      </c>
      <c r="EF7" s="19" t="s">
        <v>362</v>
      </c>
      <c r="EG7" s="19" t="s">
        <v>363</v>
      </c>
      <c r="EH7" s="19" t="s">
        <v>364</v>
      </c>
      <c r="EI7" s="19" t="s">
        <v>365</v>
      </c>
      <c r="EJ7" s="19" t="s">
        <v>359</v>
      </c>
      <c r="EK7" s="19" t="s">
        <v>366</v>
      </c>
      <c r="EL7" s="19" t="s">
        <v>367</v>
      </c>
      <c r="EM7" s="19" t="s">
        <v>372</v>
      </c>
      <c r="EN7" s="19" t="s">
        <v>374</v>
      </c>
      <c r="EO7" s="19" t="s">
        <v>376</v>
      </c>
      <c r="EP7" s="19" t="s">
        <v>378</v>
      </c>
      <c r="EQ7" s="19" t="s">
        <v>430</v>
      </c>
      <c r="ER7" s="19" t="s">
        <v>431</v>
      </c>
      <c r="ES7" s="19" t="s">
        <v>432</v>
      </c>
      <c r="ET7" s="19" t="s">
        <v>433</v>
      </c>
      <c r="EU7" s="19" t="s">
        <v>425</v>
      </c>
      <c r="EV7" s="19" t="s">
        <v>426</v>
      </c>
      <c r="EW7" s="19" t="s">
        <v>434</v>
      </c>
      <c r="EX7" s="19" t="s">
        <v>435</v>
      </c>
      <c r="EY7" s="19" t="s">
        <v>436</v>
      </c>
      <c r="EZ7" s="19" t="s">
        <v>452</v>
      </c>
      <c r="FA7" s="19">
        <v>43709</v>
      </c>
      <c r="FB7" s="19">
        <v>43800</v>
      </c>
      <c r="FC7" s="19">
        <v>43891</v>
      </c>
      <c r="FD7" s="19">
        <v>43983</v>
      </c>
      <c r="FE7" s="19">
        <v>44075</v>
      </c>
      <c r="FF7" s="19">
        <v>44166</v>
      </c>
    </row>
    <row r="8" spans="1:164" ht="14.4" x14ac:dyDescent="0.3">
      <c r="A8" s="16" t="s">
        <v>24</v>
      </c>
      <c r="B8" s="18">
        <v>1393</v>
      </c>
      <c r="C8" s="18">
        <v>1278</v>
      </c>
      <c r="D8" s="18">
        <v>1217</v>
      </c>
      <c r="E8" s="18">
        <v>1177</v>
      </c>
      <c r="F8" s="18">
        <v>1064</v>
      </c>
      <c r="G8" s="18">
        <v>965</v>
      </c>
      <c r="H8" s="18">
        <v>912</v>
      </c>
      <c r="I8" s="18">
        <v>927</v>
      </c>
      <c r="J8" s="18">
        <v>797</v>
      </c>
      <c r="K8" s="18">
        <v>813</v>
      </c>
      <c r="L8" s="18">
        <v>814</v>
      </c>
      <c r="M8" s="18">
        <v>874</v>
      </c>
      <c r="N8" s="18">
        <v>821</v>
      </c>
      <c r="O8" s="18">
        <v>844</v>
      </c>
      <c r="P8" s="18">
        <v>835</v>
      </c>
      <c r="Q8" s="18">
        <v>847</v>
      </c>
      <c r="R8" s="18">
        <v>855</v>
      </c>
      <c r="S8" s="18">
        <v>813</v>
      </c>
      <c r="T8" s="18">
        <v>795</v>
      </c>
      <c r="U8" s="18">
        <v>885</v>
      </c>
      <c r="V8" s="18">
        <v>815</v>
      </c>
      <c r="W8" s="18">
        <v>808</v>
      </c>
      <c r="X8" s="18">
        <v>846</v>
      </c>
      <c r="Y8" s="18">
        <v>865</v>
      </c>
      <c r="Z8" s="18">
        <v>876</v>
      </c>
      <c r="AA8" s="18">
        <v>865</v>
      </c>
      <c r="AB8" s="18">
        <v>878</v>
      </c>
      <c r="AC8" s="18">
        <v>940</v>
      </c>
      <c r="AD8" s="18">
        <v>2272</v>
      </c>
      <c r="AE8" s="18">
        <v>2311</v>
      </c>
      <c r="AF8" s="18">
        <v>2221</v>
      </c>
      <c r="AG8" s="18"/>
      <c r="AH8" s="18"/>
      <c r="AI8" s="18"/>
      <c r="AJ8" s="18"/>
      <c r="AK8" s="18">
        <v>30000</v>
      </c>
      <c r="AL8" s="18">
        <v>29600</v>
      </c>
      <c r="AM8" s="18">
        <v>31200</v>
      </c>
      <c r="AN8" s="18">
        <v>32000</v>
      </c>
      <c r="AO8" s="18">
        <v>32100</v>
      </c>
      <c r="AP8" s="18">
        <v>31100</v>
      </c>
      <c r="AQ8" s="18">
        <v>30300</v>
      </c>
      <c r="AR8" s="18">
        <v>29600</v>
      </c>
      <c r="AS8" s="18">
        <v>30000</v>
      </c>
      <c r="AT8" s="18">
        <v>30700</v>
      </c>
      <c r="AU8" s="18">
        <v>31900</v>
      </c>
      <c r="AV8" s="18">
        <v>33600</v>
      </c>
      <c r="AW8" s="18">
        <v>32500</v>
      </c>
      <c r="AX8" s="18">
        <v>31100</v>
      </c>
      <c r="AY8" s="40">
        <v>30900</v>
      </c>
      <c r="AZ8" s="40">
        <v>29900</v>
      </c>
      <c r="BA8" s="40">
        <v>32300</v>
      </c>
      <c r="BB8" s="40">
        <v>30800</v>
      </c>
      <c r="BC8" s="40">
        <v>28600</v>
      </c>
      <c r="BD8" s="40">
        <v>28400</v>
      </c>
      <c r="BE8" s="40">
        <v>28500</v>
      </c>
      <c r="BF8" s="40">
        <v>29800</v>
      </c>
      <c r="BG8" s="40">
        <v>30600</v>
      </c>
      <c r="BH8" s="40">
        <v>32300</v>
      </c>
      <c r="BI8" s="40">
        <v>32200</v>
      </c>
      <c r="BJ8" s="40">
        <v>32700</v>
      </c>
      <c r="BK8" s="40">
        <v>34600</v>
      </c>
      <c r="BL8" s="40">
        <v>35000</v>
      </c>
      <c r="BM8" s="40">
        <v>34200</v>
      </c>
      <c r="BN8" s="40">
        <v>33600</v>
      </c>
      <c r="BO8" s="40">
        <v>33300</v>
      </c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16"/>
      <c r="CJ8"/>
      <c r="CL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EA8" s="30" t="e">
        <f t="shared" ref="EA8" si="0">B8/AJ8</f>
        <v>#DIV/0!</v>
      </c>
      <c r="EB8" s="30">
        <f>B8/AK8</f>
        <v>4.6433333333333333E-2</v>
      </c>
      <c r="EC8" s="30">
        <f t="shared" ref="EC8:FC17" si="1">C8/AL8</f>
        <v>4.3175675675675679E-2</v>
      </c>
      <c r="ED8" s="30">
        <f t="shared" si="1"/>
        <v>3.9006410256410259E-2</v>
      </c>
      <c r="EE8" s="30">
        <f t="shared" si="1"/>
        <v>3.6781250000000001E-2</v>
      </c>
      <c r="EF8" s="30">
        <f t="shared" si="1"/>
        <v>3.3146417445482863E-2</v>
      </c>
      <c r="EG8" s="30">
        <f t="shared" si="1"/>
        <v>3.1028938906752412E-2</v>
      </c>
      <c r="EH8" s="30">
        <f t="shared" si="1"/>
        <v>3.0099009900990098E-2</v>
      </c>
      <c r="EI8" s="30">
        <f t="shared" si="1"/>
        <v>3.1317567567567567E-2</v>
      </c>
      <c r="EJ8" s="30">
        <f t="shared" si="1"/>
        <v>2.6566666666666666E-2</v>
      </c>
      <c r="EK8" s="30">
        <f t="shared" si="1"/>
        <v>2.6482084690553746E-2</v>
      </c>
      <c r="EL8" s="30">
        <f t="shared" si="1"/>
        <v>2.5517241379310347E-2</v>
      </c>
      <c r="EM8" s="30">
        <f t="shared" si="1"/>
        <v>2.601190476190476E-2</v>
      </c>
      <c r="EN8" s="30">
        <f t="shared" si="1"/>
        <v>2.526153846153846E-2</v>
      </c>
      <c r="EO8" s="30">
        <f t="shared" si="1"/>
        <v>2.7138263665594856E-2</v>
      </c>
      <c r="EP8" s="30">
        <f t="shared" si="1"/>
        <v>2.702265372168285E-2</v>
      </c>
      <c r="EQ8" s="30">
        <f t="shared" si="1"/>
        <v>2.8327759197324415E-2</v>
      </c>
      <c r="ER8" s="30">
        <f t="shared" si="1"/>
        <v>2.6470588235294117E-2</v>
      </c>
      <c r="ES8" s="30">
        <f t="shared" si="1"/>
        <v>2.6396103896103897E-2</v>
      </c>
      <c r="ET8" s="30">
        <f t="shared" si="1"/>
        <v>2.7797202797202797E-2</v>
      </c>
      <c r="EU8" s="30">
        <f t="shared" si="1"/>
        <v>3.1161971830985916E-2</v>
      </c>
      <c r="EV8" s="30">
        <f t="shared" si="1"/>
        <v>2.8596491228070176E-2</v>
      </c>
      <c r="EW8" s="30">
        <f t="shared" si="1"/>
        <v>2.7114093959731543E-2</v>
      </c>
      <c r="EX8" s="30">
        <f t="shared" si="1"/>
        <v>2.7647058823529413E-2</v>
      </c>
      <c r="EY8" s="30">
        <f t="shared" si="1"/>
        <v>2.678018575851393E-2</v>
      </c>
      <c r="EZ8" s="30">
        <f t="shared" si="1"/>
        <v>2.7204968944099378E-2</v>
      </c>
      <c r="FA8" s="30">
        <f t="shared" si="1"/>
        <v>2.6452599388379204E-2</v>
      </c>
      <c r="FB8" s="30">
        <f t="shared" si="1"/>
        <v>2.5375722543352602E-2</v>
      </c>
      <c r="FC8" s="30">
        <f t="shared" si="1"/>
        <v>2.6857142857142857E-2</v>
      </c>
      <c r="FD8" s="30">
        <f t="shared" ref="FD8:FF8" si="2">AD8/BM8</f>
        <v>6.6432748538011691E-2</v>
      </c>
      <c r="FE8" s="30">
        <f t="shared" si="2"/>
        <v>6.8779761904761899E-2</v>
      </c>
      <c r="FF8" s="30">
        <f t="shared" si="2"/>
        <v>6.66966966966967E-2</v>
      </c>
    </row>
    <row r="9" spans="1:164" ht="14.4" x14ac:dyDescent="0.3">
      <c r="A9" s="16" t="s">
        <v>25</v>
      </c>
      <c r="B9" s="18">
        <v>2697</v>
      </c>
      <c r="C9" s="18">
        <v>2514</v>
      </c>
      <c r="D9" s="18">
        <v>2327</v>
      </c>
      <c r="E9" s="18">
        <v>2394</v>
      </c>
      <c r="F9" s="18">
        <v>2137</v>
      </c>
      <c r="G9" s="18">
        <v>2058</v>
      </c>
      <c r="H9" s="18">
        <v>1951</v>
      </c>
      <c r="I9" s="18">
        <v>1838</v>
      </c>
      <c r="J9" s="18">
        <v>1863</v>
      </c>
      <c r="K9" s="18">
        <v>1808</v>
      </c>
      <c r="L9" s="18">
        <v>1685</v>
      </c>
      <c r="M9" s="18">
        <v>1790</v>
      </c>
      <c r="N9" s="18">
        <v>1685</v>
      </c>
      <c r="O9" s="18">
        <v>1647</v>
      </c>
      <c r="P9" s="18">
        <v>1563</v>
      </c>
      <c r="Q9" s="18">
        <v>1685</v>
      </c>
      <c r="R9" s="18">
        <v>1781</v>
      </c>
      <c r="S9" s="18">
        <v>1713</v>
      </c>
      <c r="T9" s="18">
        <v>1713</v>
      </c>
      <c r="U9" s="18">
        <v>1788</v>
      </c>
      <c r="V9" s="18">
        <v>1760</v>
      </c>
      <c r="W9" s="18">
        <v>1740</v>
      </c>
      <c r="X9" s="18">
        <v>1653</v>
      </c>
      <c r="Y9" s="18">
        <v>1740</v>
      </c>
      <c r="Z9" s="18">
        <v>1602</v>
      </c>
      <c r="AA9" s="18">
        <v>1483</v>
      </c>
      <c r="AB9" s="18">
        <v>1498</v>
      </c>
      <c r="AC9" s="18">
        <v>1565</v>
      </c>
      <c r="AD9" s="18">
        <v>2941</v>
      </c>
      <c r="AE9" s="18">
        <v>2681</v>
      </c>
      <c r="AF9" s="18">
        <v>2567</v>
      </c>
      <c r="AG9" s="18"/>
      <c r="AH9" s="18"/>
      <c r="AI9" s="18"/>
      <c r="AJ9" s="18"/>
      <c r="AK9" s="18">
        <v>45700</v>
      </c>
      <c r="AL9" s="18">
        <v>45600</v>
      </c>
      <c r="AM9" s="18">
        <v>46500</v>
      </c>
      <c r="AN9" s="18">
        <v>46800</v>
      </c>
      <c r="AO9" s="18">
        <v>45300</v>
      </c>
      <c r="AP9" s="18">
        <v>45000</v>
      </c>
      <c r="AQ9" s="18">
        <v>45300</v>
      </c>
      <c r="AR9" s="18">
        <v>46400</v>
      </c>
      <c r="AS9" s="18">
        <v>47000</v>
      </c>
      <c r="AT9" s="18">
        <v>48800</v>
      </c>
      <c r="AU9" s="18">
        <v>48200</v>
      </c>
      <c r="AV9" s="18">
        <v>47900</v>
      </c>
      <c r="AW9" s="18">
        <v>47700</v>
      </c>
      <c r="AX9" s="18">
        <v>47800</v>
      </c>
      <c r="AY9" s="40">
        <v>48200</v>
      </c>
      <c r="AZ9" s="40">
        <v>47400</v>
      </c>
      <c r="BA9" s="40">
        <v>47000</v>
      </c>
      <c r="BB9" s="40">
        <v>47200</v>
      </c>
      <c r="BC9" s="40">
        <v>46000</v>
      </c>
      <c r="BD9" s="40">
        <v>44600</v>
      </c>
      <c r="BE9" s="40">
        <v>44800</v>
      </c>
      <c r="BF9" s="40">
        <v>45200</v>
      </c>
      <c r="BG9" s="40">
        <v>46300</v>
      </c>
      <c r="BH9" s="40">
        <v>47900</v>
      </c>
      <c r="BI9" s="40">
        <v>48900</v>
      </c>
      <c r="BJ9" s="40">
        <v>50200</v>
      </c>
      <c r="BK9" s="40">
        <v>48900</v>
      </c>
      <c r="BL9" s="40">
        <v>49000</v>
      </c>
      <c r="BM9" s="40">
        <v>48500</v>
      </c>
      <c r="BN9" s="40">
        <v>46600</v>
      </c>
      <c r="BO9" s="40">
        <v>44900</v>
      </c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16"/>
      <c r="CJ9"/>
      <c r="CL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EA9" s="30" t="e">
        <f t="shared" ref="EA9:EA72" si="3">B9/AJ9</f>
        <v>#DIV/0!</v>
      </c>
      <c r="EB9" s="30">
        <f t="shared" ref="EB9:EB72" si="4">B9/AK9</f>
        <v>5.9015317286652082E-2</v>
      </c>
      <c r="EC9" s="30">
        <f t="shared" si="1"/>
        <v>5.513157894736842E-2</v>
      </c>
      <c r="ED9" s="30">
        <f t="shared" si="1"/>
        <v>5.0043010752688175E-2</v>
      </c>
      <c r="EE9" s="30">
        <f t="shared" si="1"/>
        <v>5.1153846153846154E-2</v>
      </c>
      <c r="EF9" s="30">
        <f t="shared" si="1"/>
        <v>4.7174392935982343E-2</v>
      </c>
      <c r="EG9" s="30">
        <f t="shared" si="1"/>
        <v>4.5733333333333334E-2</v>
      </c>
      <c r="EH9" s="30">
        <f t="shared" si="1"/>
        <v>4.306843267108168E-2</v>
      </c>
      <c r="EI9" s="30">
        <f t="shared" si="1"/>
        <v>3.9612068965517243E-2</v>
      </c>
      <c r="EJ9" s="30">
        <f t="shared" si="1"/>
        <v>3.9638297872340425E-2</v>
      </c>
      <c r="EK9" s="30">
        <f t="shared" si="1"/>
        <v>3.7049180327868851E-2</v>
      </c>
      <c r="EL9" s="30">
        <f t="shared" si="1"/>
        <v>3.4958506224066391E-2</v>
      </c>
      <c r="EM9" s="30">
        <f t="shared" si="1"/>
        <v>3.7369519832985386E-2</v>
      </c>
      <c r="EN9" s="30">
        <f t="shared" si="1"/>
        <v>3.5324947589098529E-2</v>
      </c>
      <c r="EO9" s="30">
        <f t="shared" si="1"/>
        <v>3.4456066945606698E-2</v>
      </c>
      <c r="EP9" s="30">
        <f t="shared" si="1"/>
        <v>3.2427385892116183E-2</v>
      </c>
      <c r="EQ9" s="30">
        <f t="shared" si="1"/>
        <v>3.5548523206751052E-2</v>
      </c>
      <c r="ER9" s="30">
        <f t="shared" si="1"/>
        <v>3.7893617021276596E-2</v>
      </c>
      <c r="ES9" s="30">
        <f t="shared" si="1"/>
        <v>3.6292372881355929E-2</v>
      </c>
      <c r="ET9" s="30">
        <f t="shared" si="1"/>
        <v>3.7239130434782608E-2</v>
      </c>
      <c r="EU9" s="30">
        <f t="shared" si="1"/>
        <v>4.0089686098654709E-2</v>
      </c>
      <c r="EV9" s="30">
        <f t="shared" si="1"/>
        <v>3.9285714285714285E-2</v>
      </c>
      <c r="EW9" s="30">
        <f t="shared" si="1"/>
        <v>3.8495575221238941E-2</v>
      </c>
      <c r="EX9" s="30">
        <f t="shared" si="1"/>
        <v>3.5701943844492441E-2</v>
      </c>
      <c r="EY9" s="30">
        <f t="shared" si="1"/>
        <v>3.6325678496868477E-2</v>
      </c>
      <c r="EZ9" s="30">
        <f t="shared" si="1"/>
        <v>3.2760736196319015E-2</v>
      </c>
      <c r="FA9" s="30">
        <f t="shared" si="1"/>
        <v>2.9541832669322709E-2</v>
      </c>
      <c r="FB9" s="30">
        <f t="shared" si="1"/>
        <v>3.0633946830265848E-2</v>
      </c>
      <c r="FC9" s="30">
        <f t="shared" si="1"/>
        <v>3.1938775510204083E-2</v>
      </c>
      <c r="FD9" s="30">
        <f t="shared" ref="FD9:FD72" si="5">AD9/BM9</f>
        <v>6.0639175257731957E-2</v>
      </c>
      <c r="FE9" s="30">
        <f t="shared" ref="FE9:FE72" si="6">AE9/BN9</f>
        <v>5.7532188841201717E-2</v>
      </c>
      <c r="FF9" s="30">
        <f t="shared" ref="FF9:FF72" si="7">AF9/BO9</f>
        <v>5.7171492204899775E-2</v>
      </c>
    </row>
    <row r="10" spans="1:164" ht="14.4" x14ac:dyDescent="0.3">
      <c r="A10" s="16" t="s">
        <v>26</v>
      </c>
      <c r="B10" s="18">
        <v>3081</v>
      </c>
      <c r="C10" s="18">
        <v>2695</v>
      </c>
      <c r="D10" s="18">
        <v>2419</v>
      </c>
      <c r="E10" s="18">
        <v>2644</v>
      </c>
      <c r="F10" s="18">
        <v>2389</v>
      </c>
      <c r="G10" s="18">
        <v>2131</v>
      </c>
      <c r="H10" s="18">
        <v>1871</v>
      </c>
      <c r="I10" s="18">
        <v>1974</v>
      </c>
      <c r="J10" s="18">
        <v>1775</v>
      </c>
      <c r="K10" s="18">
        <v>1829</v>
      </c>
      <c r="L10" s="18">
        <v>1703</v>
      </c>
      <c r="M10" s="18">
        <v>1898</v>
      </c>
      <c r="N10" s="18">
        <v>1891</v>
      </c>
      <c r="O10" s="18">
        <v>1812</v>
      </c>
      <c r="P10" s="18">
        <v>1691</v>
      </c>
      <c r="Q10" s="18">
        <v>1805</v>
      </c>
      <c r="R10" s="18">
        <v>1743</v>
      </c>
      <c r="S10" s="18">
        <v>1684</v>
      </c>
      <c r="T10" s="18">
        <v>1595</v>
      </c>
      <c r="U10" s="18">
        <v>1659</v>
      </c>
      <c r="V10" s="18">
        <v>1746</v>
      </c>
      <c r="W10" s="18">
        <v>1697</v>
      </c>
      <c r="X10" s="18">
        <v>1739</v>
      </c>
      <c r="Y10" s="18">
        <v>1815</v>
      </c>
      <c r="Z10" s="18">
        <v>1813</v>
      </c>
      <c r="AA10" s="18">
        <v>1760</v>
      </c>
      <c r="AB10" s="18">
        <v>1834</v>
      </c>
      <c r="AC10" s="18">
        <v>1927</v>
      </c>
      <c r="AD10" s="18">
        <v>3876</v>
      </c>
      <c r="AE10" s="18">
        <v>3733</v>
      </c>
      <c r="AF10" s="18">
        <v>3330</v>
      </c>
      <c r="AG10" s="18"/>
      <c r="AH10" s="18"/>
      <c r="AI10" s="18"/>
      <c r="AJ10" s="18"/>
      <c r="AK10" s="18">
        <v>63500</v>
      </c>
      <c r="AL10" s="18">
        <v>64400</v>
      </c>
      <c r="AM10" s="18">
        <v>63900</v>
      </c>
      <c r="AN10" s="18">
        <v>63200</v>
      </c>
      <c r="AO10" s="18">
        <v>62100</v>
      </c>
      <c r="AP10" s="18">
        <v>62300</v>
      </c>
      <c r="AQ10" s="18">
        <v>63500</v>
      </c>
      <c r="AR10" s="18">
        <v>60900</v>
      </c>
      <c r="AS10" s="18">
        <v>58600</v>
      </c>
      <c r="AT10" s="18">
        <v>60100</v>
      </c>
      <c r="AU10" s="18">
        <v>57500</v>
      </c>
      <c r="AV10" s="18">
        <v>62000</v>
      </c>
      <c r="AW10" s="18">
        <v>63800</v>
      </c>
      <c r="AX10" s="18">
        <v>63300</v>
      </c>
      <c r="AY10" s="40">
        <v>64200</v>
      </c>
      <c r="AZ10" s="40">
        <v>63900</v>
      </c>
      <c r="BA10" s="40">
        <v>62300</v>
      </c>
      <c r="BB10" s="40">
        <v>63200</v>
      </c>
      <c r="BC10" s="40">
        <v>63900</v>
      </c>
      <c r="BD10" s="40">
        <v>66200</v>
      </c>
      <c r="BE10" s="40">
        <v>66500</v>
      </c>
      <c r="BF10" s="40">
        <v>65700</v>
      </c>
      <c r="BG10" s="40">
        <v>64200</v>
      </c>
      <c r="BH10" s="40">
        <v>62300</v>
      </c>
      <c r="BI10" s="40">
        <v>64400</v>
      </c>
      <c r="BJ10" s="40">
        <v>65400</v>
      </c>
      <c r="BK10" s="40">
        <v>66400</v>
      </c>
      <c r="BL10" s="40">
        <v>64900</v>
      </c>
      <c r="BM10" s="40">
        <v>63100</v>
      </c>
      <c r="BN10" s="40">
        <v>63000</v>
      </c>
      <c r="BO10" s="40">
        <v>64600</v>
      </c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16"/>
      <c r="CJ10"/>
      <c r="CL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EA10" s="30" t="e">
        <f t="shared" si="3"/>
        <v>#DIV/0!</v>
      </c>
      <c r="EB10" s="30">
        <f t="shared" si="4"/>
        <v>4.8519685039370077E-2</v>
      </c>
      <c r="EC10" s="30">
        <f t="shared" si="1"/>
        <v>4.1847826086956523E-2</v>
      </c>
      <c r="ED10" s="30">
        <f t="shared" si="1"/>
        <v>3.7856025039123629E-2</v>
      </c>
      <c r="EE10" s="30">
        <f t="shared" si="1"/>
        <v>4.1835443037974686E-2</v>
      </c>
      <c r="EF10" s="30">
        <f t="shared" si="1"/>
        <v>3.8470209339774554E-2</v>
      </c>
      <c r="EG10" s="30">
        <f t="shared" si="1"/>
        <v>3.4205457463884432E-2</v>
      </c>
      <c r="EH10" s="30">
        <f t="shared" si="1"/>
        <v>2.9464566929133858E-2</v>
      </c>
      <c r="EI10" s="30">
        <f t="shared" si="1"/>
        <v>3.2413793103448274E-2</v>
      </c>
      <c r="EJ10" s="30">
        <f t="shared" si="1"/>
        <v>3.0290102389078498E-2</v>
      </c>
      <c r="EK10" s="30">
        <f t="shared" si="1"/>
        <v>3.0432612312811979E-2</v>
      </c>
      <c r="EL10" s="30">
        <f t="shared" si="1"/>
        <v>2.9617391304347825E-2</v>
      </c>
      <c r="EM10" s="30">
        <f t="shared" si="1"/>
        <v>3.061290322580645E-2</v>
      </c>
      <c r="EN10" s="30">
        <f t="shared" si="1"/>
        <v>2.9639498432601882E-2</v>
      </c>
      <c r="EO10" s="30">
        <f t="shared" si="1"/>
        <v>2.8625592417061613E-2</v>
      </c>
      <c r="EP10" s="30">
        <f t="shared" si="1"/>
        <v>2.633956386292835E-2</v>
      </c>
      <c r="EQ10" s="30">
        <f t="shared" si="1"/>
        <v>2.8247261345852894E-2</v>
      </c>
      <c r="ER10" s="30">
        <f t="shared" si="1"/>
        <v>2.7977528089887641E-2</v>
      </c>
      <c r="ES10" s="30">
        <f t="shared" si="1"/>
        <v>2.6645569620253166E-2</v>
      </c>
      <c r="ET10" s="30">
        <f t="shared" si="1"/>
        <v>2.4960876369327072E-2</v>
      </c>
      <c r="EU10" s="30">
        <f t="shared" si="1"/>
        <v>2.5060422960725075E-2</v>
      </c>
      <c r="EV10" s="30">
        <f t="shared" si="1"/>
        <v>2.6255639097744362E-2</v>
      </c>
      <c r="EW10" s="30">
        <f t="shared" si="1"/>
        <v>2.5829528158295281E-2</v>
      </c>
      <c r="EX10" s="30">
        <f t="shared" si="1"/>
        <v>2.7087227414330218E-2</v>
      </c>
      <c r="EY10" s="30">
        <f t="shared" si="1"/>
        <v>2.9133226324237559E-2</v>
      </c>
      <c r="EZ10" s="30">
        <f t="shared" si="1"/>
        <v>2.8152173913043477E-2</v>
      </c>
      <c r="FA10" s="30">
        <f t="shared" si="1"/>
        <v>2.6911314984709479E-2</v>
      </c>
      <c r="FB10" s="30">
        <f t="shared" si="1"/>
        <v>2.7620481927710844E-2</v>
      </c>
      <c r="FC10" s="30">
        <f t="shared" si="1"/>
        <v>2.9691833590138675E-2</v>
      </c>
      <c r="FD10" s="30">
        <f t="shared" si="5"/>
        <v>6.1426307448494456E-2</v>
      </c>
      <c r="FE10" s="30">
        <f t="shared" si="6"/>
        <v>5.9253968253968253E-2</v>
      </c>
      <c r="FF10" s="30">
        <f t="shared" si="7"/>
        <v>5.1547987616099071E-2</v>
      </c>
    </row>
    <row r="11" spans="1:164" ht="14.4" x14ac:dyDescent="0.3">
      <c r="A11" s="16" t="s">
        <v>27</v>
      </c>
      <c r="B11" s="18">
        <v>3302</v>
      </c>
      <c r="C11" s="18">
        <v>3096</v>
      </c>
      <c r="D11" s="18">
        <v>2984</v>
      </c>
      <c r="E11" s="18">
        <v>2947</v>
      </c>
      <c r="F11" s="18">
        <v>2522</v>
      </c>
      <c r="G11" s="18">
        <v>2328</v>
      </c>
      <c r="H11" s="18">
        <v>2325</v>
      </c>
      <c r="I11" s="18">
        <v>2349</v>
      </c>
      <c r="J11" s="18">
        <v>2193</v>
      </c>
      <c r="K11" s="18">
        <v>2051</v>
      </c>
      <c r="L11" s="18">
        <v>2031</v>
      </c>
      <c r="M11" s="18">
        <v>2149</v>
      </c>
      <c r="N11" s="18">
        <v>2084</v>
      </c>
      <c r="O11" s="18">
        <v>2027</v>
      </c>
      <c r="P11" s="18">
        <v>1973</v>
      </c>
      <c r="Q11" s="18">
        <v>2083</v>
      </c>
      <c r="R11" s="18">
        <v>2025</v>
      </c>
      <c r="S11" s="18">
        <v>1914</v>
      </c>
      <c r="T11" s="18">
        <v>1950</v>
      </c>
      <c r="U11" s="18">
        <v>2146</v>
      </c>
      <c r="V11" s="18">
        <v>1960</v>
      </c>
      <c r="W11" s="18">
        <v>1868</v>
      </c>
      <c r="X11" s="18">
        <v>1943</v>
      </c>
      <c r="Y11" s="18">
        <v>2122</v>
      </c>
      <c r="Z11" s="18">
        <v>2105</v>
      </c>
      <c r="AA11" s="18">
        <v>2104</v>
      </c>
      <c r="AB11" s="18">
        <v>2133</v>
      </c>
      <c r="AC11" s="18">
        <v>2264</v>
      </c>
      <c r="AD11" s="18">
        <v>5099</v>
      </c>
      <c r="AE11" s="18">
        <v>5085</v>
      </c>
      <c r="AF11" s="18">
        <v>4919</v>
      </c>
      <c r="AG11" s="18"/>
      <c r="AH11" s="18"/>
      <c r="AI11" s="18"/>
      <c r="AJ11" s="18"/>
      <c r="AK11" s="18">
        <v>69900</v>
      </c>
      <c r="AL11" s="18">
        <v>71700</v>
      </c>
      <c r="AM11" s="18">
        <v>71900</v>
      </c>
      <c r="AN11" s="18">
        <v>72200</v>
      </c>
      <c r="AO11" s="18">
        <v>72300</v>
      </c>
      <c r="AP11" s="18">
        <v>73600</v>
      </c>
      <c r="AQ11" s="18">
        <v>73300</v>
      </c>
      <c r="AR11" s="18">
        <v>71700</v>
      </c>
      <c r="AS11" s="18">
        <v>72900</v>
      </c>
      <c r="AT11" s="18">
        <v>68700</v>
      </c>
      <c r="AU11" s="18">
        <v>65600</v>
      </c>
      <c r="AV11" s="18">
        <v>64600</v>
      </c>
      <c r="AW11" s="18">
        <v>63000</v>
      </c>
      <c r="AX11" s="18">
        <v>65600</v>
      </c>
      <c r="AY11" s="40">
        <v>68200</v>
      </c>
      <c r="AZ11" s="40">
        <v>66600</v>
      </c>
      <c r="BA11" s="40">
        <v>66000</v>
      </c>
      <c r="BB11" s="40">
        <v>67900</v>
      </c>
      <c r="BC11" s="40">
        <v>68500</v>
      </c>
      <c r="BD11" s="40">
        <v>69700</v>
      </c>
      <c r="BE11" s="40">
        <v>67800</v>
      </c>
      <c r="BF11" s="40">
        <v>66200</v>
      </c>
      <c r="BG11" s="40">
        <v>66100</v>
      </c>
      <c r="BH11" s="40">
        <v>65900</v>
      </c>
      <c r="BI11" s="40">
        <v>68800</v>
      </c>
      <c r="BJ11" s="40">
        <v>70400</v>
      </c>
      <c r="BK11" s="40">
        <v>69100</v>
      </c>
      <c r="BL11" s="40">
        <v>69200</v>
      </c>
      <c r="BM11" s="40">
        <v>64700</v>
      </c>
      <c r="BN11" s="40">
        <v>66300</v>
      </c>
      <c r="BO11" s="40">
        <v>69000</v>
      </c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16"/>
      <c r="CJ11"/>
      <c r="CL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EA11" s="30" t="e">
        <f t="shared" si="3"/>
        <v>#DIV/0!</v>
      </c>
      <c r="EB11" s="30">
        <f t="shared" si="4"/>
        <v>4.7238912732474964E-2</v>
      </c>
      <c r="EC11" s="30">
        <f t="shared" si="1"/>
        <v>4.3179916317991632E-2</v>
      </c>
      <c r="ED11" s="30">
        <f t="shared" si="1"/>
        <v>4.1502086230876215E-2</v>
      </c>
      <c r="EE11" s="30">
        <f t="shared" si="1"/>
        <v>4.0817174515235456E-2</v>
      </c>
      <c r="EF11" s="30">
        <f t="shared" si="1"/>
        <v>3.4882434301521437E-2</v>
      </c>
      <c r="EG11" s="30">
        <f t="shared" si="1"/>
        <v>3.1630434782608699E-2</v>
      </c>
      <c r="EH11" s="30">
        <f t="shared" si="1"/>
        <v>3.1718963165075033E-2</v>
      </c>
      <c r="EI11" s="30">
        <f t="shared" si="1"/>
        <v>3.2761506276150626E-2</v>
      </c>
      <c r="EJ11" s="30">
        <f t="shared" si="1"/>
        <v>3.0082304526748972E-2</v>
      </c>
      <c r="EK11" s="30">
        <f t="shared" si="1"/>
        <v>2.9854439592430858E-2</v>
      </c>
      <c r="EL11" s="30">
        <f t="shared" si="1"/>
        <v>3.0960365853658536E-2</v>
      </c>
      <c r="EM11" s="30">
        <f t="shared" si="1"/>
        <v>3.3266253869969037E-2</v>
      </c>
      <c r="EN11" s="30">
        <f t="shared" si="1"/>
        <v>3.3079365079365076E-2</v>
      </c>
      <c r="EO11" s="30">
        <f t="shared" si="1"/>
        <v>3.0899390243902439E-2</v>
      </c>
      <c r="EP11" s="30">
        <f t="shared" si="1"/>
        <v>2.8929618768328447E-2</v>
      </c>
      <c r="EQ11" s="30">
        <f t="shared" si="1"/>
        <v>3.1276276276276278E-2</v>
      </c>
      <c r="ER11" s="30">
        <f t="shared" si="1"/>
        <v>3.0681818181818182E-2</v>
      </c>
      <c r="ES11" s="30">
        <f t="shared" si="1"/>
        <v>2.8188512518409425E-2</v>
      </c>
      <c r="ET11" s="30">
        <f t="shared" si="1"/>
        <v>2.8467153284671531E-2</v>
      </c>
      <c r="EU11" s="30">
        <f t="shared" si="1"/>
        <v>3.078909612625538E-2</v>
      </c>
      <c r="EV11" s="30">
        <f t="shared" si="1"/>
        <v>2.8908554572271386E-2</v>
      </c>
      <c r="EW11" s="30">
        <f t="shared" si="1"/>
        <v>2.8217522658610272E-2</v>
      </c>
      <c r="EX11" s="30">
        <f t="shared" si="1"/>
        <v>2.9394856278366112E-2</v>
      </c>
      <c r="EY11" s="30">
        <f t="shared" si="1"/>
        <v>3.220030349013657E-2</v>
      </c>
      <c r="EZ11" s="30">
        <f t="shared" si="1"/>
        <v>3.059593023255814E-2</v>
      </c>
      <c r="FA11" s="30">
        <f t="shared" si="1"/>
        <v>2.9886363636363638E-2</v>
      </c>
      <c r="FB11" s="30">
        <f t="shared" si="1"/>
        <v>3.0868306801736613E-2</v>
      </c>
      <c r="FC11" s="30">
        <f t="shared" si="1"/>
        <v>3.2716763005780344E-2</v>
      </c>
      <c r="FD11" s="30">
        <f t="shared" si="5"/>
        <v>7.8809891808346216E-2</v>
      </c>
      <c r="FE11" s="30">
        <f t="shared" si="6"/>
        <v>7.6696832579185525E-2</v>
      </c>
      <c r="FF11" s="30">
        <f t="shared" si="7"/>
        <v>7.128985507246377E-2</v>
      </c>
    </row>
    <row r="12" spans="1:164" ht="14.4" x14ac:dyDescent="0.3">
      <c r="A12" s="16" t="s">
        <v>28</v>
      </c>
      <c r="B12" s="18">
        <v>4559</v>
      </c>
      <c r="C12" s="18">
        <v>4173</v>
      </c>
      <c r="D12" s="18">
        <v>3787</v>
      </c>
      <c r="E12" s="18">
        <v>4034</v>
      </c>
      <c r="F12" s="18">
        <v>3701</v>
      </c>
      <c r="G12" s="18">
        <v>3370</v>
      </c>
      <c r="H12" s="18">
        <v>3028</v>
      </c>
      <c r="I12" s="18">
        <v>3122</v>
      </c>
      <c r="J12" s="18">
        <v>2909</v>
      </c>
      <c r="K12" s="18">
        <v>2874</v>
      </c>
      <c r="L12" s="18">
        <v>2649</v>
      </c>
      <c r="M12" s="18">
        <v>2835</v>
      </c>
      <c r="N12" s="18">
        <v>2810</v>
      </c>
      <c r="O12" s="18">
        <v>2704</v>
      </c>
      <c r="P12" s="18">
        <v>2508</v>
      </c>
      <c r="Q12" s="18">
        <v>2660</v>
      </c>
      <c r="R12" s="18">
        <v>2605</v>
      </c>
      <c r="S12" s="18">
        <v>2582</v>
      </c>
      <c r="T12" s="18">
        <v>2518</v>
      </c>
      <c r="U12" s="18">
        <v>2710</v>
      </c>
      <c r="V12" s="18">
        <v>2606</v>
      </c>
      <c r="W12" s="18">
        <v>2408</v>
      </c>
      <c r="X12" s="18">
        <v>2329</v>
      </c>
      <c r="Y12" s="18">
        <v>2533</v>
      </c>
      <c r="Z12" s="18">
        <v>2608</v>
      </c>
      <c r="AA12" s="18">
        <v>2535</v>
      </c>
      <c r="AB12" s="18">
        <v>2585</v>
      </c>
      <c r="AC12" s="18">
        <v>2788</v>
      </c>
      <c r="AD12" s="18">
        <v>5200</v>
      </c>
      <c r="AE12" s="18">
        <v>4888</v>
      </c>
      <c r="AF12" s="18">
        <v>4509</v>
      </c>
      <c r="AG12" s="18"/>
      <c r="AH12" s="18"/>
      <c r="AI12" s="18"/>
      <c r="AJ12" s="18"/>
      <c r="AK12" s="18">
        <v>59500</v>
      </c>
      <c r="AL12" s="18">
        <v>57300</v>
      </c>
      <c r="AM12" s="18">
        <v>57400</v>
      </c>
      <c r="AN12" s="18">
        <v>57200</v>
      </c>
      <c r="AO12" s="18">
        <v>56000</v>
      </c>
      <c r="AP12" s="18">
        <v>56200</v>
      </c>
      <c r="AQ12" s="18">
        <v>55800</v>
      </c>
      <c r="AR12" s="18">
        <v>57600</v>
      </c>
      <c r="AS12" s="18">
        <v>60600</v>
      </c>
      <c r="AT12" s="18">
        <v>61900</v>
      </c>
      <c r="AU12" s="18">
        <v>59000</v>
      </c>
      <c r="AV12" s="18">
        <v>58900</v>
      </c>
      <c r="AW12" s="18">
        <v>60100</v>
      </c>
      <c r="AX12" s="18">
        <v>58400</v>
      </c>
      <c r="AY12" s="40">
        <v>58800</v>
      </c>
      <c r="AZ12" s="40">
        <v>58900</v>
      </c>
      <c r="BA12" s="40">
        <v>56800</v>
      </c>
      <c r="BB12" s="40">
        <v>56100</v>
      </c>
      <c r="BC12" s="40">
        <v>56200</v>
      </c>
      <c r="BD12" s="40">
        <v>57100</v>
      </c>
      <c r="BE12" s="40">
        <v>54900</v>
      </c>
      <c r="BF12" s="40">
        <v>56200</v>
      </c>
      <c r="BG12" s="40">
        <v>58000</v>
      </c>
      <c r="BH12" s="40">
        <v>59200</v>
      </c>
      <c r="BI12" s="40">
        <v>61500</v>
      </c>
      <c r="BJ12" s="40">
        <v>62400</v>
      </c>
      <c r="BK12" s="40">
        <v>65000</v>
      </c>
      <c r="BL12" s="40">
        <v>66500</v>
      </c>
      <c r="BM12" s="40">
        <v>66500</v>
      </c>
      <c r="BN12" s="40">
        <v>64400</v>
      </c>
      <c r="BO12" s="40">
        <v>61000</v>
      </c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16"/>
      <c r="CJ12"/>
      <c r="CL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EA12" s="30" t="e">
        <f t="shared" si="3"/>
        <v>#DIV/0!</v>
      </c>
      <c r="EB12" s="30">
        <f t="shared" si="4"/>
        <v>7.6621848739495804E-2</v>
      </c>
      <c r="EC12" s="30">
        <f t="shared" si="1"/>
        <v>7.2827225130890058E-2</v>
      </c>
      <c r="ED12" s="30">
        <f t="shared" si="1"/>
        <v>6.5975609756097564E-2</v>
      </c>
      <c r="EE12" s="30">
        <f t="shared" si="1"/>
        <v>7.0524475524475522E-2</v>
      </c>
      <c r="EF12" s="30">
        <f t="shared" si="1"/>
        <v>6.6089285714285712E-2</v>
      </c>
      <c r="EG12" s="30">
        <f t="shared" si="1"/>
        <v>5.9964412811387903E-2</v>
      </c>
      <c r="EH12" s="30">
        <f t="shared" si="1"/>
        <v>5.4265232974910392E-2</v>
      </c>
      <c r="EI12" s="30">
        <f t="shared" si="1"/>
        <v>5.4201388888888889E-2</v>
      </c>
      <c r="EJ12" s="30">
        <f t="shared" si="1"/>
        <v>4.8003300330033007E-2</v>
      </c>
      <c r="EK12" s="30">
        <f t="shared" si="1"/>
        <v>4.64297253634895E-2</v>
      </c>
      <c r="EL12" s="30">
        <f t="shared" si="1"/>
        <v>4.4898305084745765E-2</v>
      </c>
      <c r="EM12" s="30">
        <f t="shared" si="1"/>
        <v>4.8132427843803054E-2</v>
      </c>
      <c r="EN12" s="30">
        <f t="shared" si="1"/>
        <v>4.6755407653910147E-2</v>
      </c>
      <c r="EO12" s="30">
        <f t="shared" si="1"/>
        <v>4.6301369863013697E-2</v>
      </c>
      <c r="EP12" s="30">
        <f t="shared" si="1"/>
        <v>4.2653061224489794E-2</v>
      </c>
      <c r="EQ12" s="30">
        <f t="shared" si="1"/>
        <v>4.5161290322580643E-2</v>
      </c>
      <c r="ER12" s="30">
        <f t="shared" si="1"/>
        <v>4.586267605633803E-2</v>
      </c>
      <c r="ES12" s="30">
        <f t="shared" si="1"/>
        <v>4.6024955436720145E-2</v>
      </c>
      <c r="ET12" s="30">
        <f t="shared" si="1"/>
        <v>4.4804270462633453E-2</v>
      </c>
      <c r="EU12" s="30">
        <f t="shared" si="1"/>
        <v>4.7460595446584937E-2</v>
      </c>
      <c r="EV12" s="30">
        <f t="shared" si="1"/>
        <v>4.7468123861566486E-2</v>
      </c>
      <c r="EW12" s="30">
        <f t="shared" si="1"/>
        <v>4.2846975088967974E-2</v>
      </c>
      <c r="EX12" s="30">
        <f t="shared" si="1"/>
        <v>4.0155172413793107E-2</v>
      </c>
      <c r="EY12" s="30">
        <f t="shared" si="1"/>
        <v>4.2787162162162162E-2</v>
      </c>
      <c r="EZ12" s="30">
        <f t="shared" si="1"/>
        <v>4.2406504065040651E-2</v>
      </c>
      <c r="FA12" s="30">
        <f t="shared" si="1"/>
        <v>4.0625000000000001E-2</v>
      </c>
      <c r="FB12" s="30">
        <f t="shared" si="1"/>
        <v>3.9769230769230772E-2</v>
      </c>
      <c r="FC12" s="30">
        <f t="shared" si="1"/>
        <v>4.1924812030075191E-2</v>
      </c>
      <c r="FD12" s="30">
        <f t="shared" si="5"/>
        <v>7.8195488721804512E-2</v>
      </c>
      <c r="FE12" s="30">
        <f t="shared" si="6"/>
        <v>7.5900621118012421E-2</v>
      </c>
      <c r="FF12" s="30">
        <f t="shared" si="7"/>
        <v>7.3918032786885246E-2</v>
      </c>
    </row>
    <row r="13" spans="1:164" ht="14.4" x14ac:dyDescent="0.3">
      <c r="A13" s="16" t="s">
        <v>29</v>
      </c>
      <c r="B13" s="18">
        <v>3094</v>
      </c>
      <c r="C13" s="18">
        <v>2809</v>
      </c>
      <c r="D13" s="18">
        <v>2715</v>
      </c>
      <c r="E13" s="18">
        <v>2683</v>
      </c>
      <c r="F13" s="18">
        <v>2448</v>
      </c>
      <c r="G13" s="18">
        <v>2176</v>
      </c>
      <c r="H13" s="18">
        <v>2077</v>
      </c>
      <c r="I13" s="18">
        <v>2149</v>
      </c>
      <c r="J13" s="18">
        <v>1985</v>
      </c>
      <c r="K13" s="18">
        <v>1941</v>
      </c>
      <c r="L13" s="18">
        <v>1972</v>
      </c>
      <c r="M13" s="18">
        <v>2094</v>
      </c>
      <c r="N13" s="18">
        <v>2079</v>
      </c>
      <c r="O13" s="18">
        <v>2034</v>
      </c>
      <c r="P13" s="18">
        <v>2054</v>
      </c>
      <c r="Q13" s="18">
        <v>2161</v>
      </c>
      <c r="R13" s="18">
        <v>2133</v>
      </c>
      <c r="S13" s="18">
        <v>2078</v>
      </c>
      <c r="T13" s="18">
        <v>2112</v>
      </c>
      <c r="U13" s="18">
        <v>2234</v>
      </c>
      <c r="V13" s="18">
        <v>2224</v>
      </c>
      <c r="W13" s="18">
        <v>2116</v>
      </c>
      <c r="X13" s="18">
        <v>2219</v>
      </c>
      <c r="Y13" s="18">
        <v>2339</v>
      </c>
      <c r="Z13" s="18">
        <v>2304</v>
      </c>
      <c r="AA13" s="18">
        <v>2312</v>
      </c>
      <c r="AB13" s="18">
        <v>2356</v>
      </c>
      <c r="AC13" s="18">
        <v>2442</v>
      </c>
      <c r="AD13" s="18">
        <v>4931</v>
      </c>
      <c r="AE13" s="18">
        <v>4937</v>
      </c>
      <c r="AF13" s="18">
        <v>4769</v>
      </c>
      <c r="AG13" s="18"/>
      <c r="AH13" s="18"/>
      <c r="AI13" s="18"/>
      <c r="AJ13" s="18"/>
      <c r="AK13" s="18">
        <v>60600</v>
      </c>
      <c r="AL13" s="18">
        <v>62500</v>
      </c>
      <c r="AM13" s="18">
        <v>61300</v>
      </c>
      <c r="AN13" s="18">
        <v>59200</v>
      </c>
      <c r="AO13" s="18">
        <v>58700</v>
      </c>
      <c r="AP13" s="18">
        <v>57400</v>
      </c>
      <c r="AQ13" s="18">
        <v>58400</v>
      </c>
      <c r="AR13" s="18">
        <v>59200</v>
      </c>
      <c r="AS13" s="18">
        <v>59600</v>
      </c>
      <c r="AT13" s="18">
        <v>58400</v>
      </c>
      <c r="AU13" s="18">
        <v>58700</v>
      </c>
      <c r="AV13" s="18">
        <v>58000</v>
      </c>
      <c r="AW13" s="18">
        <v>57600</v>
      </c>
      <c r="AX13" s="18">
        <v>59300</v>
      </c>
      <c r="AY13" s="40">
        <v>61700</v>
      </c>
      <c r="AZ13" s="40">
        <v>63200</v>
      </c>
      <c r="BA13" s="40">
        <v>62600</v>
      </c>
      <c r="BB13" s="40">
        <v>65400</v>
      </c>
      <c r="BC13" s="40">
        <v>59500</v>
      </c>
      <c r="BD13" s="40">
        <v>59400</v>
      </c>
      <c r="BE13" s="40">
        <v>61300</v>
      </c>
      <c r="BF13" s="40">
        <v>59800</v>
      </c>
      <c r="BG13" s="40">
        <v>62500</v>
      </c>
      <c r="BH13" s="40">
        <v>61000</v>
      </c>
      <c r="BI13" s="40">
        <v>61100</v>
      </c>
      <c r="BJ13" s="40">
        <v>62400</v>
      </c>
      <c r="BK13" s="40">
        <v>67000</v>
      </c>
      <c r="BL13" s="40">
        <v>68000</v>
      </c>
      <c r="BM13" s="40">
        <v>67600</v>
      </c>
      <c r="BN13" s="40">
        <v>68400</v>
      </c>
      <c r="BO13" s="40">
        <v>66100</v>
      </c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16"/>
      <c r="CJ13"/>
      <c r="CL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EA13" s="30" t="e">
        <f t="shared" si="3"/>
        <v>#DIV/0!</v>
      </c>
      <c r="EB13" s="30">
        <f t="shared" si="4"/>
        <v>5.1056105610561058E-2</v>
      </c>
      <c r="EC13" s="30">
        <f t="shared" si="1"/>
        <v>4.4943999999999998E-2</v>
      </c>
      <c r="ED13" s="30">
        <f t="shared" si="1"/>
        <v>4.4290375203915169E-2</v>
      </c>
      <c r="EE13" s="30">
        <f t="shared" si="1"/>
        <v>4.5320945945945948E-2</v>
      </c>
      <c r="EF13" s="30">
        <f t="shared" si="1"/>
        <v>4.1703577512776834E-2</v>
      </c>
      <c r="EG13" s="30">
        <f t="shared" si="1"/>
        <v>3.7909407665505226E-2</v>
      </c>
      <c r="EH13" s="30">
        <f t="shared" si="1"/>
        <v>3.5565068493150685E-2</v>
      </c>
      <c r="EI13" s="30">
        <f t="shared" si="1"/>
        <v>3.6300675675675673E-2</v>
      </c>
      <c r="EJ13" s="30">
        <f t="shared" si="1"/>
        <v>3.3305369127516776E-2</v>
      </c>
      <c r="EK13" s="30">
        <f t="shared" si="1"/>
        <v>3.3236301369863011E-2</v>
      </c>
      <c r="EL13" s="30">
        <f t="shared" si="1"/>
        <v>3.3594548551959112E-2</v>
      </c>
      <c r="EM13" s="30">
        <f t="shared" si="1"/>
        <v>3.6103448275862066E-2</v>
      </c>
      <c r="EN13" s="30">
        <f t="shared" si="1"/>
        <v>3.6093750000000001E-2</v>
      </c>
      <c r="EO13" s="30">
        <f t="shared" si="1"/>
        <v>3.4300168634064078E-2</v>
      </c>
      <c r="EP13" s="30">
        <f t="shared" si="1"/>
        <v>3.3290113452188005E-2</v>
      </c>
      <c r="EQ13" s="30">
        <f t="shared" si="1"/>
        <v>3.4193037974683545E-2</v>
      </c>
      <c r="ER13" s="30">
        <f t="shared" si="1"/>
        <v>3.4073482428115018E-2</v>
      </c>
      <c r="ES13" s="30">
        <f t="shared" si="1"/>
        <v>3.17737003058104E-2</v>
      </c>
      <c r="ET13" s="30">
        <f t="shared" si="1"/>
        <v>3.5495798319327733E-2</v>
      </c>
      <c r="EU13" s="30">
        <f t="shared" si="1"/>
        <v>3.7609427609427606E-2</v>
      </c>
      <c r="EV13" s="30">
        <f t="shared" si="1"/>
        <v>3.6280587275693311E-2</v>
      </c>
      <c r="EW13" s="30">
        <f t="shared" si="1"/>
        <v>3.5384615384615382E-2</v>
      </c>
      <c r="EX13" s="30">
        <f t="shared" si="1"/>
        <v>3.5504000000000001E-2</v>
      </c>
      <c r="EY13" s="30">
        <f t="shared" si="1"/>
        <v>3.834426229508197E-2</v>
      </c>
      <c r="EZ13" s="30">
        <f t="shared" si="1"/>
        <v>3.7708674304418988E-2</v>
      </c>
      <c r="FA13" s="30">
        <f t="shared" si="1"/>
        <v>3.7051282051282053E-2</v>
      </c>
      <c r="FB13" s="30">
        <f t="shared" si="1"/>
        <v>3.5164179104477611E-2</v>
      </c>
      <c r="FC13" s="30">
        <f t="shared" si="1"/>
        <v>3.5911764705882351E-2</v>
      </c>
      <c r="FD13" s="30">
        <f t="shared" si="5"/>
        <v>7.2943786982248515E-2</v>
      </c>
      <c r="FE13" s="30">
        <f t="shared" si="6"/>
        <v>7.2178362573099411E-2</v>
      </c>
      <c r="FF13" s="30">
        <f t="shared" si="7"/>
        <v>7.2148260211800305E-2</v>
      </c>
    </row>
    <row r="14" spans="1:164" ht="14.4" x14ac:dyDescent="0.3">
      <c r="A14" s="16" t="s">
        <v>30</v>
      </c>
      <c r="B14" s="18">
        <v>3269</v>
      </c>
      <c r="C14" s="18">
        <v>2949</v>
      </c>
      <c r="D14" s="18">
        <v>2714</v>
      </c>
      <c r="E14" s="18">
        <v>2698</v>
      </c>
      <c r="F14" s="18">
        <v>2545</v>
      </c>
      <c r="G14" s="18">
        <v>2361</v>
      </c>
      <c r="H14" s="18">
        <v>2081</v>
      </c>
      <c r="I14" s="18">
        <v>2126</v>
      </c>
      <c r="J14" s="18">
        <v>2006</v>
      </c>
      <c r="K14" s="18">
        <v>1936</v>
      </c>
      <c r="L14" s="18">
        <v>1803</v>
      </c>
      <c r="M14" s="18">
        <v>1865</v>
      </c>
      <c r="N14" s="18">
        <v>1889</v>
      </c>
      <c r="O14" s="18">
        <v>1888</v>
      </c>
      <c r="P14" s="18">
        <v>1866</v>
      </c>
      <c r="Q14" s="18">
        <v>1995</v>
      </c>
      <c r="R14" s="18">
        <v>2044</v>
      </c>
      <c r="S14" s="18">
        <v>1942</v>
      </c>
      <c r="T14" s="18">
        <v>1916</v>
      </c>
      <c r="U14" s="18">
        <v>1967</v>
      </c>
      <c r="V14" s="18">
        <v>2004</v>
      </c>
      <c r="W14" s="18">
        <v>1945</v>
      </c>
      <c r="X14" s="18">
        <v>1863</v>
      </c>
      <c r="Y14" s="18">
        <v>2016</v>
      </c>
      <c r="Z14" s="18">
        <v>2009</v>
      </c>
      <c r="AA14" s="18">
        <v>2033</v>
      </c>
      <c r="AB14" s="18">
        <v>2059</v>
      </c>
      <c r="AC14" s="18">
        <v>2274</v>
      </c>
      <c r="AD14" s="18">
        <v>5313</v>
      </c>
      <c r="AE14" s="18">
        <v>5377</v>
      </c>
      <c r="AF14" s="18">
        <v>5152</v>
      </c>
      <c r="AG14" s="18"/>
      <c r="AH14" s="18"/>
      <c r="AI14" s="18"/>
      <c r="AJ14" s="18"/>
      <c r="AK14" s="18">
        <v>90800</v>
      </c>
      <c r="AL14" s="18">
        <v>91500</v>
      </c>
      <c r="AM14" s="18">
        <v>89300</v>
      </c>
      <c r="AN14" s="18">
        <v>90800</v>
      </c>
      <c r="AO14" s="18">
        <v>91700</v>
      </c>
      <c r="AP14" s="18">
        <v>93300</v>
      </c>
      <c r="AQ14" s="18">
        <v>94200</v>
      </c>
      <c r="AR14" s="18">
        <v>95400</v>
      </c>
      <c r="AS14" s="18">
        <v>94500</v>
      </c>
      <c r="AT14" s="18">
        <v>96000</v>
      </c>
      <c r="AU14" s="18">
        <v>95800</v>
      </c>
      <c r="AV14" s="18">
        <v>97000</v>
      </c>
      <c r="AW14" s="18">
        <v>97800</v>
      </c>
      <c r="AX14" s="18">
        <v>96500</v>
      </c>
      <c r="AY14" s="40">
        <v>99900</v>
      </c>
      <c r="AZ14" s="40">
        <v>100400</v>
      </c>
      <c r="BA14" s="40">
        <v>101900</v>
      </c>
      <c r="BB14" s="40">
        <v>103400</v>
      </c>
      <c r="BC14" s="40">
        <v>103600</v>
      </c>
      <c r="BD14" s="40">
        <v>101600</v>
      </c>
      <c r="BE14" s="40">
        <v>102600</v>
      </c>
      <c r="BF14" s="40">
        <v>101400</v>
      </c>
      <c r="BG14" s="40">
        <v>100100</v>
      </c>
      <c r="BH14" s="40">
        <v>100500</v>
      </c>
      <c r="BI14" s="40">
        <v>99400</v>
      </c>
      <c r="BJ14" s="40">
        <v>100400</v>
      </c>
      <c r="BK14" s="40">
        <v>102800</v>
      </c>
      <c r="BL14" s="40">
        <v>102100</v>
      </c>
      <c r="BM14" s="40">
        <v>101300</v>
      </c>
      <c r="BN14" s="40">
        <v>101300</v>
      </c>
      <c r="BO14" s="40">
        <v>97300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16"/>
      <c r="CJ14"/>
      <c r="CL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EA14" s="30" t="e">
        <f t="shared" si="3"/>
        <v>#DIV/0!</v>
      </c>
      <c r="EB14" s="30">
        <f t="shared" si="4"/>
        <v>3.6002202643171805E-2</v>
      </c>
      <c r="EC14" s="30">
        <f t="shared" si="1"/>
        <v>3.222950819672131E-2</v>
      </c>
      <c r="ED14" s="30">
        <f t="shared" si="1"/>
        <v>3.0391937290033595E-2</v>
      </c>
      <c r="EE14" s="30">
        <f t="shared" si="1"/>
        <v>2.9713656387665197E-2</v>
      </c>
      <c r="EF14" s="30">
        <f t="shared" si="1"/>
        <v>2.7753544165757905E-2</v>
      </c>
      <c r="EG14" s="30">
        <f t="shared" si="1"/>
        <v>2.5305466237942123E-2</v>
      </c>
      <c r="EH14" s="30">
        <f t="shared" si="1"/>
        <v>2.2091295116772824E-2</v>
      </c>
      <c r="EI14" s="30">
        <f t="shared" si="1"/>
        <v>2.2285115303983229E-2</v>
      </c>
      <c r="EJ14" s="30">
        <f t="shared" si="1"/>
        <v>2.1227513227513227E-2</v>
      </c>
      <c r="EK14" s="30">
        <f t="shared" si="1"/>
        <v>2.0166666666666666E-2</v>
      </c>
      <c r="EL14" s="30">
        <f t="shared" si="1"/>
        <v>1.8820459290187892E-2</v>
      </c>
      <c r="EM14" s="30">
        <f t="shared" si="1"/>
        <v>1.922680412371134E-2</v>
      </c>
      <c r="EN14" s="30">
        <f t="shared" si="1"/>
        <v>1.9314928425357872E-2</v>
      </c>
      <c r="EO14" s="30">
        <f t="shared" si="1"/>
        <v>1.9564766839378238E-2</v>
      </c>
      <c r="EP14" s="30">
        <f t="shared" si="1"/>
        <v>1.867867867867868E-2</v>
      </c>
      <c r="EQ14" s="30">
        <f t="shared" si="1"/>
        <v>1.9870517928286851E-2</v>
      </c>
      <c r="ER14" s="30">
        <f t="shared" si="1"/>
        <v>2.0058881256133466E-2</v>
      </c>
      <c r="ES14" s="30">
        <f t="shared" si="1"/>
        <v>1.8781431334622824E-2</v>
      </c>
      <c r="ET14" s="30">
        <f t="shared" si="1"/>
        <v>1.8494208494208495E-2</v>
      </c>
      <c r="EU14" s="30">
        <f t="shared" si="1"/>
        <v>1.9360236220472442E-2</v>
      </c>
      <c r="EV14" s="30">
        <f t="shared" si="1"/>
        <v>1.9532163742690057E-2</v>
      </c>
      <c r="EW14" s="30">
        <f t="shared" si="1"/>
        <v>1.9181459566074952E-2</v>
      </c>
      <c r="EX14" s="30">
        <f t="shared" si="1"/>
        <v>1.8611388611388613E-2</v>
      </c>
      <c r="EY14" s="30">
        <f t="shared" si="1"/>
        <v>2.0059701492537312E-2</v>
      </c>
      <c r="EZ14" s="30">
        <f t="shared" si="1"/>
        <v>2.0211267605633802E-2</v>
      </c>
      <c r="FA14" s="30">
        <f t="shared" si="1"/>
        <v>2.0249003984063745E-2</v>
      </c>
      <c r="FB14" s="30">
        <f t="shared" si="1"/>
        <v>2.0029182879377432E-2</v>
      </c>
      <c r="FC14" s="30">
        <f t="shared" si="1"/>
        <v>2.2272282076395689E-2</v>
      </c>
      <c r="FD14" s="30">
        <f t="shared" si="5"/>
        <v>5.2448173741362292E-2</v>
      </c>
      <c r="FE14" s="30">
        <f t="shared" si="6"/>
        <v>5.3079960513326752E-2</v>
      </c>
      <c r="FF14" s="30">
        <f t="shared" si="7"/>
        <v>5.2949640287769786E-2</v>
      </c>
    </row>
    <row r="15" spans="1:164" ht="14.4" x14ac:dyDescent="0.3">
      <c r="A15" s="16" t="s">
        <v>31</v>
      </c>
      <c r="B15" s="18">
        <v>1748</v>
      </c>
      <c r="C15" s="18">
        <v>1631</v>
      </c>
      <c r="D15" s="18">
        <v>1501</v>
      </c>
      <c r="E15" s="18">
        <v>1497</v>
      </c>
      <c r="F15" s="18">
        <v>1263</v>
      </c>
      <c r="G15" s="18">
        <v>1176</v>
      </c>
      <c r="H15" s="18">
        <v>1079</v>
      </c>
      <c r="I15" s="18">
        <v>1081</v>
      </c>
      <c r="J15" s="18">
        <v>960</v>
      </c>
      <c r="K15" s="18">
        <v>934</v>
      </c>
      <c r="L15" s="18">
        <v>934</v>
      </c>
      <c r="M15" s="18">
        <v>954</v>
      </c>
      <c r="N15" s="18">
        <v>927</v>
      </c>
      <c r="O15" s="18">
        <v>939</v>
      </c>
      <c r="P15" s="18">
        <v>861</v>
      </c>
      <c r="Q15" s="18">
        <v>943</v>
      </c>
      <c r="R15" s="18">
        <v>931</v>
      </c>
      <c r="S15" s="18">
        <v>938</v>
      </c>
      <c r="T15" s="18">
        <v>924</v>
      </c>
      <c r="U15" s="18">
        <v>985</v>
      </c>
      <c r="V15" s="18">
        <v>1031</v>
      </c>
      <c r="W15" s="18">
        <v>999</v>
      </c>
      <c r="X15" s="18">
        <v>1045</v>
      </c>
      <c r="Y15" s="18">
        <v>1073</v>
      </c>
      <c r="Z15" s="18">
        <v>1025</v>
      </c>
      <c r="AA15" s="18">
        <v>1042</v>
      </c>
      <c r="AB15" s="18">
        <v>1062</v>
      </c>
      <c r="AC15" s="18">
        <v>1150</v>
      </c>
      <c r="AD15" s="18">
        <v>2565</v>
      </c>
      <c r="AE15" s="18">
        <v>2607</v>
      </c>
      <c r="AF15" s="18">
        <v>2535</v>
      </c>
      <c r="AG15" s="18"/>
      <c r="AH15" s="18"/>
      <c r="AI15" s="18"/>
      <c r="AJ15" s="18"/>
      <c r="AK15" s="18">
        <v>39900</v>
      </c>
      <c r="AL15" s="18">
        <v>39200</v>
      </c>
      <c r="AM15" s="18">
        <v>39800</v>
      </c>
      <c r="AN15" s="18">
        <v>41600</v>
      </c>
      <c r="AO15" s="18">
        <v>42000</v>
      </c>
      <c r="AP15" s="18">
        <v>40000</v>
      </c>
      <c r="AQ15" s="18">
        <v>40300</v>
      </c>
      <c r="AR15" s="18">
        <v>40600</v>
      </c>
      <c r="AS15" s="18">
        <v>39900</v>
      </c>
      <c r="AT15" s="18">
        <v>40500</v>
      </c>
      <c r="AU15" s="18">
        <v>39800</v>
      </c>
      <c r="AV15" s="18">
        <v>39200</v>
      </c>
      <c r="AW15" s="18">
        <v>39000</v>
      </c>
      <c r="AX15" s="18">
        <v>39800</v>
      </c>
      <c r="AY15" s="40">
        <v>38300</v>
      </c>
      <c r="AZ15" s="40">
        <v>38300</v>
      </c>
      <c r="BA15" s="40">
        <v>38900</v>
      </c>
      <c r="BB15" s="40">
        <v>37800</v>
      </c>
      <c r="BC15" s="40">
        <v>39800</v>
      </c>
      <c r="BD15" s="40">
        <v>38900</v>
      </c>
      <c r="BE15" s="40">
        <v>41700</v>
      </c>
      <c r="BF15" s="40">
        <v>41900</v>
      </c>
      <c r="BG15" s="40">
        <v>42700</v>
      </c>
      <c r="BH15" s="40">
        <v>42400</v>
      </c>
      <c r="BI15" s="40">
        <v>40400</v>
      </c>
      <c r="BJ15" s="40">
        <v>39800</v>
      </c>
      <c r="BK15" s="40">
        <v>38700</v>
      </c>
      <c r="BL15" s="40">
        <v>40200</v>
      </c>
      <c r="BM15" s="40">
        <v>42000</v>
      </c>
      <c r="BN15" s="40">
        <v>41900</v>
      </c>
      <c r="BO15" s="40">
        <v>41700</v>
      </c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16"/>
      <c r="CJ15"/>
      <c r="CL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EA15" s="30" t="e">
        <f t="shared" si="3"/>
        <v>#DIV/0!</v>
      </c>
      <c r="EB15" s="30">
        <f t="shared" si="4"/>
        <v>4.3809523809523812E-2</v>
      </c>
      <c r="EC15" s="30">
        <f t="shared" si="1"/>
        <v>4.1607142857142856E-2</v>
      </c>
      <c r="ED15" s="30">
        <f t="shared" si="1"/>
        <v>3.771356783919598E-2</v>
      </c>
      <c r="EE15" s="30">
        <f t="shared" si="1"/>
        <v>3.5985576923076926E-2</v>
      </c>
      <c r="EF15" s="30">
        <f t="shared" si="1"/>
        <v>3.0071428571428572E-2</v>
      </c>
      <c r="EG15" s="30">
        <f t="shared" si="1"/>
        <v>2.9399999999999999E-2</v>
      </c>
      <c r="EH15" s="30">
        <f t="shared" si="1"/>
        <v>2.6774193548387098E-2</v>
      </c>
      <c r="EI15" s="30">
        <f t="shared" si="1"/>
        <v>2.6625615763546797E-2</v>
      </c>
      <c r="EJ15" s="30">
        <f t="shared" si="1"/>
        <v>2.4060150375939851E-2</v>
      </c>
      <c r="EK15" s="30">
        <f t="shared" si="1"/>
        <v>2.306172839506173E-2</v>
      </c>
      <c r="EL15" s="30">
        <f t="shared" si="1"/>
        <v>2.3467336683417085E-2</v>
      </c>
      <c r="EM15" s="30">
        <f t="shared" si="1"/>
        <v>2.4336734693877551E-2</v>
      </c>
      <c r="EN15" s="30">
        <f t="shared" si="1"/>
        <v>2.3769230769230768E-2</v>
      </c>
      <c r="EO15" s="30">
        <f t="shared" si="1"/>
        <v>2.3592964824120603E-2</v>
      </c>
      <c r="EP15" s="30">
        <f t="shared" si="1"/>
        <v>2.2480417754569191E-2</v>
      </c>
      <c r="EQ15" s="30">
        <f t="shared" si="1"/>
        <v>2.4621409921671018E-2</v>
      </c>
      <c r="ER15" s="30">
        <f t="shared" si="1"/>
        <v>2.3933161953727508E-2</v>
      </c>
      <c r="ES15" s="30">
        <f t="shared" si="1"/>
        <v>2.4814814814814814E-2</v>
      </c>
      <c r="ET15" s="30">
        <f t="shared" si="1"/>
        <v>2.321608040201005E-2</v>
      </c>
      <c r="EU15" s="30">
        <f t="shared" si="1"/>
        <v>2.5321336760925451E-2</v>
      </c>
      <c r="EV15" s="30">
        <f t="shared" si="1"/>
        <v>2.47242206235012E-2</v>
      </c>
      <c r="EW15" s="30">
        <f t="shared" si="1"/>
        <v>2.3842482100238663E-2</v>
      </c>
      <c r="EX15" s="30">
        <f t="shared" si="1"/>
        <v>2.4473067915690868E-2</v>
      </c>
      <c r="EY15" s="30">
        <f t="shared" si="1"/>
        <v>2.5306603773584905E-2</v>
      </c>
      <c r="EZ15" s="30">
        <f t="shared" si="1"/>
        <v>2.5371287128712873E-2</v>
      </c>
      <c r="FA15" s="30">
        <f t="shared" si="1"/>
        <v>2.6180904522613065E-2</v>
      </c>
      <c r="FB15" s="30">
        <f t="shared" si="1"/>
        <v>2.7441860465116281E-2</v>
      </c>
      <c r="FC15" s="30">
        <f t="shared" si="1"/>
        <v>2.8606965174129355E-2</v>
      </c>
      <c r="FD15" s="30">
        <f t="shared" si="5"/>
        <v>6.1071428571428568E-2</v>
      </c>
      <c r="FE15" s="30">
        <f t="shared" si="6"/>
        <v>6.2219570405727925E-2</v>
      </c>
      <c r="FF15" s="30">
        <f t="shared" si="7"/>
        <v>6.0791366906474818E-2</v>
      </c>
    </row>
    <row r="16" spans="1:164" ht="14.4" x14ac:dyDescent="0.3">
      <c r="A16" s="16" t="s">
        <v>32</v>
      </c>
      <c r="B16" s="18">
        <v>10791</v>
      </c>
      <c r="C16" s="18">
        <v>9953</v>
      </c>
      <c r="D16" s="18">
        <v>9201</v>
      </c>
      <c r="E16" s="18">
        <v>9085</v>
      </c>
      <c r="F16" s="18">
        <v>8393</v>
      </c>
      <c r="G16" s="18">
        <v>8023</v>
      </c>
      <c r="H16" s="18">
        <v>7385</v>
      </c>
      <c r="I16" s="18">
        <v>7325</v>
      </c>
      <c r="J16" s="18">
        <v>6946</v>
      </c>
      <c r="K16" s="18">
        <v>6791</v>
      </c>
      <c r="L16" s="18">
        <v>6520</v>
      </c>
      <c r="M16" s="18">
        <v>6535</v>
      </c>
      <c r="N16" s="18">
        <v>6486</v>
      </c>
      <c r="O16" s="18">
        <v>6411</v>
      </c>
      <c r="P16" s="18">
        <v>6356</v>
      </c>
      <c r="Q16" s="18">
        <v>6435</v>
      </c>
      <c r="R16" s="18">
        <v>6369</v>
      </c>
      <c r="S16" s="18">
        <v>6090</v>
      </c>
      <c r="T16" s="18">
        <v>5907</v>
      </c>
      <c r="U16" s="18">
        <v>6070</v>
      </c>
      <c r="V16" s="18">
        <v>6001</v>
      </c>
      <c r="W16" s="18">
        <v>5958</v>
      </c>
      <c r="X16" s="18">
        <v>5882</v>
      </c>
      <c r="Y16" s="18">
        <v>6224</v>
      </c>
      <c r="Z16" s="18">
        <v>6417</v>
      </c>
      <c r="AA16" s="18">
        <v>6382</v>
      </c>
      <c r="AB16" s="18">
        <v>6368</v>
      </c>
      <c r="AC16" s="18">
        <v>6855</v>
      </c>
      <c r="AD16" s="18">
        <v>14218</v>
      </c>
      <c r="AE16" s="18">
        <v>14275</v>
      </c>
      <c r="AF16" s="18">
        <v>14839</v>
      </c>
      <c r="AG16" s="18"/>
      <c r="AH16" s="18"/>
      <c r="AI16" s="18"/>
      <c r="AJ16" s="18"/>
      <c r="AK16" s="18">
        <v>88400</v>
      </c>
      <c r="AL16" s="18">
        <v>91100</v>
      </c>
      <c r="AM16" s="18">
        <v>90900</v>
      </c>
      <c r="AN16" s="18">
        <v>88700</v>
      </c>
      <c r="AO16" s="18">
        <v>88800</v>
      </c>
      <c r="AP16" s="18">
        <v>88600</v>
      </c>
      <c r="AQ16" s="18">
        <v>89900</v>
      </c>
      <c r="AR16" s="18">
        <v>94000</v>
      </c>
      <c r="AS16" s="18">
        <v>94800</v>
      </c>
      <c r="AT16" s="18">
        <v>95800</v>
      </c>
      <c r="AU16" s="18">
        <v>94900</v>
      </c>
      <c r="AV16" s="18">
        <v>95400</v>
      </c>
      <c r="AW16" s="18">
        <v>93900</v>
      </c>
      <c r="AX16" s="18">
        <v>94300</v>
      </c>
      <c r="AY16" s="40">
        <v>95100</v>
      </c>
      <c r="AZ16" s="40">
        <v>95500</v>
      </c>
      <c r="BA16" s="40">
        <v>97600</v>
      </c>
      <c r="BB16" s="40">
        <v>96600</v>
      </c>
      <c r="BC16" s="40">
        <v>98400</v>
      </c>
      <c r="BD16" s="40">
        <v>98000</v>
      </c>
      <c r="BE16" s="40">
        <v>99800</v>
      </c>
      <c r="BF16" s="40">
        <v>99600</v>
      </c>
      <c r="BG16" s="40">
        <v>98500</v>
      </c>
      <c r="BH16" s="40">
        <v>99700</v>
      </c>
      <c r="BI16" s="40">
        <v>102300</v>
      </c>
      <c r="BJ16" s="40">
        <v>104000</v>
      </c>
      <c r="BK16" s="40">
        <v>101900</v>
      </c>
      <c r="BL16" s="40">
        <v>103300</v>
      </c>
      <c r="BM16" s="40">
        <v>99300</v>
      </c>
      <c r="BN16" s="40">
        <v>101000</v>
      </c>
      <c r="BO16" s="40">
        <v>104000</v>
      </c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16"/>
      <c r="CJ16"/>
      <c r="CL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EA16" s="30" t="e">
        <f t="shared" si="3"/>
        <v>#DIV/0!</v>
      </c>
      <c r="EB16" s="30">
        <f t="shared" si="4"/>
        <v>0.12207013574660633</v>
      </c>
      <c r="EC16" s="30">
        <f t="shared" si="1"/>
        <v>0.10925356750823272</v>
      </c>
      <c r="ED16" s="30">
        <f t="shared" si="1"/>
        <v>0.10122112211221122</v>
      </c>
      <c r="EE16" s="30">
        <f t="shared" si="1"/>
        <v>0.102423900789177</v>
      </c>
      <c r="EF16" s="30">
        <f t="shared" si="1"/>
        <v>9.4515765765765772E-2</v>
      </c>
      <c r="EG16" s="30">
        <f t="shared" si="1"/>
        <v>9.0553047404063211E-2</v>
      </c>
      <c r="EH16" s="30">
        <f t="shared" si="1"/>
        <v>8.2146829810901004E-2</v>
      </c>
      <c r="EI16" s="30">
        <f t="shared" si="1"/>
        <v>7.7925531914893612E-2</v>
      </c>
      <c r="EJ16" s="30">
        <f t="shared" si="1"/>
        <v>7.3270042194092833E-2</v>
      </c>
      <c r="EK16" s="30">
        <f t="shared" si="1"/>
        <v>7.0887265135699373E-2</v>
      </c>
      <c r="EL16" s="30">
        <f t="shared" si="1"/>
        <v>6.8703898840885139E-2</v>
      </c>
      <c r="EM16" s="30">
        <f t="shared" si="1"/>
        <v>6.8501048218029353E-2</v>
      </c>
      <c r="EN16" s="30">
        <f t="shared" si="1"/>
        <v>6.9073482428115021E-2</v>
      </c>
      <c r="EO16" s="30">
        <f t="shared" si="1"/>
        <v>6.7985153764581127E-2</v>
      </c>
      <c r="EP16" s="30">
        <f t="shared" si="1"/>
        <v>6.6834910620399576E-2</v>
      </c>
      <c r="EQ16" s="30">
        <f t="shared" si="1"/>
        <v>6.7382198952879585E-2</v>
      </c>
      <c r="ER16" s="30">
        <f t="shared" si="1"/>
        <v>6.5256147540983606E-2</v>
      </c>
      <c r="ES16" s="30">
        <f t="shared" si="1"/>
        <v>6.3043478260869562E-2</v>
      </c>
      <c r="ET16" s="30">
        <f t="shared" si="1"/>
        <v>6.0030487804878047E-2</v>
      </c>
      <c r="EU16" s="30">
        <f t="shared" si="1"/>
        <v>6.1938775510204082E-2</v>
      </c>
      <c r="EV16" s="30">
        <f t="shared" si="1"/>
        <v>6.0130260521042082E-2</v>
      </c>
      <c r="EW16" s="30">
        <f t="shared" si="1"/>
        <v>5.9819277108433738E-2</v>
      </c>
      <c r="EX16" s="30">
        <f t="shared" si="1"/>
        <v>5.9715736040609139E-2</v>
      </c>
      <c r="EY16" s="30">
        <f t="shared" si="1"/>
        <v>6.2427281845536607E-2</v>
      </c>
      <c r="EZ16" s="30">
        <f t="shared" si="1"/>
        <v>6.2727272727272729E-2</v>
      </c>
      <c r="FA16" s="30">
        <f t="shared" si="1"/>
        <v>6.1365384615384613E-2</v>
      </c>
      <c r="FB16" s="30">
        <f t="shared" si="1"/>
        <v>6.2492639842983318E-2</v>
      </c>
      <c r="FC16" s="30">
        <f t="shared" si="1"/>
        <v>6.636011616650532E-2</v>
      </c>
      <c r="FD16" s="30">
        <f t="shared" si="5"/>
        <v>0.14318227593152064</v>
      </c>
      <c r="FE16" s="30">
        <f t="shared" si="6"/>
        <v>0.14133663366336632</v>
      </c>
      <c r="FF16" s="30">
        <f t="shared" si="7"/>
        <v>0.14268269230769232</v>
      </c>
    </row>
    <row r="17" spans="1:162" ht="14.4" x14ac:dyDescent="0.3">
      <c r="A17" s="16" t="s">
        <v>33</v>
      </c>
      <c r="B17" s="18">
        <v>10778</v>
      </c>
      <c r="C17" s="18">
        <v>10498</v>
      </c>
      <c r="D17" s="18">
        <v>9779</v>
      </c>
      <c r="E17" s="18">
        <v>9646</v>
      </c>
      <c r="F17" s="18">
        <v>9196</v>
      </c>
      <c r="G17" s="18">
        <v>8739</v>
      </c>
      <c r="H17" s="18">
        <v>8206</v>
      </c>
      <c r="I17" s="18">
        <v>8034</v>
      </c>
      <c r="J17" s="18">
        <v>7922</v>
      </c>
      <c r="K17" s="18">
        <v>7876</v>
      </c>
      <c r="L17" s="18">
        <v>7673</v>
      </c>
      <c r="M17" s="18">
        <v>7565</v>
      </c>
      <c r="N17" s="18">
        <v>7578</v>
      </c>
      <c r="O17" s="18">
        <v>7562</v>
      </c>
      <c r="P17" s="18">
        <v>7400</v>
      </c>
      <c r="Q17" s="18">
        <v>7385</v>
      </c>
      <c r="R17" s="18">
        <v>7328</v>
      </c>
      <c r="S17" s="18">
        <v>7251</v>
      </c>
      <c r="T17" s="18">
        <v>7043</v>
      </c>
      <c r="U17" s="18">
        <v>7104</v>
      </c>
      <c r="V17" s="18">
        <v>7148</v>
      </c>
      <c r="W17" s="18">
        <v>6893</v>
      </c>
      <c r="X17" s="18">
        <v>6807</v>
      </c>
      <c r="Y17" s="18">
        <v>7060</v>
      </c>
      <c r="Z17" s="18">
        <v>7361</v>
      </c>
      <c r="AA17" s="18">
        <v>7514</v>
      </c>
      <c r="AB17" s="18">
        <v>7626</v>
      </c>
      <c r="AC17" s="18">
        <v>7960</v>
      </c>
      <c r="AD17" s="18">
        <v>18435</v>
      </c>
      <c r="AE17" s="18">
        <v>19218</v>
      </c>
      <c r="AF17" s="18">
        <v>19360</v>
      </c>
      <c r="AG17" s="18"/>
      <c r="AH17" s="18"/>
      <c r="AI17" s="18"/>
      <c r="AJ17" s="18"/>
      <c r="AK17" s="18">
        <v>183000</v>
      </c>
      <c r="AL17" s="18">
        <v>180000</v>
      </c>
      <c r="AM17" s="18">
        <v>184000</v>
      </c>
      <c r="AN17" s="18">
        <v>181900</v>
      </c>
      <c r="AO17" s="18">
        <v>181100</v>
      </c>
      <c r="AP17" s="18">
        <v>181300</v>
      </c>
      <c r="AQ17" s="18">
        <v>179100</v>
      </c>
      <c r="AR17" s="18">
        <v>175300</v>
      </c>
      <c r="AS17" s="18">
        <v>176300</v>
      </c>
      <c r="AT17" s="18">
        <v>177400</v>
      </c>
      <c r="AU17" s="18">
        <v>183700</v>
      </c>
      <c r="AV17" s="18">
        <v>187800</v>
      </c>
      <c r="AW17" s="18">
        <v>190900</v>
      </c>
      <c r="AX17" s="18">
        <v>191500</v>
      </c>
      <c r="AY17" s="40">
        <v>181700</v>
      </c>
      <c r="AZ17" s="40">
        <v>190600</v>
      </c>
      <c r="BA17" s="40">
        <v>187000</v>
      </c>
      <c r="BB17" s="40">
        <v>188600</v>
      </c>
      <c r="BC17" s="40">
        <v>192100</v>
      </c>
      <c r="BD17" s="40">
        <v>188500</v>
      </c>
      <c r="BE17" s="40">
        <v>187200</v>
      </c>
      <c r="BF17" s="40">
        <v>188100</v>
      </c>
      <c r="BG17" s="40">
        <v>193000</v>
      </c>
      <c r="BH17" s="40">
        <v>194000</v>
      </c>
      <c r="BI17" s="40">
        <v>199900</v>
      </c>
      <c r="BJ17" s="40">
        <v>203000</v>
      </c>
      <c r="BK17" s="40">
        <v>203000</v>
      </c>
      <c r="BL17" s="40">
        <v>204500</v>
      </c>
      <c r="BM17" s="40">
        <v>205900</v>
      </c>
      <c r="BN17" s="40">
        <v>206000</v>
      </c>
      <c r="BO17" s="40">
        <v>204900</v>
      </c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16"/>
      <c r="CJ17"/>
      <c r="CL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EA17" s="30" t="e">
        <f t="shared" si="3"/>
        <v>#DIV/0!</v>
      </c>
      <c r="EB17" s="30">
        <f t="shared" si="4"/>
        <v>5.8896174863387975E-2</v>
      </c>
      <c r="EC17" s="30">
        <f t="shared" si="1"/>
        <v>5.832222222222222E-2</v>
      </c>
      <c r="ED17" s="30">
        <f t="shared" si="1"/>
        <v>5.3146739130434779E-2</v>
      </c>
      <c r="EE17" s="30">
        <f t="shared" si="1"/>
        <v>5.3029136888400219E-2</v>
      </c>
      <c r="EF17" s="30">
        <f t="shared" si="1"/>
        <v>5.0778575372722255E-2</v>
      </c>
      <c r="EG17" s="30">
        <f t="shared" si="1"/>
        <v>4.8201875344732491E-2</v>
      </c>
      <c r="EH17" s="30">
        <f t="shared" si="1"/>
        <v>4.5817978782802901E-2</v>
      </c>
      <c r="EI17" s="30">
        <f t="shared" si="1"/>
        <v>4.5830005704506557E-2</v>
      </c>
      <c r="EJ17" s="30">
        <f t="shared" si="1"/>
        <v>4.493477027793534E-2</v>
      </c>
      <c r="EK17" s="30">
        <f t="shared" si="1"/>
        <v>4.4396843291995489E-2</v>
      </c>
      <c r="EL17" s="30">
        <f t="shared" si="1"/>
        <v>4.1769188894937401E-2</v>
      </c>
      <c r="EM17" s="30">
        <f t="shared" si="1"/>
        <v>4.028221512247071E-2</v>
      </c>
      <c r="EN17" s="30">
        <f t="shared" si="1"/>
        <v>3.9696176008381351E-2</v>
      </c>
      <c r="EO17" s="30">
        <f t="shared" ref="EO17:EO80" si="8">O17/AX17</f>
        <v>3.9488250652741516E-2</v>
      </c>
      <c r="EP17" s="30">
        <f t="shared" ref="EP17:EP80" si="9">P17/AY17</f>
        <v>4.0726472206934511E-2</v>
      </c>
      <c r="EQ17" s="30">
        <f t="shared" ref="EQ17:EQ80" si="10">Q17/AZ17</f>
        <v>3.8746065057712484E-2</v>
      </c>
      <c r="ER17" s="30">
        <f t="shared" ref="ER17:ER80" si="11">R17/BA17</f>
        <v>3.9187165775401073E-2</v>
      </c>
      <c r="ES17" s="30">
        <f t="shared" ref="ES17:ES80" si="12">S17/BB17</f>
        <v>3.8446447507953341E-2</v>
      </c>
      <c r="ET17" s="30">
        <f t="shared" ref="ET17:ET80" si="13">T17/BC17</f>
        <v>3.6663196251952107E-2</v>
      </c>
      <c r="EU17" s="30">
        <f t="shared" ref="EU17:EU80" si="14">U17/BD17</f>
        <v>3.7687002652519896E-2</v>
      </c>
      <c r="EV17" s="30">
        <f t="shared" ref="EV17:EV80" si="15">V17/BE17</f>
        <v>3.8183760683760684E-2</v>
      </c>
      <c r="EW17" s="30">
        <f t="shared" ref="EW17:EW80" si="16">W17/BF17</f>
        <v>3.6645401382243488E-2</v>
      </c>
      <c r="EX17" s="30">
        <f t="shared" ref="EX17:EX80" si="17">X17/BG17</f>
        <v>3.5269430051813475E-2</v>
      </c>
      <c r="EY17" s="30">
        <f t="shared" ref="EY17:EY80" si="18">Y17/BH17</f>
        <v>3.6391752577319587E-2</v>
      </c>
      <c r="EZ17" s="30">
        <f t="shared" ref="EZ17:EZ80" si="19">Z17/BI17</f>
        <v>3.6823411705852925E-2</v>
      </c>
      <c r="FA17" s="30">
        <f t="shared" ref="FA17:FA80" si="20">AA17/BJ17</f>
        <v>3.7014778325123156E-2</v>
      </c>
      <c r="FB17" s="30">
        <f t="shared" ref="FB17:FB80" si="21">AB17/BK17</f>
        <v>3.7566502463054187E-2</v>
      </c>
      <c r="FC17" s="30">
        <f t="shared" ref="FC17:FC80" si="22">AC17/BL17</f>
        <v>3.8924205378973106E-2</v>
      </c>
      <c r="FD17" s="30">
        <f t="shared" si="5"/>
        <v>8.953375424963575E-2</v>
      </c>
      <c r="FE17" s="30">
        <f t="shared" si="6"/>
        <v>9.3291262135922329E-2</v>
      </c>
      <c r="FF17" s="30">
        <f t="shared" si="7"/>
        <v>9.4485114690092728E-2</v>
      </c>
    </row>
    <row r="18" spans="1:162" ht="14.4" x14ac:dyDescent="0.3">
      <c r="A18" s="16" t="s">
        <v>34</v>
      </c>
      <c r="B18" s="18">
        <v>10680</v>
      </c>
      <c r="C18" s="18">
        <v>9920</v>
      </c>
      <c r="D18" s="18">
        <v>8874</v>
      </c>
      <c r="E18" s="18">
        <v>9133</v>
      </c>
      <c r="F18" s="18">
        <v>8087</v>
      </c>
      <c r="G18" s="18">
        <v>7301</v>
      </c>
      <c r="H18" s="18">
        <v>6617</v>
      </c>
      <c r="I18" s="18">
        <v>7036</v>
      </c>
      <c r="J18" s="18">
        <v>6718</v>
      </c>
      <c r="K18" s="18">
        <v>6457</v>
      </c>
      <c r="L18" s="18">
        <v>6018</v>
      </c>
      <c r="M18" s="18">
        <v>6381</v>
      </c>
      <c r="N18" s="18">
        <v>5979</v>
      </c>
      <c r="O18" s="18">
        <v>5970</v>
      </c>
      <c r="P18" s="18">
        <v>5532</v>
      </c>
      <c r="Q18" s="18">
        <v>5971</v>
      </c>
      <c r="R18" s="18">
        <v>5927</v>
      </c>
      <c r="S18" s="18">
        <v>5754</v>
      </c>
      <c r="T18" s="18">
        <v>5565</v>
      </c>
      <c r="U18" s="18">
        <v>5977</v>
      </c>
      <c r="V18" s="18">
        <v>5968</v>
      </c>
      <c r="W18" s="18">
        <v>5911</v>
      </c>
      <c r="X18" s="18">
        <v>5650</v>
      </c>
      <c r="Y18" s="18">
        <v>5969</v>
      </c>
      <c r="Z18" s="18">
        <v>5760</v>
      </c>
      <c r="AA18" s="18">
        <v>5258</v>
      </c>
      <c r="AB18" s="18">
        <v>4892</v>
      </c>
      <c r="AC18" s="18">
        <v>5324</v>
      </c>
      <c r="AD18" s="18">
        <v>10443</v>
      </c>
      <c r="AE18" s="18">
        <v>9455</v>
      </c>
      <c r="AF18" s="18">
        <v>9107</v>
      </c>
      <c r="AG18" s="18"/>
      <c r="AH18" s="18"/>
      <c r="AI18" s="18"/>
      <c r="AJ18" s="18"/>
      <c r="AK18" s="18">
        <v>115200</v>
      </c>
      <c r="AL18" s="18">
        <v>116100</v>
      </c>
      <c r="AM18" s="18">
        <v>118200</v>
      </c>
      <c r="AN18" s="18">
        <v>118900</v>
      </c>
      <c r="AO18" s="18">
        <v>119800</v>
      </c>
      <c r="AP18" s="18">
        <v>120100</v>
      </c>
      <c r="AQ18" s="18">
        <v>118200</v>
      </c>
      <c r="AR18" s="18">
        <v>118800</v>
      </c>
      <c r="AS18" s="18">
        <v>117300</v>
      </c>
      <c r="AT18" s="18">
        <v>117800</v>
      </c>
      <c r="AU18" s="18">
        <v>118500</v>
      </c>
      <c r="AV18" s="18">
        <v>116800</v>
      </c>
      <c r="AW18" s="18">
        <v>117100</v>
      </c>
      <c r="AX18" s="18">
        <v>115300</v>
      </c>
      <c r="AY18" s="40">
        <v>115100</v>
      </c>
      <c r="AZ18" s="40">
        <v>117200</v>
      </c>
      <c r="BA18" s="40">
        <v>115900</v>
      </c>
      <c r="BB18" s="40">
        <v>115200</v>
      </c>
      <c r="BC18" s="40">
        <v>116600</v>
      </c>
      <c r="BD18" s="40">
        <v>115800</v>
      </c>
      <c r="BE18" s="40">
        <v>116200</v>
      </c>
      <c r="BF18" s="40">
        <v>117100</v>
      </c>
      <c r="BG18" s="40">
        <v>116500</v>
      </c>
      <c r="BH18" s="40">
        <v>115400</v>
      </c>
      <c r="BI18" s="40">
        <v>115800</v>
      </c>
      <c r="BJ18" s="40">
        <v>117900</v>
      </c>
      <c r="BK18" s="40">
        <v>118200</v>
      </c>
      <c r="BL18" s="40">
        <v>117900</v>
      </c>
      <c r="BM18" s="40">
        <v>117400</v>
      </c>
      <c r="BN18" s="40">
        <v>115500</v>
      </c>
      <c r="BO18" s="40">
        <v>113200</v>
      </c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16"/>
      <c r="CJ18"/>
      <c r="CL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EA18" s="30" t="e">
        <f t="shared" si="3"/>
        <v>#DIV/0!</v>
      </c>
      <c r="EB18" s="30">
        <f t="shared" si="4"/>
        <v>9.2708333333333337E-2</v>
      </c>
      <c r="EC18" s="30">
        <f t="shared" ref="EC18:EC81" si="23">C18/AL18</f>
        <v>8.5443583118001723E-2</v>
      </c>
      <c r="ED18" s="30">
        <f t="shared" ref="ED18:ED81" si="24">D18/AM18</f>
        <v>7.507614213197969E-2</v>
      </c>
      <c r="EE18" s="30">
        <f t="shared" ref="EE18:EE81" si="25">E18/AN18</f>
        <v>7.6812447434819173E-2</v>
      </c>
      <c r="EF18" s="30">
        <f t="shared" ref="EF18:EF81" si="26">F18/AO18</f>
        <v>6.7504173622704514E-2</v>
      </c>
      <c r="EG18" s="30">
        <f t="shared" ref="EG18:EG81" si="27">G18/AP18</f>
        <v>6.0791007493755204E-2</v>
      </c>
      <c r="EH18" s="30">
        <f t="shared" ref="EH18:EH81" si="28">H18/AQ18</f>
        <v>5.5981387478849405E-2</v>
      </c>
      <c r="EI18" s="30">
        <f t="shared" ref="EI18:EI81" si="29">I18/AR18</f>
        <v>5.9225589225589223E-2</v>
      </c>
      <c r="EJ18" s="30">
        <f t="shared" ref="EJ18:EJ81" si="30">J18/AS18</f>
        <v>5.7271952259164538E-2</v>
      </c>
      <c r="EK18" s="30">
        <f t="shared" ref="EK18:EK81" si="31">K18/AT18</f>
        <v>5.4813242784380309E-2</v>
      </c>
      <c r="EL18" s="30">
        <f t="shared" ref="EL18:EL81" si="32">L18/AU18</f>
        <v>5.0784810126582279E-2</v>
      </c>
      <c r="EM18" s="30">
        <f t="shared" ref="EM18:EM81" si="33">M18/AV18</f>
        <v>5.4631849315068495E-2</v>
      </c>
      <c r="EN18" s="30">
        <f t="shared" ref="EN18:EN81" si="34">N18/AW18</f>
        <v>5.1058923996584113E-2</v>
      </c>
      <c r="EO18" s="30">
        <f t="shared" si="8"/>
        <v>5.1777970511708585E-2</v>
      </c>
      <c r="EP18" s="30">
        <f t="shared" si="9"/>
        <v>4.8062554300608164E-2</v>
      </c>
      <c r="EQ18" s="30">
        <f t="shared" si="10"/>
        <v>5.0947098976109217E-2</v>
      </c>
      <c r="ER18" s="30">
        <f t="shared" si="11"/>
        <v>5.1138912855910268E-2</v>
      </c>
      <c r="ES18" s="30">
        <f t="shared" si="12"/>
        <v>4.9947916666666668E-2</v>
      </c>
      <c r="ET18" s="30">
        <f t="shared" si="13"/>
        <v>4.7727272727272729E-2</v>
      </c>
      <c r="EU18" s="30">
        <f t="shared" si="14"/>
        <v>5.1614853195164075E-2</v>
      </c>
      <c r="EV18" s="30">
        <f t="shared" si="15"/>
        <v>5.1359724612736662E-2</v>
      </c>
      <c r="EW18" s="30">
        <f t="shared" si="16"/>
        <v>5.0478223740392826E-2</v>
      </c>
      <c r="EX18" s="30">
        <f t="shared" si="17"/>
        <v>4.8497854077253218E-2</v>
      </c>
      <c r="EY18" s="30">
        <f t="shared" si="18"/>
        <v>5.1724436741767764E-2</v>
      </c>
      <c r="EZ18" s="30">
        <f t="shared" si="19"/>
        <v>4.9740932642487044E-2</v>
      </c>
      <c r="FA18" s="30">
        <f t="shared" si="20"/>
        <v>4.4597116200169637E-2</v>
      </c>
      <c r="FB18" s="30">
        <f t="shared" si="21"/>
        <v>4.1387478849407786E-2</v>
      </c>
      <c r="FC18" s="30">
        <f t="shared" si="22"/>
        <v>4.5156912637828665E-2</v>
      </c>
      <c r="FD18" s="30">
        <f t="shared" si="5"/>
        <v>8.8952299829642242E-2</v>
      </c>
      <c r="FE18" s="30">
        <f t="shared" si="6"/>
        <v>8.1861471861471857E-2</v>
      </c>
      <c r="FF18" s="30">
        <f t="shared" si="7"/>
        <v>8.0450530035335685E-2</v>
      </c>
    </row>
    <row r="19" spans="1:162" ht="14.4" x14ac:dyDescent="0.3">
      <c r="A19" s="16" t="s">
        <v>35</v>
      </c>
      <c r="B19" s="18">
        <v>2318</v>
      </c>
      <c r="C19" s="18">
        <v>2180</v>
      </c>
      <c r="D19" s="18">
        <v>2162</v>
      </c>
      <c r="E19" s="18">
        <v>2160</v>
      </c>
      <c r="F19" s="18">
        <v>2113</v>
      </c>
      <c r="G19" s="18">
        <v>1933</v>
      </c>
      <c r="H19" s="18">
        <v>1928</v>
      </c>
      <c r="I19" s="18">
        <v>1833</v>
      </c>
      <c r="J19" s="18">
        <v>1878</v>
      </c>
      <c r="K19" s="18">
        <v>1810</v>
      </c>
      <c r="L19" s="18">
        <v>1707</v>
      </c>
      <c r="M19" s="18">
        <v>1733</v>
      </c>
      <c r="N19" s="18">
        <v>1598</v>
      </c>
      <c r="O19" s="18">
        <v>1585</v>
      </c>
      <c r="P19" s="18">
        <v>1557</v>
      </c>
      <c r="Q19" s="18">
        <v>1584</v>
      </c>
      <c r="R19" s="18">
        <v>1519</v>
      </c>
      <c r="S19" s="18">
        <v>1447</v>
      </c>
      <c r="T19" s="18">
        <v>1446</v>
      </c>
      <c r="U19" s="18">
        <v>1482</v>
      </c>
      <c r="V19" s="18">
        <v>1380</v>
      </c>
      <c r="W19" s="18">
        <v>1344</v>
      </c>
      <c r="X19" s="18">
        <v>1320</v>
      </c>
      <c r="Y19" s="18">
        <v>1398</v>
      </c>
      <c r="Z19" s="18">
        <v>1348</v>
      </c>
      <c r="AA19" s="18">
        <v>1282</v>
      </c>
      <c r="AB19" s="18">
        <v>1250</v>
      </c>
      <c r="AC19" s="18">
        <v>1286</v>
      </c>
      <c r="AD19" s="18">
        <v>2204</v>
      </c>
      <c r="AE19" s="18">
        <v>2169</v>
      </c>
      <c r="AF19" s="18">
        <v>2037</v>
      </c>
      <c r="AG19" s="18"/>
      <c r="AH19" s="18"/>
      <c r="AI19" s="18"/>
      <c r="AJ19" s="18"/>
      <c r="AK19" s="18">
        <v>29000</v>
      </c>
      <c r="AL19" s="18">
        <v>28800</v>
      </c>
      <c r="AM19" s="18">
        <v>28100</v>
      </c>
      <c r="AN19" s="18">
        <v>29900</v>
      </c>
      <c r="AO19" s="18">
        <v>30500</v>
      </c>
      <c r="AP19" s="18">
        <v>32600</v>
      </c>
      <c r="AQ19" s="18">
        <v>32900</v>
      </c>
      <c r="AR19" s="18">
        <v>32500</v>
      </c>
      <c r="AS19" s="18">
        <v>31700</v>
      </c>
      <c r="AT19" s="18">
        <v>31200</v>
      </c>
      <c r="AU19" s="18">
        <v>31900</v>
      </c>
      <c r="AV19" s="18">
        <v>31100</v>
      </c>
      <c r="AW19" s="18">
        <v>30800</v>
      </c>
      <c r="AX19" s="18">
        <v>29900</v>
      </c>
      <c r="AY19" s="40">
        <v>29200</v>
      </c>
      <c r="AZ19" s="40">
        <v>29700</v>
      </c>
      <c r="BA19" s="40">
        <v>32000</v>
      </c>
      <c r="BB19" s="40">
        <v>32500</v>
      </c>
      <c r="BC19" s="40">
        <v>32400</v>
      </c>
      <c r="BD19" s="40">
        <v>33100</v>
      </c>
      <c r="BE19" s="40">
        <v>30400</v>
      </c>
      <c r="BF19" s="40">
        <v>30400</v>
      </c>
      <c r="BG19" s="40">
        <v>31400</v>
      </c>
      <c r="BH19" s="40">
        <v>30300</v>
      </c>
      <c r="BI19" s="40">
        <v>28900</v>
      </c>
      <c r="BJ19" s="40">
        <v>28400</v>
      </c>
      <c r="BK19" s="40">
        <v>26200</v>
      </c>
      <c r="BL19" s="40">
        <v>26800</v>
      </c>
      <c r="BM19" s="40">
        <v>28800</v>
      </c>
      <c r="BN19" s="40">
        <v>28100</v>
      </c>
      <c r="BO19" s="40">
        <v>27800</v>
      </c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16"/>
      <c r="CJ19"/>
      <c r="CL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EA19" s="30" t="e">
        <f t="shared" si="3"/>
        <v>#DIV/0!</v>
      </c>
      <c r="EB19" s="30">
        <f t="shared" si="4"/>
        <v>7.9931034482758623E-2</v>
      </c>
      <c r="EC19" s="30">
        <f t="shared" si="23"/>
        <v>7.5694444444444439E-2</v>
      </c>
      <c r="ED19" s="30">
        <f t="shared" si="24"/>
        <v>7.6939501779359432E-2</v>
      </c>
      <c r="EE19" s="30">
        <f t="shared" si="25"/>
        <v>7.2240802675585289E-2</v>
      </c>
      <c r="EF19" s="30">
        <f t="shared" si="26"/>
        <v>6.9278688524590168E-2</v>
      </c>
      <c r="EG19" s="30">
        <f t="shared" si="27"/>
        <v>5.9294478527607365E-2</v>
      </c>
      <c r="EH19" s="30">
        <f t="shared" si="28"/>
        <v>5.8601823708206685E-2</v>
      </c>
      <c r="EI19" s="30">
        <f t="shared" si="29"/>
        <v>5.6399999999999999E-2</v>
      </c>
      <c r="EJ19" s="30">
        <f t="shared" si="30"/>
        <v>5.9242902208201893E-2</v>
      </c>
      <c r="EK19" s="30">
        <f t="shared" si="31"/>
        <v>5.8012820512820515E-2</v>
      </c>
      <c r="EL19" s="30">
        <f t="shared" si="32"/>
        <v>5.3510971786833852E-2</v>
      </c>
      <c r="EM19" s="30">
        <f t="shared" si="33"/>
        <v>5.5723472668810288E-2</v>
      </c>
      <c r="EN19" s="30">
        <f t="shared" si="34"/>
        <v>5.1883116883116885E-2</v>
      </c>
      <c r="EO19" s="30">
        <f t="shared" si="8"/>
        <v>5.301003344481605E-2</v>
      </c>
      <c r="EP19" s="30">
        <f t="shared" si="9"/>
        <v>5.3321917808219176E-2</v>
      </c>
      <c r="EQ19" s="30">
        <f t="shared" si="10"/>
        <v>5.3333333333333337E-2</v>
      </c>
      <c r="ER19" s="30">
        <f t="shared" si="11"/>
        <v>4.7468749999999997E-2</v>
      </c>
      <c r="ES19" s="30">
        <f t="shared" si="12"/>
        <v>4.4523076923076922E-2</v>
      </c>
      <c r="ET19" s="30">
        <f t="shared" si="13"/>
        <v>4.462962962962963E-2</v>
      </c>
      <c r="EU19" s="30">
        <f t="shared" si="14"/>
        <v>4.477341389728097E-2</v>
      </c>
      <c r="EV19" s="30">
        <f t="shared" si="15"/>
        <v>4.5394736842105265E-2</v>
      </c>
      <c r="EW19" s="30">
        <f t="shared" si="16"/>
        <v>4.4210526315789471E-2</v>
      </c>
      <c r="EX19" s="30">
        <f t="shared" si="17"/>
        <v>4.2038216560509552E-2</v>
      </c>
      <c r="EY19" s="30">
        <f t="shared" si="18"/>
        <v>4.6138613861386138E-2</v>
      </c>
      <c r="EZ19" s="30">
        <f t="shared" si="19"/>
        <v>4.6643598615916958E-2</v>
      </c>
      <c r="FA19" s="30">
        <f t="shared" si="20"/>
        <v>4.5140845070422535E-2</v>
      </c>
      <c r="FB19" s="30">
        <f t="shared" si="21"/>
        <v>4.7709923664122141E-2</v>
      </c>
      <c r="FC19" s="30">
        <f t="shared" si="22"/>
        <v>4.7985074626865673E-2</v>
      </c>
      <c r="FD19" s="30">
        <f t="shared" si="5"/>
        <v>7.6527777777777778E-2</v>
      </c>
      <c r="FE19" s="30">
        <f t="shared" si="6"/>
        <v>7.718861209964413E-2</v>
      </c>
      <c r="FF19" s="30">
        <f t="shared" si="7"/>
        <v>7.3273381294964024E-2</v>
      </c>
    </row>
    <row r="20" spans="1:162" ht="14.4" x14ac:dyDescent="0.3">
      <c r="A20" s="16" t="s">
        <v>36</v>
      </c>
      <c r="B20" s="18">
        <v>6643</v>
      </c>
      <c r="C20" s="18">
        <v>6232</v>
      </c>
      <c r="D20" s="18">
        <v>5744</v>
      </c>
      <c r="E20" s="18">
        <v>5647</v>
      </c>
      <c r="F20" s="18">
        <v>4959</v>
      </c>
      <c r="G20" s="18">
        <v>4384</v>
      </c>
      <c r="H20" s="18">
        <v>4106</v>
      </c>
      <c r="I20" s="18">
        <v>4137</v>
      </c>
      <c r="J20" s="18">
        <v>3973</v>
      </c>
      <c r="K20" s="18">
        <v>3894</v>
      </c>
      <c r="L20" s="18">
        <v>3643</v>
      </c>
      <c r="M20" s="18">
        <v>3805</v>
      </c>
      <c r="N20" s="18">
        <v>3728</v>
      </c>
      <c r="O20" s="18">
        <v>3533</v>
      </c>
      <c r="P20" s="18">
        <v>3470</v>
      </c>
      <c r="Q20" s="18">
        <v>3548</v>
      </c>
      <c r="R20" s="18">
        <v>3524</v>
      </c>
      <c r="S20" s="18">
        <v>3363</v>
      </c>
      <c r="T20" s="18">
        <v>3225</v>
      </c>
      <c r="U20" s="18">
        <v>3330</v>
      </c>
      <c r="V20" s="18">
        <v>3341</v>
      </c>
      <c r="W20" s="18">
        <v>3375</v>
      </c>
      <c r="X20" s="18">
        <v>3325</v>
      </c>
      <c r="Y20" s="18">
        <v>3634</v>
      </c>
      <c r="Z20" s="18">
        <v>3643</v>
      </c>
      <c r="AA20" s="18">
        <v>3569</v>
      </c>
      <c r="AB20" s="18">
        <v>3561</v>
      </c>
      <c r="AC20" s="18">
        <v>3778</v>
      </c>
      <c r="AD20" s="18">
        <v>8047</v>
      </c>
      <c r="AE20" s="18">
        <v>8120</v>
      </c>
      <c r="AF20" s="18">
        <v>7837</v>
      </c>
      <c r="AG20" s="18"/>
      <c r="AH20" s="18"/>
      <c r="AI20" s="18"/>
      <c r="AJ20" s="18"/>
      <c r="AK20" s="18">
        <v>85500</v>
      </c>
      <c r="AL20" s="18">
        <v>83200</v>
      </c>
      <c r="AM20" s="18">
        <v>86700</v>
      </c>
      <c r="AN20" s="18">
        <v>90200</v>
      </c>
      <c r="AO20" s="18">
        <v>89800</v>
      </c>
      <c r="AP20" s="18">
        <v>90100</v>
      </c>
      <c r="AQ20" s="18">
        <v>89900</v>
      </c>
      <c r="AR20" s="18">
        <v>89700</v>
      </c>
      <c r="AS20" s="18">
        <v>92700</v>
      </c>
      <c r="AT20" s="18">
        <v>94000</v>
      </c>
      <c r="AU20" s="18">
        <v>90500</v>
      </c>
      <c r="AV20" s="18">
        <v>88800</v>
      </c>
      <c r="AW20" s="18">
        <v>91600</v>
      </c>
      <c r="AX20" s="18">
        <v>89400</v>
      </c>
      <c r="AY20" s="40">
        <v>91600</v>
      </c>
      <c r="AZ20" s="40">
        <v>88200</v>
      </c>
      <c r="BA20" s="40">
        <v>85500</v>
      </c>
      <c r="BB20" s="40">
        <v>86100</v>
      </c>
      <c r="BC20" s="40">
        <v>88400</v>
      </c>
      <c r="BD20" s="40">
        <v>88300</v>
      </c>
      <c r="BE20" s="40">
        <v>87600</v>
      </c>
      <c r="BF20" s="40">
        <v>88900</v>
      </c>
      <c r="BG20" s="40">
        <v>84000</v>
      </c>
      <c r="BH20" s="40">
        <v>88300</v>
      </c>
      <c r="BI20" s="40">
        <v>89200</v>
      </c>
      <c r="BJ20" s="40">
        <v>89100</v>
      </c>
      <c r="BK20" s="40">
        <v>91700</v>
      </c>
      <c r="BL20" s="40">
        <v>92100</v>
      </c>
      <c r="BM20" s="40">
        <v>93000</v>
      </c>
      <c r="BN20" s="40">
        <v>94000</v>
      </c>
      <c r="BO20" s="40">
        <v>93000</v>
      </c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16"/>
      <c r="CJ20"/>
      <c r="CL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EA20" s="30" t="e">
        <f t="shared" si="3"/>
        <v>#DIV/0!</v>
      </c>
      <c r="EB20" s="30">
        <f t="shared" si="4"/>
        <v>7.769590643274854E-2</v>
      </c>
      <c r="EC20" s="30">
        <f t="shared" si="23"/>
        <v>7.4903846153846154E-2</v>
      </c>
      <c r="ED20" s="30">
        <f t="shared" si="24"/>
        <v>6.6251441753171852E-2</v>
      </c>
      <c r="EE20" s="30">
        <f t="shared" si="25"/>
        <v>6.2605321507760534E-2</v>
      </c>
      <c r="EF20" s="30">
        <f t="shared" si="26"/>
        <v>5.5222717149220488E-2</v>
      </c>
      <c r="EG20" s="30">
        <f t="shared" si="27"/>
        <v>4.8657047724750276E-2</v>
      </c>
      <c r="EH20" s="30">
        <f t="shared" si="28"/>
        <v>4.567296996662959E-2</v>
      </c>
      <c r="EI20" s="30">
        <f t="shared" si="29"/>
        <v>4.6120401337792639E-2</v>
      </c>
      <c r="EJ20" s="30">
        <f t="shared" si="30"/>
        <v>4.2858683926645089E-2</v>
      </c>
      <c r="EK20" s="30">
        <f t="shared" si="31"/>
        <v>4.1425531914893614E-2</v>
      </c>
      <c r="EL20" s="30">
        <f t="shared" si="32"/>
        <v>4.0254143646408842E-2</v>
      </c>
      <c r="EM20" s="30">
        <f t="shared" si="33"/>
        <v>4.2849099099099099E-2</v>
      </c>
      <c r="EN20" s="30">
        <f t="shared" si="34"/>
        <v>4.0698689956331878E-2</v>
      </c>
      <c r="EO20" s="30">
        <f t="shared" si="8"/>
        <v>3.9519015659955255E-2</v>
      </c>
      <c r="EP20" s="30">
        <f t="shared" si="9"/>
        <v>3.7882096069868997E-2</v>
      </c>
      <c r="EQ20" s="30">
        <f t="shared" si="10"/>
        <v>4.0226757369614514E-2</v>
      </c>
      <c r="ER20" s="30">
        <f t="shared" si="11"/>
        <v>4.1216374269005845E-2</v>
      </c>
      <c r="ES20" s="30">
        <f t="shared" si="12"/>
        <v>3.905923344947735E-2</v>
      </c>
      <c r="ET20" s="30">
        <f t="shared" si="13"/>
        <v>3.648190045248869E-2</v>
      </c>
      <c r="EU20" s="30">
        <f t="shared" si="14"/>
        <v>3.7712344280860705E-2</v>
      </c>
      <c r="EV20" s="30">
        <f t="shared" si="15"/>
        <v>3.8139269406392694E-2</v>
      </c>
      <c r="EW20" s="30">
        <f t="shared" si="16"/>
        <v>3.796400449943757E-2</v>
      </c>
      <c r="EX20" s="30">
        <f t="shared" si="17"/>
        <v>3.9583333333333331E-2</v>
      </c>
      <c r="EY20" s="30">
        <f t="shared" si="18"/>
        <v>4.115515288788222E-2</v>
      </c>
      <c r="EZ20" s="30">
        <f t="shared" si="19"/>
        <v>4.0840807174887896E-2</v>
      </c>
      <c r="FA20" s="30">
        <f t="shared" si="20"/>
        <v>4.0056116722783391E-2</v>
      </c>
      <c r="FB20" s="30">
        <f t="shared" si="21"/>
        <v>3.8833151581243182E-2</v>
      </c>
      <c r="FC20" s="30">
        <f t="shared" si="22"/>
        <v>4.1020629750271445E-2</v>
      </c>
      <c r="FD20" s="30">
        <f t="shared" si="5"/>
        <v>8.6526881720430104E-2</v>
      </c>
      <c r="FE20" s="30">
        <f t="shared" si="6"/>
        <v>8.6382978723404252E-2</v>
      </c>
      <c r="FF20" s="30">
        <f t="shared" si="7"/>
        <v>8.4268817204301072E-2</v>
      </c>
    </row>
    <row r="21" spans="1:162" ht="14.4" x14ac:dyDescent="0.3">
      <c r="A21" s="16" t="s">
        <v>37</v>
      </c>
      <c r="B21" s="18">
        <v>3173</v>
      </c>
      <c r="C21" s="18">
        <v>2982</v>
      </c>
      <c r="D21" s="18">
        <v>2631</v>
      </c>
      <c r="E21" s="18">
        <v>2676</v>
      </c>
      <c r="F21" s="18">
        <v>2377</v>
      </c>
      <c r="G21" s="18">
        <v>2276</v>
      </c>
      <c r="H21" s="18">
        <v>1985</v>
      </c>
      <c r="I21" s="18">
        <v>2099</v>
      </c>
      <c r="J21" s="18">
        <v>1909</v>
      </c>
      <c r="K21" s="18">
        <v>1856</v>
      </c>
      <c r="L21" s="18">
        <v>1707</v>
      </c>
      <c r="M21" s="18">
        <v>1834</v>
      </c>
      <c r="N21" s="18">
        <v>1813</v>
      </c>
      <c r="O21" s="18">
        <v>1777</v>
      </c>
      <c r="P21" s="18">
        <v>1710</v>
      </c>
      <c r="Q21" s="18">
        <v>1866</v>
      </c>
      <c r="R21" s="18">
        <v>1821</v>
      </c>
      <c r="S21" s="18">
        <v>1818</v>
      </c>
      <c r="T21" s="18">
        <v>1749</v>
      </c>
      <c r="U21" s="18">
        <v>1877</v>
      </c>
      <c r="V21" s="18">
        <v>1844</v>
      </c>
      <c r="W21" s="18">
        <v>1786</v>
      </c>
      <c r="X21" s="18">
        <v>1836</v>
      </c>
      <c r="Y21" s="18">
        <v>2050</v>
      </c>
      <c r="Z21" s="18">
        <v>2096</v>
      </c>
      <c r="AA21" s="18">
        <v>2024</v>
      </c>
      <c r="AB21" s="18">
        <v>1963</v>
      </c>
      <c r="AC21" s="18">
        <v>2200</v>
      </c>
      <c r="AD21" s="18">
        <v>4617</v>
      </c>
      <c r="AE21" s="18">
        <v>4777</v>
      </c>
      <c r="AF21" s="18">
        <v>4664</v>
      </c>
      <c r="AG21" s="18"/>
      <c r="AH21" s="18"/>
      <c r="AI21" s="18"/>
      <c r="AJ21" s="18"/>
      <c r="AK21" s="18">
        <v>92600</v>
      </c>
      <c r="AL21" s="18">
        <v>91800</v>
      </c>
      <c r="AM21" s="18">
        <v>92000</v>
      </c>
      <c r="AN21" s="18">
        <v>92500</v>
      </c>
      <c r="AO21" s="18">
        <v>91700</v>
      </c>
      <c r="AP21" s="18">
        <v>93300</v>
      </c>
      <c r="AQ21" s="18">
        <v>92400</v>
      </c>
      <c r="AR21" s="18">
        <v>93400</v>
      </c>
      <c r="AS21" s="18">
        <v>93900</v>
      </c>
      <c r="AT21" s="18">
        <v>91800</v>
      </c>
      <c r="AU21" s="18">
        <v>92100</v>
      </c>
      <c r="AV21" s="18">
        <v>92700</v>
      </c>
      <c r="AW21" s="18">
        <v>91500</v>
      </c>
      <c r="AX21" s="18">
        <v>93800</v>
      </c>
      <c r="AY21" s="40">
        <v>92700</v>
      </c>
      <c r="AZ21" s="40">
        <v>92300</v>
      </c>
      <c r="BA21" s="40">
        <v>94400</v>
      </c>
      <c r="BB21" s="40">
        <v>94800</v>
      </c>
      <c r="BC21" s="40">
        <v>97000</v>
      </c>
      <c r="BD21" s="40">
        <v>98000</v>
      </c>
      <c r="BE21" s="40">
        <v>98900</v>
      </c>
      <c r="BF21" s="40">
        <v>97000</v>
      </c>
      <c r="BG21" s="40">
        <v>98000</v>
      </c>
      <c r="BH21" s="40">
        <v>98000</v>
      </c>
      <c r="BI21" s="40">
        <v>96800</v>
      </c>
      <c r="BJ21" s="40">
        <v>95500</v>
      </c>
      <c r="BK21" s="40">
        <v>94900</v>
      </c>
      <c r="BL21" s="40">
        <v>95300</v>
      </c>
      <c r="BM21" s="40">
        <v>95000</v>
      </c>
      <c r="BN21" s="40">
        <v>93800</v>
      </c>
      <c r="BO21" s="40">
        <v>92100</v>
      </c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16"/>
      <c r="CJ21"/>
      <c r="CL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EA21" s="30" t="e">
        <f t="shared" si="3"/>
        <v>#DIV/0!</v>
      </c>
      <c r="EB21" s="30">
        <f t="shared" si="4"/>
        <v>3.4265658747300219E-2</v>
      </c>
      <c r="EC21" s="30">
        <f t="shared" si="23"/>
        <v>3.2483660130718954E-2</v>
      </c>
      <c r="ED21" s="30">
        <f t="shared" si="24"/>
        <v>2.8597826086956522E-2</v>
      </c>
      <c r="EE21" s="30">
        <f t="shared" si="25"/>
        <v>2.8929729729729729E-2</v>
      </c>
      <c r="EF21" s="30">
        <f t="shared" si="26"/>
        <v>2.5921483097055616E-2</v>
      </c>
      <c r="EG21" s="30">
        <f t="shared" si="27"/>
        <v>2.4394426580921759E-2</v>
      </c>
      <c r="EH21" s="30">
        <f t="shared" si="28"/>
        <v>2.1482683982683982E-2</v>
      </c>
      <c r="EI21" s="30">
        <f t="shared" si="29"/>
        <v>2.247323340471092E-2</v>
      </c>
      <c r="EJ21" s="30">
        <f t="shared" si="30"/>
        <v>2.0330138445154418E-2</v>
      </c>
      <c r="EK21" s="30">
        <f t="shared" si="31"/>
        <v>2.0217864923747275E-2</v>
      </c>
      <c r="EL21" s="30">
        <f t="shared" si="32"/>
        <v>1.8534201954397395E-2</v>
      </c>
      <c r="EM21" s="30">
        <f t="shared" si="33"/>
        <v>1.9784250269687161E-2</v>
      </c>
      <c r="EN21" s="30">
        <f t="shared" si="34"/>
        <v>1.9814207650273225E-2</v>
      </c>
      <c r="EO21" s="30">
        <f t="shared" si="8"/>
        <v>1.8944562899786781E-2</v>
      </c>
      <c r="EP21" s="30">
        <f t="shared" si="9"/>
        <v>1.8446601941747572E-2</v>
      </c>
      <c r="EQ21" s="30">
        <f t="shared" si="10"/>
        <v>2.0216684723726976E-2</v>
      </c>
      <c r="ER21" s="30">
        <f t="shared" si="11"/>
        <v>1.9290254237288137E-2</v>
      </c>
      <c r="ES21" s="30">
        <f t="shared" si="12"/>
        <v>1.9177215189873417E-2</v>
      </c>
      <c r="ET21" s="30">
        <f t="shared" si="13"/>
        <v>1.8030927835051547E-2</v>
      </c>
      <c r="EU21" s="30">
        <f t="shared" si="14"/>
        <v>1.9153061224489797E-2</v>
      </c>
      <c r="EV21" s="30">
        <f t="shared" si="15"/>
        <v>1.8645096056622852E-2</v>
      </c>
      <c r="EW21" s="30">
        <f t="shared" si="16"/>
        <v>1.8412371134020618E-2</v>
      </c>
      <c r="EX21" s="30">
        <f t="shared" si="17"/>
        <v>1.8734693877551022E-2</v>
      </c>
      <c r="EY21" s="30">
        <f t="shared" si="18"/>
        <v>2.0918367346938777E-2</v>
      </c>
      <c r="EZ21" s="30">
        <f t="shared" si="19"/>
        <v>2.165289256198347E-2</v>
      </c>
      <c r="FA21" s="30">
        <f t="shared" si="20"/>
        <v>2.1193717277486913E-2</v>
      </c>
      <c r="FB21" s="30">
        <f t="shared" si="21"/>
        <v>2.0684931506849316E-2</v>
      </c>
      <c r="FC21" s="30">
        <f t="shared" si="22"/>
        <v>2.3084994753410283E-2</v>
      </c>
      <c r="FD21" s="30">
        <f t="shared" si="5"/>
        <v>4.8599999999999997E-2</v>
      </c>
      <c r="FE21" s="30">
        <f t="shared" si="6"/>
        <v>5.0927505330490404E-2</v>
      </c>
      <c r="FF21" s="30">
        <f t="shared" si="7"/>
        <v>5.0640608034744843E-2</v>
      </c>
    </row>
    <row r="22" spans="1:162" ht="14.4" x14ac:dyDescent="0.3">
      <c r="A22" s="16" t="s">
        <v>38</v>
      </c>
      <c r="B22" s="18">
        <v>3329</v>
      </c>
      <c r="C22" s="18">
        <v>3068</v>
      </c>
      <c r="D22" s="18">
        <v>2927</v>
      </c>
      <c r="E22" s="18">
        <v>3073</v>
      </c>
      <c r="F22" s="18">
        <v>2668</v>
      </c>
      <c r="G22" s="18">
        <v>2484</v>
      </c>
      <c r="H22" s="18">
        <v>2358</v>
      </c>
      <c r="I22" s="18">
        <v>2289</v>
      </c>
      <c r="J22" s="18">
        <v>2169</v>
      </c>
      <c r="K22" s="18">
        <v>2127</v>
      </c>
      <c r="L22" s="18">
        <v>1977</v>
      </c>
      <c r="M22" s="18">
        <v>1982</v>
      </c>
      <c r="N22" s="18">
        <v>1896</v>
      </c>
      <c r="O22" s="18">
        <v>1873</v>
      </c>
      <c r="P22" s="18">
        <v>1839</v>
      </c>
      <c r="Q22" s="18">
        <v>1924</v>
      </c>
      <c r="R22" s="18">
        <v>1878</v>
      </c>
      <c r="S22" s="18">
        <v>1866</v>
      </c>
      <c r="T22" s="18">
        <v>1858</v>
      </c>
      <c r="U22" s="18">
        <v>1907</v>
      </c>
      <c r="V22" s="18">
        <v>1828</v>
      </c>
      <c r="W22" s="18">
        <v>1878</v>
      </c>
      <c r="X22" s="18">
        <v>1815</v>
      </c>
      <c r="Y22" s="18">
        <v>2066</v>
      </c>
      <c r="Z22" s="18">
        <v>1979</v>
      </c>
      <c r="AA22" s="18">
        <v>1918</v>
      </c>
      <c r="AB22" s="18">
        <v>1812</v>
      </c>
      <c r="AC22" s="18">
        <v>1916</v>
      </c>
      <c r="AD22" s="18">
        <v>3907</v>
      </c>
      <c r="AE22" s="18">
        <v>3606</v>
      </c>
      <c r="AF22" s="18">
        <v>3331</v>
      </c>
      <c r="AG22" s="18"/>
      <c r="AH22" s="18"/>
      <c r="AI22" s="18"/>
      <c r="AJ22" s="18"/>
      <c r="AK22" s="18">
        <v>55100</v>
      </c>
      <c r="AL22" s="18">
        <v>53500</v>
      </c>
      <c r="AM22" s="18">
        <v>51400</v>
      </c>
      <c r="AN22" s="18">
        <v>51400</v>
      </c>
      <c r="AO22" s="18">
        <v>50700</v>
      </c>
      <c r="AP22" s="18">
        <v>48700</v>
      </c>
      <c r="AQ22" s="18">
        <v>52100</v>
      </c>
      <c r="AR22" s="18">
        <v>53700</v>
      </c>
      <c r="AS22" s="18">
        <v>52300</v>
      </c>
      <c r="AT22" s="18">
        <v>51700</v>
      </c>
      <c r="AU22" s="18">
        <v>48600</v>
      </c>
      <c r="AV22" s="18">
        <v>48200</v>
      </c>
      <c r="AW22" s="18">
        <v>50800</v>
      </c>
      <c r="AX22" s="18">
        <v>51600</v>
      </c>
      <c r="AY22" s="40">
        <v>52200</v>
      </c>
      <c r="AZ22" s="40">
        <v>50600</v>
      </c>
      <c r="BA22" s="40">
        <v>51200</v>
      </c>
      <c r="BB22" s="40">
        <v>50100</v>
      </c>
      <c r="BC22" s="40">
        <v>52400</v>
      </c>
      <c r="BD22" s="40">
        <v>54600</v>
      </c>
      <c r="BE22" s="40">
        <v>52700</v>
      </c>
      <c r="BF22" s="40">
        <v>53700</v>
      </c>
      <c r="BG22" s="40">
        <v>51800</v>
      </c>
      <c r="BH22" s="40">
        <v>54300</v>
      </c>
      <c r="BI22" s="40">
        <v>55900</v>
      </c>
      <c r="BJ22" s="40">
        <v>56400</v>
      </c>
      <c r="BK22" s="40">
        <v>56500</v>
      </c>
      <c r="BL22" s="40">
        <v>56200</v>
      </c>
      <c r="BM22" s="40">
        <v>56200</v>
      </c>
      <c r="BN22" s="40">
        <v>52500</v>
      </c>
      <c r="BO22" s="40">
        <v>52300</v>
      </c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16"/>
      <c r="CJ22"/>
      <c r="CL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EA22" s="30" t="e">
        <f t="shared" si="3"/>
        <v>#DIV/0!</v>
      </c>
      <c r="EB22" s="30">
        <f t="shared" si="4"/>
        <v>6.0417422867513615E-2</v>
      </c>
      <c r="EC22" s="30">
        <f t="shared" si="23"/>
        <v>5.7345794392523367E-2</v>
      </c>
      <c r="ED22" s="30">
        <f t="shared" si="24"/>
        <v>5.6945525291828794E-2</v>
      </c>
      <c r="EE22" s="30">
        <f t="shared" si="25"/>
        <v>5.9785992217898834E-2</v>
      </c>
      <c r="EF22" s="30">
        <f t="shared" si="26"/>
        <v>5.2623274161735699E-2</v>
      </c>
      <c r="EG22" s="30">
        <f t="shared" si="27"/>
        <v>5.100616016427105E-2</v>
      </c>
      <c r="EH22" s="30">
        <f t="shared" si="28"/>
        <v>4.5259117082533593E-2</v>
      </c>
      <c r="EI22" s="30">
        <f t="shared" si="29"/>
        <v>4.2625698324022347E-2</v>
      </c>
      <c r="EJ22" s="30">
        <f t="shared" si="30"/>
        <v>4.1472275334608032E-2</v>
      </c>
      <c r="EK22" s="30">
        <f t="shared" si="31"/>
        <v>4.1141199226305609E-2</v>
      </c>
      <c r="EL22" s="30">
        <f t="shared" si="32"/>
        <v>4.0679012345679014E-2</v>
      </c>
      <c r="EM22" s="30">
        <f t="shared" si="33"/>
        <v>4.1120331950207471E-2</v>
      </c>
      <c r="EN22" s="30">
        <f t="shared" si="34"/>
        <v>3.7322834645669288E-2</v>
      </c>
      <c r="EO22" s="30">
        <f t="shared" si="8"/>
        <v>3.6298449612403104E-2</v>
      </c>
      <c r="EP22" s="30">
        <f t="shared" si="9"/>
        <v>3.5229885057471266E-2</v>
      </c>
      <c r="EQ22" s="30">
        <f t="shared" si="10"/>
        <v>3.8023715415019761E-2</v>
      </c>
      <c r="ER22" s="30">
        <f t="shared" si="11"/>
        <v>3.6679687500000002E-2</v>
      </c>
      <c r="ES22" s="30">
        <f t="shared" si="12"/>
        <v>3.7245508982035928E-2</v>
      </c>
      <c r="ET22" s="30">
        <f t="shared" si="13"/>
        <v>3.5458015267175576E-2</v>
      </c>
      <c r="EU22" s="30">
        <f t="shared" si="14"/>
        <v>3.4926739926739926E-2</v>
      </c>
      <c r="EV22" s="30">
        <f t="shared" si="15"/>
        <v>3.4686907020872862E-2</v>
      </c>
      <c r="EW22" s="30">
        <f t="shared" si="16"/>
        <v>3.4972067039106144E-2</v>
      </c>
      <c r="EX22" s="30">
        <f t="shared" si="17"/>
        <v>3.5038610038610037E-2</v>
      </c>
      <c r="EY22" s="30">
        <f t="shared" si="18"/>
        <v>3.8047882136279923E-2</v>
      </c>
      <c r="EZ22" s="30">
        <f t="shared" si="19"/>
        <v>3.5402504472271917E-2</v>
      </c>
      <c r="FA22" s="30">
        <f t="shared" si="20"/>
        <v>3.4007092198581564E-2</v>
      </c>
      <c r="FB22" s="30">
        <f t="shared" si="21"/>
        <v>3.2070796460176992E-2</v>
      </c>
      <c r="FC22" s="30">
        <f t="shared" si="22"/>
        <v>3.4092526690391457E-2</v>
      </c>
      <c r="FD22" s="30">
        <f t="shared" si="5"/>
        <v>6.9519572953736661E-2</v>
      </c>
      <c r="FE22" s="30">
        <f t="shared" si="6"/>
        <v>6.8685714285714281E-2</v>
      </c>
      <c r="FF22" s="30">
        <f t="shared" si="7"/>
        <v>6.3690248565965585E-2</v>
      </c>
    </row>
    <row r="23" spans="1:162" ht="14.4" x14ac:dyDescent="0.3">
      <c r="A23" s="16" t="s">
        <v>39</v>
      </c>
      <c r="B23" s="18">
        <v>2879</v>
      </c>
      <c r="C23" s="18">
        <v>3159</v>
      </c>
      <c r="D23" s="18">
        <v>2989</v>
      </c>
      <c r="E23" s="18">
        <v>3029</v>
      </c>
      <c r="F23" s="18">
        <v>2531</v>
      </c>
      <c r="G23" s="18">
        <v>2192</v>
      </c>
      <c r="H23" s="18">
        <v>2040</v>
      </c>
      <c r="I23" s="18">
        <v>1952</v>
      </c>
      <c r="J23" s="18">
        <v>2214</v>
      </c>
      <c r="K23" s="18">
        <v>2126</v>
      </c>
      <c r="L23" s="18">
        <v>2049</v>
      </c>
      <c r="M23" s="18">
        <v>2180</v>
      </c>
      <c r="N23" s="18">
        <v>2110</v>
      </c>
      <c r="O23" s="18">
        <v>1924</v>
      </c>
      <c r="P23" s="18">
        <v>1979</v>
      </c>
      <c r="Q23" s="18">
        <v>2015</v>
      </c>
      <c r="R23" s="18">
        <v>2149</v>
      </c>
      <c r="S23" s="18">
        <v>2106</v>
      </c>
      <c r="T23" s="18">
        <v>2059</v>
      </c>
      <c r="U23" s="18">
        <v>2173</v>
      </c>
      <c r="V23" s="18">
        <v>2151</v>
      </c>
      <c r="W23" s="18">
        <v>2116</v>
      </c>
      <c r="X23" s="18">
        <v>2085</v>
      </c>
      <c r="Y23" s="18">
        <v>2238</v>
      </c>
      <c r="Z23" s="18">
        <v>2209</v>
      </c>
      <c r="AA23" s="18">
        <v>2190</v>
      </c>
      <c r="AB23" s="18">
        <v>2043</v>
      </c>
      <c r="AC23" s="18">
        <v>2179</v>
      </c>
      <c r="AD23" s="18">
        <v>5053</v>
      </c>
      <c r="AE23" s="18">
        <v>5246</v>
      </c>
      <c r="AF23" s="18">
        <v>4919</v>
      </c>
      <c r="AG23" s="18"/>
      <c r="AH23" s="18"/>
      <c r="AI23" s="18"/>
      <c r="AJ23" s="18"/>
      <c r="AK23" s="18">
        <v>86600</v>
      </c>
      <c r="AL23" s="18">
        <v>87100</v>
      </c>
      <c r="AM23" s="18">
        <v>86700</v>
      </c>
      <c r="AN23" s="18">
        <v>86900</v>
      </c>
      <c r="AO23" s="18">
        <v>87600</v>
      </c>
      <c r="AP23" s="18">
        <v>87000</v>
      </c>
      <c r="AQ23" s="18">
        <v>88400</v>
      </c>
      <c r="AR23" s="18">
        <v>89500</v>
      </c>
      <c r="AS23" s="18">
        <v>90800</v>
      </c>
      <c r="AT23" s="18">
        <v>92600</v>
      </c>
      <c r="AU23" s="18">
        <v>92900</v>
      </c>
      <c r="AV23" s="18">
        <v>93000</v>
      </c>
      <c r="AW23" s="18">
        <v>94300</v>
      </c>
      <c r="AX23" s="18">
        <v>92600</v>
      </c>
      <c r="AY23" s="40">
        <v>93500</v>
      </c>
      <c r="AZ23" s="40">
        <v>93700</v>
      </c>
      <c r="BA23" s="40">
        <v>92600</v>
      </c>
      <c r="BB23" s="40">
        <v>93700</v>
      </c>
      <c r="BC23" s="40">
        <v>94100</v>
      </c>
      <c r="BD23" s="40">
        <v>94800</v>
      </c>
      <c r="BE23" s="40">
        <v>95500</v>
      </c>
      <c r="BF23" s="40">
        <v>95900</v>
      </c>
      <c r="BG23" s="40">
        <v>97700</v>
      </c>
      <c r="BH23" s="40">
        <v>99000</v>
      </c>
      <c r="BI23" s="40">
        <v>98700</v>
      </c>
      <c r="BJ23" s="40">
        <v>99100</v>
      </c>
      <c r="BK23" s="40">
        <v>96900</v>
      </c>
      <c r="BL23" s="40">
        <v>97900</v>
      </c>
      <c r="BM23" s="40">
        <v>99100</v>
      </c>
      <c r="BN23" s="40">
        <v>99900</v>
      </c>
      <c r="BO23" s="40">
        <v>102800</v>
      </c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16"/>
      <c r="CJ23"/>
      <c r="CL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EA23" s="30" t="e">
        <f t="shared" si="3"/>
        <v>#DIV/0!</v>
      </c>
      <c r="EB23" s="30">
        <f t="shared" si="4"/>
        <v>3.3244803695150114E-2</v>
      </c>
      <c r="EC23" s="30">
        <f t="shared" si="23"/>
        <v>3.6268656716417907E-2</v>
      </c>
      <c r="ED23" s="30">
        <f t="shared" si="24"/>
        <v>3.4475201845444059E-2</v>
      </c>
      <c r="EE23" s="30">
        <f t="shared" si="25"/>
        <v>3.4856156501726125E-2</v>
      </c>
      <c r="EF23" s="30">
        <f t="shared" si="26"/>
        <v>2.889269406392694E-2</v>
      </c>
      <c r="EG23" s="30">
        <f t="shared" si="27"/>
        <v>2.5195402298850575E-2</v>
      </c>
      <c r="EH23" s="30">
        <f t="shared" si="28"/>
        <v>2.3076923076923078E-2</v>
      </c>
      <c r="EI23" s="30">
        <f t="shared" si="29"/>
        <v>2.1810055865921787E-2</v>
      </c>
      <c r="EJ23" s="30">
        <f t="shared" si="30"/>
        <v>2.4383259911894273E-2</v>
      </c>
      <c r="EK23" s="30">
        <f t="shared" si="31"/>
        <v>2.2958963282937363E-2</v>
      </c>
      <c r="EL23" s="30">
        <f t="shared" si="32"/>
        <v>2.2055974165769644E-2</v>
      </c>
      <c r="EM23" s="30">
        <f t="shared" si="33"/>
        <v>2.3440860215053764E-2</v>
      </c>
      <c r="EN23" s="30">
        <f t="shared" si="34"/>
        <v>2.2375397667020149E-2</v>
      </c>
      <c r="EO23" s="30">
        <f t="shared" si="8"/>
        <v>2.0777537796976241E-2</v>
      </c>
      <c r="EP23" s="30">
        <f t="shared" si="9"/>
        <v>2.1165775401069519E-2</v>
      </c>
      <c r="EQ23" s="30">
        <f t="shared" si="10"/>
        <v>2.1504802561366061E-2</v>
      </c>
      <c r="ER23" s="30">
        <f t="shared" si="11"/>
        <v>2.3207343412526997E-2</v>
      </c>
      <c r="ES23" s="30">
        <f t="shared" si="12"/>
        <v>2.2475987193169691E-2</v>
      </c>
      <c r="ET23" s="30">
        <f t="shared" si="13"/>
        <v>2.1880977683315622E-2</v>
      </c>
      <c r="EU23" s="30">
        <f t="shared" si="14"/>
        <v>2.2921940928270042E-2</v>
      </c>
      <c r="EV23" s="30">
        <f t="shared" si="15"/>
        <v>2.2523560209424084E-2</v>
      </c>
      <c r="EW23" s="30">
        <f t="shared" si="16"/>
        <v>2.2064650677789364E-2</v>
      </c>
      <c r="EX23" s="30">
        <f t="shared" si="17"/>
        <v>2.1340839303991811E-2</v>
      </c>
      <c r="EY23" s="30">
        <f t="shared" si="18"/>
        <v>2.2606060606060605E-2</v>
      </c>
      <c r="EZ23" s="30">
        <f t="shared" si="19"/>
        <v>2.238095238095238E-2</v>
      </c>
      <c r="FA23" s="30">
        <f t="shared" si="20"/>
        <v>2.2098890010090817E-2</v>
      </c>
      <c r="FB23" s="30">
        <f t="shared" si="21"/>
        <v>2.1083591331269351E-2</v>
      </c>
      <c r="FC23" s="30">
        <f t="shared" si="22"/>
        <v>2.2257405515832482E-2</v>
      </c>
      <c r="FD23" s="30">
        <f t="shared" si="5"/>
        <v>5.0988900100908174E-2</v>
      </c>
      <c r="FE23" s="30">
        <f t="shared" si="6"/>
        <v>5.2512512512512516E-2</v>
      </c>
      <c r="FF23" s="30">
        <f t="shared" si="7"/>
        <v>4.7850194552529181E-2</v>
      </c>
    </row>
    <row r="24" spans="1:162" ht="14.4" x14ac:dyDescent="0.3">
      <c r="A24" s="16" t="s">
        <v>40</v>
      </c>
      <c r="B24" s="18">
        <v>5816</v>
      </c>
      <c r="C24" s="18">
        <v>5504</v>
      </c>
      <c r="D24" s="18">
        <v>4831</v>
      </c>
      <c r="E24" s="18">
        <v>4962</v>
      </c>
      <c r="F24" s="18">
        <v>4615</v>
      </c>
      <c r="G24" s="18">
        <v>4260</v>
      </c>
      <c r="H24" s="18">
        <v>3788</v>
      </c>
      <c r="I24" s="18">
        <v>3886</v>
      </c>
      <c r="J24" s="18">
        <v>3766</v>
      </c>
      <c r="K24" s="18">
        <v>3617</v>
      </c>
      <c r="L24" s="18">
        <v>3418</v>
      </c>
      <c r="M24" s="18">
        <v>3549</v>
      </c>
      <c r="N24" s="18">
        <v>3468</v>
      </c>
      <c r="O24" s="18">
        <v>3449</v>
      </c>
      <c r="P24" s="18">
        <v>3205</v>
      </c>
      <c r="Q24" s="18">
        <v>3483</v>
      </c>
      <c r="R24" s="18">
        <v>3480</v>
      </c>
      <c r="S24" s="18">
        <v>3346</v>
      </c>
      <c r="T24" s="18">
        <v>3315</v>
      </c>
      <c r="U24" s="18">
        <v>3459</v>
      </c>
      <c r="V24" s="18">
        <v>3485</v>
      </c>
      <c r="W24" s="18">
        <v>3520</v>
      </c>
      <c r="X24" s="18">
        <v>3433</v>
      </c>
      <c r="Y24" s="18">
        <v>3658</v>
      </c>
      <c r="Z24" s="18">
        <v>3632</v>
      </c>
      <c r="AA24" s="18">
        <v>3634</v>
      </c>
      <c r="AB24" s="18">
        <v>3502</v>
      </c>
      <c r="AC24" s="18">
        <v>3696</v>
      </c>
      <c r="AD24" s="18">
        <v>7370</v>
      </c>
      <c r="AE24" s="18">
        <v>7343</v>
      </c>
      <c r="AF24" s="18">
        <v>6915</v>
      </c>
      <c r="AG24" s="18"/>
      <c r="AH24" s="18"/>
      <c r="AI24" s="18"/>
      <c r="AJ24" s="18"/>
      <c r="AK24" s="18">
        <v>81500</v>
      </c>
      <c r="AL24" s="18">
        <v>83400</v>
      </c>
      <c r="AM24" s="18">
        <v>83600</v>
      </c>
      <c r="AN24" s="18">
        <v>85500</v>
      </c>
      <c r="AO24" s="18">
        <v>86100</v>
      </c>
      <c r="AP24" s="18">
        <v>84800</v>
      </c>
      <c r="AQ24" s="18">
        <v>84200</v>
      </c>
      <c r="AR24" s="18">
        <v>84500</v>
      </c>
      <c r="AS24" s="18">
        <v>82900</v>
      </c>
      <c r="AT24" s="18">
        <v>84300</v>
      </c>
      <c r="AU24" s="18">
        <v>84100</v>
      </c>
      <c r="AV24" s="18">
        <v>82200</v>
      </c>
      <c r="AW24" s="18">
        <v>83600</v>
      </c>
      <c r="AX24" s="18">
        <v>85700</v>
      </c>
      <c r="AY24" s="40">
        <v>83100</v>
      </c>
      <c r="AZ24" s="40">
        <v>86400</v>
      </c>
      <c r="BA24" s="40">
        <v>85200</v>
      </c>
      <c r="BB24" s="40">
        <v>81700</v>
      </c>
      <c r="BC24" s="40">
        <v>87100</v>
      </c>
      <c r="BD24" s="40">
        <v>86100</v>
      </c>
      <c r="BE24" s="40">
        <v>89300</v>
      </c>
      <c r="BF24" s="40">
        <v>90200</v>
      </c>
      <c r="BG24" s="40">
        <v>88200</v>
      </c>
      <c r="BH24" s="40">
        <v>84900</v>
      </c>
      <c r="BI24" s="40">
        <v>83500</v>
      </c>
      <c r="BJ24" s="40">
        <v>83300</v>
      </c>
      <c r="BK24" s="40">
        <v>84500</v>
      </c>
      <c r="BL24" s="40">
        <v>87600</v>
      </c>
      <c r="BM24" s="40">
        <v>90700</v>
      </c>
      <c r="BN24" s="40">
        <v>92800</v>
      </c>
      <c r="BO24" s="40">
        <v>92300</v>
      </c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16"/>
      <c r="CJ24"/>
      <c r="CL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EA24" s="30" t="e">
        <f t="shared" si="3"/>
        <v>#DIV/0!</v>
      </c>
      <c r="EB24" s="30">
        <f t="shared" si="4"/>
        <v>7.136196319018405E-2</v>
      </c>
      <c r="EC24" s="30">
        <f t="shared" si="23"/>
        <v>6.5995203836930458E-2</v>
      </c>
      <c r="ED24" s="30">
        <f t="shared" si="24"/>
        <v>5.7787081339712922E-2</v>
      </c>
      <c r="EE24" s="30">
        <f t="shared" si="25"/>
        <v>5.8035087719298245E-2</v>
      </c>
      <c r="EF24" s="30">
        <f t="shared" si="26"/>
        <v>5.3600464576074335E-2</v>
      </c>
      <c r="EG24" s="30">
        <f t="shared" si="27"/>
        <v>5.0235849056603776E-2</v>
      </c>
      <c r="EH24" s="30">
        <f t="shared" si="28"/>
        <v>4.4988123515439432E-2</v>
      </c>
      <c r="EI24" s="30">
        <f t="shared" si="29"/>
        <v>4.598816568047337E-2</v>
      </c>
      <c r="EJ24" s="30">
        <f t="shared" si="30"/>
        <v>4.5428226779252109E-2</v>
      </c>
      <c r="EK24" s="30">
        <f t="shared" si="31"/>
        <v>4.2906287069988135E-2</v>
      </c>
      <c r="EL24" s="30">
        <f t="shared" si="32"/>
        <v>4.0642092746730085E-2</v>
      </c>
      <c r="EM24" s="30">
        <f t="shared" si="33"/>
        <v>4.3175182481751825E-2</v>
      </c>
      <c r="EN24" s="30">
        <f t="shared" si="34"/>
        <v>4.1483253588516747E-2</v>
      </c>
      <c r="EO24" s="30">
        <f t="shared" si="8"/>
        <v>4.0245040840140023E-2</v>
      </c>
      <c r="EP24" s="30">
        <f t="shared" si="9"/>
        <v>3.8567990373044522E-2</v>
      </c>
      <c r="EQ24" s="30">
        <f t="shared" si="10"/>
        <v>4.0312500000000001E-2</v>
      </c>
      <c r="ER24" s="30">
        <f t="shared" si="11"/>
        <v>4.0845070422535212E-2</v>
      </c>
      <c r="ES24" s="30">
        <f t="shared" si="12"/>
        <v>4.0954712362301103E-2</v>
      </c>
      <c r="ET24" s="30">
        <f t="shared" si="13"/>
        <v>3.8059701492537311E-2</v>
      </c>
      <c r="EU24" s="30">
        <f t="shared" si="14"/>
        <v>4.0174216027874562E-2</v>
      </c>
      <c r="EV24" s="30">
        <f t="shared" si="15"/>
        <v>3.9025755879059348E-2</v>
      </c>
      <c r="EW24" s="30">
        <f t="shared" si="16"/>
        <v>3.9024390243902439E-2</v>
      </c>
      <c r="EX24" s="30">
        <f t="shared" si="17"/>
        <v>3.8922902494331064E-2</v>
      </c>
      <c r="EY24" s="30">
        <f t="shared" si="18"/>
        <v>4.3085983510011777E-2</v>
      </c>
      <c r="EZ24" s="30">
        <f t="shared" si="19"/>
        <v>4.3497005988023953E-2</v>
      </c>
      <c r="FA24" s="30">
        <f t="shared" si="20"/>
        <v>4.362545018007203E-2</v>
      </c>
      <c r="FB24" s="30">
        <f t="shared" si="21"/>
        <v>4.1443786982248522E-2</v>
      </c>
      <c r="FC24" s="30">
        <f t="shared" si="22"/>
        <v>4.219178082191781E-2</v>
      </c>
      <c r="FD24" s="30">
        <f t="shared" si="5"/>
        <v>8.1256890848952587E-2</v>
      </c>
      <c r="FE24" s="30">
        <f t="shared" si="6"/>
        <v>7.9127155172413796E-2</v>
      </c>
      <c r="FF24" s="30">
        <f t="shared" si="7"/>
        <v>7.4918743228602383E-2</v>
      </c>
    </row>
    <row r="25" spans="1:162" ht="14.4" x14ac:dyDescent="0.3">
      <c r="A25" s="16" t="s">
        <v>41</v>
      </c>
      <c r="B25" s="18">
        <v>6506</v>
      </c>
      <c r="C25" s="18">
        <v>6167</v>
      </c>
      <c r="D25" s="18">
        <v>5537</v>
      </c>
      <c r="E25" s="18">
        <v>5394</v>
      </c>
      <c r="F25" s="18">
        <v>5116</v>
      </c>
      <c r="G25" s="18">
        <v>4824</v>
      </c>
      <c r="H25" s="18">
        <v>4414</v>
      </c>
      <c r="I25" s="18">
        <v>4379</v>
      </c>
      <c r="J25" s="18">
        <v>4176</v>
      </c>
      <c r="K25" s="18">
        <v>3907</v>
      </c>
      <c r="L25" s="18">
        <v>3757</v>
      </c>
      <c r="M25" s="18">
        <v>3863</v>
      </c>
      <c r="N25" s="18">
        <v>3784</v>
      </c>
      <c r="O25" s="18">
        <v>3786</v>
      </c>
      <c r="P25" s="18">
        <v>3749</v>
      </c>
      <c r="Q25" s="18">
        <v>3928</v>
      </c>
      <c r="R25" s="18">
        <v>3978</v>
      </c>
      <c r="S25" s="18">
        <v>3704</v>
      </c>
      <c r="T25" s="18">
        <v>3690</v>
      </c>
      <c r="U25" s="18">
        <v>3680</v>
      </c>
      <c r="V25" s="18">
        <v>3532</v>
      </c>
      <c r="W25" s="18">
        <v>3355</v>
      </c>
      <c r="X25" s="18">
        <v>3352</v>
      </c>
      <c r="Y25" s="18">
        <v>3654</v>
      </c>
      <c r="Z25" s="18">
        <v>3586</v>
      </c>
      <c r="AA25" s="18">
        <v>3653</v>
      </c>
      <c r="AB25" s="18">
        <v>3648</v>
      </c>
      <c r="AC25" s="18">
        <v>3944</v>
      </c>
      <c r="AD25" s="18">
        <v>9022</v>
      </c>
      <c r="AE25" s="18">
        <v>9172</v>
      </c>
      <c r="AF25" s="18">
        <v>9137</v>
      </c>
      <c r="AG25" s="18"/>
      <c r="AH25" s="18"/>
      <c r="AI25" s="18"/>
      <c r="AJ25" s="18"/>
      <c r="AK25" s="18">
        <v>117800</v>
      </c>
      <c r="AL25" s="18">
        <v>115300</v>
      </c>
      <c r="AM25" s="18">
        <v>116800</v>
      </c>
      <c r="AN25" s="18">
        <v>117100</v>
      </c>
      <c r="AO25" s="18">
        <v>116400</v>
      </c>
      <c r="AP25" s="18">
        <v>117900</v>
      </c>
      <c r="AQ25" s="18">
        <v>119800</v>
      </c>
      <c r="AR25" s="18">
        <v>119900</v>
      </c>
      <c r="AS25" s="18">
        <v>120000</v>
      </c>
      <c r="AT25" s="18">
        <v>122200</v>
      </c>
      <c r="AU25" s="18">
        <v>123900</v>
      </c>
      <c r="AV25" s="18">
        <v>125800</v>
      </c>
      <c r="AW25" s="18">
        <v>126800</v>
      </c>
      <c r="AX25" s="18">
        <v>127700</v>
      </c>
      <c r="AY25" s="40">
        <v>127600</v>
      </c>
      <c r="AZ25" s="40">
        <v>125100</v>
      </c>
      <c r="BA25" s="40">
        <v>123800</v>
      </c>
      <c r="BB25" s="40">
        <v>122700</v>
      </c>
      <c r="BC25" s="40">
        <v>122900</v>
      </c>
      <c r="BD25" s="40">
        <v>123400</v>
      </c>
      <c r="BE25" s="40">
        <v>123300</v>
      </c>
      <c r="BF25" s="40">
        <v>123600</v>
      </c>
      <c r="BG25" s="40">
        <v>123800</v>
      </c>
      <c r="BH25" s="40">
        <v>125300</v>
      </c>
      <c r="BI25" s="40">
        <v>125300</v>
      </c>
      <c r="BJ25" s="40">
        <v>126700</v>
      </c>
      <c r="BK25" s="40">
        <v>124200</v>
      </c>
      <c r="BL25" s="40">
        <v>127300</v>
      </c>
      <c r="BM25" s="40">
        <v>131700</v>
      </c>
      <c r="BN25" s="40">
        <v>130900</v>
      </c>
      <c r="BO25" s="40">
        <v>131800</v>
      </c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16"/>
      <c r="CJ25"/>
      <c r="CL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EA25" s="30" t="e">
        <f t="shared" si="3"/>
        <v>#DIV/0!</v>
      </c>
      <c r="EB25" s="30">
        <f t="shared" si="4"/>
        <v>5.5229202037351446E-2</v>
      </c>
      <c r="EC25" s="30">
        <f t="shared" si="23"/>
        <v>5.3486556808326105E-2</v>
      </c>
      <c r="ED25" s="30">
        <f t="shared" si="24"/>
        <v>4.7405821917808219E-2</v>
      </c>
      <c r="EE25" s="30">
        <f t="shared" si="25"/>
        <v>4.606319385140905E-2</v>
      </c>
      <c r="EF25" s="30">
        <f t="shared" si="26"/>
        <v>4.3951890034364262E-2</v>
      </c>
      <c r="EG25" s="30">
        <f t="shared" si="27"/>
        <v>4.0916030534351146E-2</v>
      </c>
      <c r="EH25" s="30">
        <f t="shared" si="28"/>
        <v>3.6844741235392324E-2</v>
      </c>
      <c r="EI25" s="30">
        <f t="shared" si="29"/>
        <v>3.6522101751459549E-2</v>
      </c>
      <c r="EJ25" s="30">
        <f t="shared" si="30"/>
        <v>3.4799999999999998E-2</v>
      </c>
      <c r="EK25" s="30">
        <f t="shared" si="31"/>
        <v>3.1972176759410803E-2</v>
      </c>
      <c r="EL25" s="30">
        <f t="shared" si="32"/>
        <v>3.0322841000807104E-2</v>
      </c>
      <c r="EM25" s="30">
        <f t="shared" si="33"/>
        <v>3.0707472178060413E-2</v>
      </c>
      <c r="EN25" s="30">
        <f t="shared" si="34"/>
        <v>2.9842271293375393E-2</v>
      </c>
      <c r="EO25" s="30">
        <f t="shared" si="8"/>
        <v>2.9647611589663274E-2</v>
      </c>
      <c r="EP25" s="30">
        <f t="shared" si="9"/>
        <v>2.9380877742946707E-2</v>
      </c>
      <c r="EQ25" s="30">
        <f t="shared" si="10"/>
        <v>3.1398880895283775E-2</v>
      </c>
      <c r="ER25" s="30">
        <f t="shared" si="11"/>
        <v>3.2132471728594507E-2</v>
      </c>
      <c r="ES25" s="30">
        <f t="shared" si="12"/>
        <v>3.0187449062754685E-2</v>
      </c>
      <c r="ET25" s="30">
        <f t="shared" si="13"/>
        <v>3.0024410089503663E-2</v>
      </c>
      <c r="EU25" s="30">
        <f t="shared" si="14"/>
        <v>2.9821717990275526E-2</v>
      </c>
      <c r="EV25" s="30">
        <f t="shared" si="15"/>
        <v>2.8645579886455799E-2</v>
      </c>
      <c r="EW25" s="30">
        <f t="shared" si="16"/>
        <v>2.7144012944983819E-2</v>
      </c>
      <c r="EX25" s="30">
        <f t="shared" si="17"/>
        <v>2.7075928917609047E-2</v>
      </c>
      <c r="EY25" s="30">
        <f t="shared" si="18"/>
        <v>2.9162011173184357E-2</v>
      </c>
      <c r="EZ25" s="30">
        <f t="shared" si="19"/>
        <v>2.8619313647246607E-2</v>
      </c>
      <c r="FA25" s="30">
        <f t="shared" si="20"/>
        <v>2.8831886345698502E-2</v>
      </c>
      <c r="FB25" s="30">
        <f t="shared" si="21"/>
        <v>2.9371980676328503E-2</v>
      </c>
      <c r="FC25" s="30">
        <f t="shared" si="22"/>
        <v>3.0981932443047918E-2</v>
      </c>
      <c r="FD25" s="30">
        <f t="shared" si="5"/>
        <v>6.8504176157934707E-2</v>
      </c>
      <c r="FE25" s="30">
        <f t="shared" si="6"/>
        <v>7.0068754774637129E-2</v>
      </c>
      <c r="FF25" s="30">
        <f t="shared" si="7"/>
        <v>6.9324734446130507E-2</v>
      </c>
    </row>
    <row r="26" spans="1:162" ht="14.4" x14ac:dyDescent="0.3">
      <c r="A26" s="16" t="s">
        <v>42</v>
      </c>
      <c r="B26" s="18">
        <v>65497</v>
      </c>
      <c r="C26" s="18">
        <v>64089</v>
      </c>
      <c r="D26" s="18">
        <v>59899</v>
      </c>
      <c r="E26" s="18">
        <v>61542</v>
      </c>
      <c r="F26" s="18">
        <v>55596</v>
      </c>
      <c r="G26" s="18">
        <v>52475</v>
      </c>
      <c r="H26" s="18">
        <v>48607</v>
      </c>
      <c r="I26" s="18">
        <v>50619</v>
      </c>
      <c r="J26" s="18">
        <v>46953</v>
      </c>
      <c r="K26" s="18">
        <v>46233</v>
      </c>
      <c r="L26" s="18">
        <v>44695</v>
      </c>
      <c r="M26" s="18">
        <v>47877</v>
      </c>
      <c r="N26" s="18">
        <v>46627</v>
      </c>
      <c r="O26" s="18">
        <v>47190</v>
      </c>
      <c r="P26" s="18">
        <v>45861</v>
      </c>
      <c r="Q26" s="18">
        <v>48899</v>
      </c>
      <c r="R26" s="18">
        <v>47348</v>
      </c>
      <c r="S26" s="18">
        <v>46548</v>
      </c>
      <c r="T26" s="18">
        <v>45921</v>
      </c>
      <c r="U26" s="18">
        <v>48461</v>
      </c>
      <c r="V26" s="18">
        <v>47598</v>
      </c>
      <c r="W26" s="18">
        <v>47619</v>
      </c>
      <c r="X26" s="18">
        <v>47578</v>
      </c>
      <c r="Y26" s="18">
        <v>50070</v>
      </c>
      <c r="Z26" s="18">
        <v>50318</v>
      </c>
      <c r="AA26" s="18">
        <v>50631</v>
      </c>
      <c r="AB26" s="18">
        <v>50243</v>
      </c>
      <c r="AC26" s="18">
        <v>53150</v>
      </c>
      <c r="AD26" s="18">
        <v>82601</v>
      </c>
      <c r="AE26" s="18">
        <v>83522</v>
      </c>
      <c r="AF26" s="18">
        <v>83566</v>
      </c>
      <c r="AG26" s="18"/>
      <c r="AH26" s="18"/>
      <c r="AI26" s="18"/>
      <c r="AJ26" s="18"/>
      <c r="AK26" s="18">
        <v>481700</v>
      </c>
      <c r="AL26" s="18">
        <v>487400</v>
      </c>
      <c r="AM26" s="18">
        <v>482700</v>
      </c>
      <c r="AN26" s="18">
        <v>488900</v>
      </c>
      <c r="AO26" s="18">
        <v>488400</v>
      </c>
      <c r="AP26" s="18">
        <v>486400</v>
      </c>
      <c r="AQ26" s="18">
        <v>491600</v>
      </c>
      <c r="AR26" s="18">
        <v>484000</v>
      </c>
      <c r="AS26" s="18">
        <v>477800</v>
      </c>
      <c r="AT26" s="18">
        <v>486300</v>
      </c>
      <c r="AU26" s="18">
        <v>480300</v>
      </c>
      <c r="AV26" s="18">
        <v>477500</v>
      </c>
      <c r="AW26" s="18">
        <v>488300</v>
      </c>
      <c r="AX26" s="18">
        <v>492000</v>
      </c>
      <c r="AY26" s="40">
        <v>501600</v>
      </c>
      <c r="AZ26" s="40">
        <v>509500</v>
      </c>
      <c r="BA26" s="40">
        <v>505900</v>
      </c>
      <c r="BB26" s="40">
        <v>508600</v>
      </c>
      <c r="BC26" s="40">
        <v>504400</v>
      </c>
      <c r="BD26" s="40">
        <v>508500</v>
      </c>
      <c r="BE26" s="40">
        <v>505500</v>
      </c>
      <c r="BF26" s="40">
        <v>510600</v>
      </c>
      <c r="BG26" s="40">
        <v>516200</v>
      </c>
      <c r="BH26" s="40">
        <v>517700</v>
      </c>
      <c r="BI26" s="40">
        <v>518900</v>
      </c>
      <c r="BJ26" s="40">
        <v>521100</v>
      </c>
      <c r="BK26" s="40">
        <v>522400</v>
      </c>
      <c r="BL26" s="40">
        <v>526000</v>
      </c>
      <c r="BM26" s="40">
        <v>536400</v>
      </c>
      <c r="BN26" s="40">
        <v>529600</v>
      </c>
      <c r="BO26" s="40">
        <v>533700</v>
      </c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16"/>
      <c r="CJ26"/>
      <c r="CL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EA26" s="30" t="e">
        <f t="shared" si="3"/>
        <v>#DIV/0!</v>
      </c>
      <c r="EB26" s="30">
        <f t="shared" si="4"/>
        <v>0.13597052107120614</v>
      </c>
      <c r="EC26" s="30">
        <f t="shared" si="23"/>
        <v>0.13149158801805499</v>
      </c>
      <c r="ED26" s="30">
        <f t="shared" si="24"/>
        <v>0.12409156826186037</v>
      </c>
      <c r="EE26" s="30">
        <f t="shared" si="25"/>
        <v>0.12587850276130089</v>
      </c>
      <c r="EF26" s="30">
        <f t="shared" si="26"/>
        <v>0.11383292383292383</v>
      </c>
      <c r="EG26" s="30">
        <f t="shared" si="27"/>
        <v>0.1078844572368421</v>
      </c>
      <c r="EH26" s="30">
        <f t="shared" si="28"/>
        <v>9.8875101708706267E-2</v>
      </c>
      <c r="EI26" s="30">
        <f t="shared" si="29"/>
        <v>0.10458471074380166</v>
      </c>
      <c r="EJ26" s="30">
        <f t="shared" si="30"/>
        <v>9.8269150272080372E-2</v>
      </c>
      <c r="EK26" s="30">
        <f t="shared" si="31"/>
        <v>9.5070943861813695E-2</v>
      </c>
      <c r="EL26" s="30">
        <f t="shared" si="32"/>
        <v>9.3056423068915262E-2</v>
      </c>
      <c r="EM26" s="30">
        <f t="shared" si="33"/>
        <v>0.10026596858638744</v>
      </c>
      <c r="EN26" s="30">
        <f t="shared" si="34"/>
        <v>9.5488429244317025E-2</v>
      </c>
      <c r="EO26" s="30">
        <f t="shared" si="8"/>
        <v>9.5914634146341465E-2</v>
      </c>
      <c r="EP26" s="30">
        <f t="shared" si="9"/>
        <v>9.1429425837320569E-2</v>
      </c>
      <c r="EQ26" s="30">
        <f t="shared" si="10"/>
        <v>9.5974484789008829E-2</v>
      </c>
      <c r="ER26" s="30">
        <f t="shared" si="11"/>
        <v>9.3591618897015214E-2</v>
      </c>
      <c r="ES26" s="30">
        <f t="shared" si="12"/>
        <v>9.1521824616594569E-2</v>
      </c>
      <c r="ET26" s="30">
        <f t="shared" si="13"/>
        <v>9.104084060269628E-2</v>
      </c>
      <c r="EU26" s="30">
        <f t="shared" si="14"/>
        <v>9.5301868239921331E-2</v>
      </c>
      <c r="EV26" s="30">
        <f t="shared" si="15"/>
        <v>9.4160237388724033E-2</v>
      </c>
      <c r="EW26" s="30">
        <f t="shared" si="16"/>
        <v>9.3260869565217397E-2</v>
      </c>
      <c r="EX26" s="30">
        <f t="shared" si="17"/>
        <v>9.2169701666020926E-2</v>
      </c>
      <c r="EY26" s="30">
        <f t="shared" si="18"/>
        <v>9.6716244929495848E-2</v>
      </c>
      <c r="EZ26" s="30">
        <f t="shared" si="19"/>
        <v>9.6970514550009629E-2</v>
      </c>
      <c r="FA26" s="30">
        <f t="shared" si="20"/>
        <v>9.7161773172135868E-2</v>
      </c>
      <c r="FB26" s="30">
        <f t="shared" si="21"/>
        <v>9.6177258805513019E-2</v>
      </c>
      <c r="FC26" s="30">
        <f t="shared" si="22"/>
        <v>0.10104562737642586</v>
      </c>
      <c r="FD26" s="30">
        <f t="shared" si="5"/>
        <v>0.15399142431021626</v>
      </c>
      <c r="FE26" s="30">
        <f t="shared" si="6"/>
        <v>0.15770770392749245</v>
      </c>
      <c r="FF26" s="30">
        <f t="shared" si="7"/>
        <v>0.15657860221097994</v>
      </c>
    </row>
    <row r="27" spans="1:162" ht="14.4" x14ac:dyDescent="0.3">
      <c r="A27" s="16" t="s">
        <v>43</v>
      </c>
      <c r="B27" s="18">
        <v>1593</v>
      </c>
      <c r="C27" s="18">
        <v>1522</v>
      </c>
      <c r="D27" s="18">
        <v>1281</v>
      </c>
      <c r="E27" s="18">
        <v>1329</v>
      </c>
      <c r="F27" s="18">
        <v>1157</v>
      </c>
      <c r="G27" s="18">
        <v>1124</v>
      </c>
      <c r="H27" s="18">
        <v>1012</v>
      </c>
      <c r="I27" s="18">
        <v>975</v>
      </c>
      <c r="J27" s="18">
        <v>921</v>
      </c>
      <c r="K27" s="18">
        <v>924</v>
      </c>
      <c r="L27" s="18">
        <v>847</v>
      </c>
      <c r="M27" s="18">
        <v>903</v>
      </c>
      <c r="N27" s="18">
        <v>875</v>
      </c>
      <c r="O27" s="18">
        <v>827</v>
      </c>
      <c r="P27" s="18">
        <v>764</v>
      </c>
      <c r="Q27" s="18">
        <v>837</v>
      </c>
      <c r="R27" s="18">
        <v>823</v>
      </c>
      <c r="S27" s="18">
        <v>824</v>
      </c>
      <c r="T27" s="18">
        <v>790</v>
      </c>
      <c r="U27" s="18">
        <v>841</v>
      </c>
      <c r="V27" s="18">
        <v>798</v>
      </c>
      <c r="W27" s="18">
        <v>833</v>
      </c>
      <c r="X27" s="18">
        <v>811</v>
      </c>
      <c r="Y27" s="18">
        <v>848</v>
      </c>
      <c r="Z27" s="18">
        <v>859</v>
      </c>
      <c r="AA27" s="18">
        <v>910</v>
      </c>
      <c r="AB27" s="18">
        <v>884</v>
      </c>
      <c r="AC27" s="18">
        <v>988</v>
      </c>
      <c r="AD27" s="18">
        <v>2625</v>
      </c>
      <c r="AE27" s="18">
        <v>2614</v>
      </c>
      <c r="AF27" s="18">
        <v>2322</v>
      </c>
      <c r="AG27" s="18"/>
      <c r="AH27" s="18"/>
      <c r="AI27" s="18"/>
      <c r="AJ27" s="18"/>
      <c r="AK27" s="18">
        <v>47000</v>
      </c>
      <c r="AL27" s="18">
        <v>47200</v>
      </c>
      <c r="AM27" s="18">
        <v>49600</v>
      </c>
      <c r="AN27" s="18">
        <v>49900</v>
      </c>
      <c r="AO27" s="18">
        <v>50800</v>
      </c>
      <c r="AP27" s="18">
        <v>51000</v>
      </c>
      <c r="AQ27" s="18">
        <v>48500</v>
      </c>
      <c r="AR27" s="18">
        <v>46800</v>
      </c>
      <c r="AS27" s="18">
        <v>46700</v>
      </c>
      <c r="AT27" s="18">
        <v>46100</v>
      </c>
      <c r="AU27" s="18">
        <v>47500</v>
      </c>
      <c r="AV27" s="18">
        <v>49800</v>
      </c>
      <c r="AW27" s="18">
        <v>51500</v>
      </c>
      <c r="AX27" s="18">
        <v>50600</v>
      </c>
      <c r="AY27" s="40">
        <v>53400</v>
      </c>
      <c r="AZ27" s="40">
        <v>52800</v>
      </c>
      <c r="BA27" s="40">
        <v>51600</v>
      </c>
      <c r="BB27" s="40">
        <v>49900</v>
      </c>
      <c r="BC27" s="40">
        <v>49000</v>
      </c>
      <c r="BD27" s="40">
        <v>49100</v>
      </c>
      <c r="BE27" s="40">
        <v>49300</v>
      </c>
      <c r="BF27" s="40">
        <v>50800</v>
      </c>
      <c r="BG27" s="40">
        <v>50000</v>
      </c>
      <c r="BH27" s="40">
        <v>50000</v>
      </c>
      <c r="BI27" s="40">
        <v>47300</v>
      </c>
      <c r="BJ27" s="40">
        <v>49100</v>
      </c>
      <c r="BK27" s="40">
        <v>49400</v>
      </c>
      <c r="BL27" s="40">
        <v>47400</v>
      </c>
      <c r="BM27" s="40">
        <v>48400</v>
      </c>
      <c r="BN27" s="40">
        <v>46400</v>
      </c>
      <c r="BO27" s="40">
        <v>47100</v>
      </c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16"/>
      <c r="CJ27"/>
      <c r="CL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EA27" s="30" t="e">
        <f t="shared" si="3"/>
        <v>#DIV/0!</v>
      </c>
      <c r="EB27" s="30">
        <f t="shared" si="4"/>
        <v>3.3893617021276592E-2</v>
      </c>
      <c r="EC27" s="30">
        <f t="shared" si="23"/>
        <v>3.2245762711864405E-2</v>
      </c>
      <c r="ED27" s="30">
        <f t="shared" si="24"/>
        <v>2.5826612903225805E-2</v>
      </c>
      <c r="EE27" s="30">
        <f t="shared" si="25"/>
        <v>2.6633266533066132E-2</v>
      </c>
      <c r="EF27" s="30">
        <f t="shared" si="26"/>
        <v>2.2775590551181103E-2</v>
      </c>
      <c r="EG27" s="30">
        <f t="shared" si="27"/>
        <v>2.203921568627451E-2</v>
      </c>
      <c r="EH27" s="30">
        <f t="shared" si="28"/>
        <v>2.08659793814433E-2</v>
      </c>
      <c r="EI27" s="30">
        <f t="shared" si="29"/>
        <v>2.0833333333333332E-2</v>
      </c>
      <c r="EJ27" s="30">
        <f t="shared" si="30"/>
        <v>1.9721627408993577E-2</v>
      </c>
      <c r="EK27" s="30">
        <f t="shared" si="31"/>
        <v>2.0043383947939263E-2</v>
      </c>
      <c r="EL27" s="30">
        <f t="shared" si="32"/>
        <v>1.7831578947368421E-2</v>
      </c>
      <c r="EM27" s="30">
        <f t="shared" si="33"/>
        <v>1.8132530120481927E-2</v>
      </c>
      <c r="EN27" s="30">
        <f t="shared" si="34"/>
        <v>1.6990291262135922E-2</v>
      </c>
      <c r="EO27" s="30">
        <f t="shared" si="8"/>
        <v>1.6343873517786562E-2</v>
      </c>
      <c r="EP27" s="30">
        <f t="shared" si="9"/>
        <v>1.4307116104868914E-2</v>
      </c>
      <c r="EQ27" s="30">
        <f t="shared" si="10"/>
        <v>1.5852272727272729E-2</v>
      </c>
      <c r="ER27" s="30">
        <f t="shared" si="11"/>
        <v>1.5949612403100777E-2</v>
      </c>
      <c r="ES27" s="30">
        <f t="shared" si="12"/>
        <v>1.651302605210421E-2</v>
      </c>
      <c r="ET27" s="30">
        <f t="shared" si="13"/>
        <v>1.6122448979591836E-2</v>
      </c>
      <c r="EU27" s="30">
        <f t="shared" si="14"/>
        <v>1.7128309572301426E-2</v>
      </c>
      <c r="EV27" s="30">
        <f t="shared" si="15"/>
        <v>1.6186612576064907E-2</v>
      </c>
      <c r="EW27" s="30">
        <f t="shared" si="16"/>
        <v>1.6397637795275592E-2</v>
      </c>
      <c r="EX27" s="30">
        <f t="shared" si="17"/>
        <v>1.6219999999999998E-2</v>
      </c>
      <c r="EY27" s="30">
        <f t="shared" si="18"/>
        <v>1.6959999999999999E-2</v>
      </c>
      <c r="EZ27" s="30">
        <f t="shared" si="19"/>
        <v>1.8160676532769555E-2</v>
      </c>
      <c r="FA27" s="30">
        <f t="shared" si="20"/>
        <v>1.8533604887983706E-2</v>
      </c>
      <c r="FB27" s="30">
        <f t="shared" si="21"/>
        <v>1.7894736842105262E-2</v>
      </c>
      <c r="FC27" s="30">
        <f t="shared" si="22"/>
        <v>2.0843881856540084E-2</v>
      </c>
      <c r="FD27" s="30">
        <f t="shared" si="5"/>
        <v>5.4235537190082644E-2</v>
      </c>
      <c r="FE27" s="30">
        <f t="shared" si="6"/>
        <v>5.6336206896551722E-2</v>
      </c>
      <c r="FF27" s="30">
        <f t="shared" si="7"/>
        <v>4.9299363057324838E-2</v>
      </c>
    </row>
    <row r="28" spans="1:162" ht="14.4" x14ac:dyDescent="0.3">
      <c r="A28" s="16" t="s">
        <v>44</v>
      </c>
      <c r="B28" s="18">
        <v>6553</v>
      </c>
      <c r="C28" s="18">
        <v>6283</v>
      </c>
      <c r="D28" s="18">
        <v>5689</v>
      </c>
      <c r="E28" s="18">
        <v>5760</v>
      </c>
      <c r="F28" s="18">
        <v>5308</v>
      </c>
      <c r="G28" s="18">
        <v>4941</v>
      </c>
      <c r="H28" s="18">
        <v>4525</v>
      </c>
      <c r="I28" s="18">
        <v>4395</v>
      </c>
      <c r="J28" s="18">
        <v>4804</v>
      </c>
      <c r="K28" s="18">
        <v>4726</v>
      </c>
      <c r="L28" s="18">
        <v>4408</v>
      </c>
      <c r="M28" s="18">
        <v>4583</v>
      </c>
      <c r="N28" s="18">
        <v>4527</v>
      </c>
      <c r="O28" s="18">
        <v>4490</v>
      </c>
      <c r="P28" s="18">
        <v>4265</v>
      </c>
      <c r="Q28" s="18">
        <v>4340</v>
      </c>
      <c r="R28" s="18">
        <v>4360</v>
      </c>
      <c r="S28" s="18">
        <v>4343</v>
      </c>
      <c r="T28" s="18">
        <v>4420</v>
      </c>
      <c r="U28" s="18">
        <v>4531</v>
      </c>
      <c r="V28" s="18">
        <v>4531</v>
      </c>
      <c r="W28" s="18">
        <v>4546</v>
      </c>
      <c r="X28" s="18">
        <v>4566</v>
      </c>
      <c r="Y28" s="18">
        <v>4840</v>
      </c>
      <c r="Z28" s="18">
        <v>4730</v>
      </c>
      <c r="AA28" s="18">
        <v>4573</v>
      </c>
      <c r="AB28" s="18">
        <v>4504</v>
      </c>
      <c r="AC28" s="18">
        <v>4729</v>
      </c>
      <c r="AD28" s="18">
        <v>8235</v>
      </c>
      <c r="AE28" s="18">
        <v>7640</v>
      </c>
      <c r="AF28" s="18">
        <v>7431</v>
      </c>
      <c r="AG28" s="18"/>
      <c r="AH28" s="18"/>
      <c r="AI28" s="18"/>
      <c r="AJ28" s="18"/>
      <c r="AK28" s="18">
        <v>65300</v>
      </c>
      <c r="AL28" s="18">
        <v>65000</v>
      </c>
      <c r="AM28" s="18">
        <v>64100</v>
      </c>
      <c r="AN28" s="18">
        <v>62600</v>
      </c>
      <c r="AO28" s="18">
        <v>62400</v>
      </c>
      <c r="AP28" s="18">
        <v>63200</v>
      </c>
      <c r="AQ28" s="18">
        <v>63400</v>
      </c>
      <c r="AR28" s="18">
        <v>64700</v>
      </c>
      <c r="AS28" s="18">
        <v>65100</v>
      </c>
      <c r="AT28" s="18">
        <v>65000</v>
      </c>
      <c r="AU28" s="18">
        <v>64400</v>
      </c>
      <c r="AV28" s="18">
        <v>64200</v>
      </c>
      <c r="AW28" s="18">
        <v>64600</v>
      </c>
      <c r="AX28" s="18">
        <v>64000</v>
      </c>
      <c r="AY28" s="40">
        <v>64000</v>
      </c>
      <c r="AZ28" s="40">
        <v>64400</v>
      </c>
      <c r="BA28" s="40">
        <v>63700</v>
      </c>
      <c r="BB28" s="40">
        <v>64200</v>
      </c>
      <c r="BC28" s="40">
        <v>63900</v>
      </c>
      <c r="BD28" s="40">
        <v>64400</v>
      </c>
      <c r="BE28" s="40">
        <v>63600</v>
      </c>
      <c r="BF28" s="40">
        <v>64300</v>
      </c>
      <c r="BG28" s="40">
        <v>65300</v>
      </c>
      <c r="BH28" s="40">
        <v>65900</v>
      </c>
      <c r="BI28" s="40">
        <v>65900</v>
      </c>
      <c r="BJ28" s="40">
        <v>65800</v>
      </c>
      <c r="BK28" s="40">
        <v>66100</v>
      </c>
      <c r="BL28" s="40">
        <v>65600</v>
      </c>
      <c r="BM28" s="40">
        <v>66400</v>
      </c>
      <c r="BN28" s="40">
        <v>66200</v>
      </c>
      <c r="BO28" s="40">
        <v>65800</v>
      </c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16"/>
      <c r="CJ28"/>
      <c r="CL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EA28" s="30" t="e">
        <f t="shared" si="3"/>
        <v>#DIV/0!</v>
      </c>
      <c r="EB28" s="30">
        <f t="shared" si="4"/>
        <v>0.10035222052067382</v>
      </c>
      <c r="EC28" s="30">
        <f t="shared" si="23"/>
        <v>9.6661538461538465E-2</v>
      </c>
      <c r="ED28" s="30">
        <f t="shared" si="24"/>
        <v>8.8751950078003114E-2</v>
      </c>
      <c r="EE28" s="30">
        <f t="shared" si="25"/>
        <v>9.2012779552715654E-2</v>
      </c>
      <c r="EF28" s="30">
        <f t="shared" si="26"/>
        <v>8.5064102564102559E-2</v>
      </c>
      <c r="EG28" s="30">
        <f t="shared" si="27"/>
        <v>7.8180379746835449E-2</v>
      </c>
      <c r="EH28" s="30">
        <f t="shared" si="28"/>
        <v>7.137223974763407E-2</v>
      </c>
      <c r="EI28" s="30">
        <f t="shared" si="29"/>
        <v>6.7928902627511598E-2</v>
      </c>
      <c r="EJ28" s="30">
        <f t="shared" si="30"/>
        <v>7.3794162826420887E-2</v>
      </c>
      <c r="EK28" s="30">
        <f t="shared" si="31"/>
        <v>7.2707692307692307E-2</v>
      </c>
      <c r="EL28" s="30">
        <f t="shared" si="32"/>
        <v>6.8447204968944103E-2</v>
      </c>
      <c r="EM28" s="30">
        <f t="shared" si="33"/>
        <v>7.1386292834890966E-2</v>
      </c>
      <c r="EN28" s="30">
        <f t="shared" si="34"/>
        <v>7.0077399380804956E-2</v>
      </c>
      <c r="EO28" s="30">
        <f t="shared" si="8"/>
        <v>7.0156250000000003E-2</v>
      </c>
      <c r="EP28" s="30">
        <f t="shared" si="9"/>
        <v>6.6640624999999995E-2</v>
      </c>
      <c r="EQ28" s="30">
        <f t="shared" si="10"/>
        <v>6.7391304347826086E-2</v>
      </c>
      <c r="ER28" s="30">
        <f t="shared" si="11"/>
        <v>6.8445839874411302E-2</v>
      </c>
      <c r="ES28" s="30">
        <f t="shared" si="12"/>
        <v>6.7647975077881617E-2</v>
      </c>
      <c r="ET28" s="30">
        <f t="shared" si="13"/>
        <v>6.9170579029733961E-2</v>
      </c>
      <c r="EU28" s="30">
        <f t="shared" si="14"/>
        <v>7.0357142857142854E-2</v>
      </c>
      <c r="EV28" s="30">
        <f t="shared" si="15"/>
        <v>7.1242138364779869E-2</v>
      </c>
      <c r="EW28" s="30">
        <f t="shared" si="16"/>
        <v>7.0699844479004667E-2</v>
      </c>
      <c r="EX28" s="30">
        <f t="shared" si="17"/>
        <v>6.992343032159265E-2</v>
      </c>
      <c r="EY28" s="30">
        <f t="shared" si="18"/>
        <v>7.3444613050075866E-2</v>
      </c>
      <c r="EZ28" s="30">
        <f t="shared" si="19"/>
        <v>7.1775417298937785E-2</v>
      </c>
      <c r="FA28" s="30">
        <f t="shared" si="20"/>
        <v>6.949848024316109E-2</v>
      </c>
      <c r="FB28" s="30">
        <f t="shared" si="21"/>
        <v>6.8139183055975799E-2</v>
      </c>
      <c r="FC28" s="30">
        <f t="shared" si="22"/>
        <v>7.2088414634146336E-2</v>
      </c>
      <c r="FD28" s="30">
        <f t="shared" si="5"/>
        <v>0.1240210843373494</v>
      </c>
      <c r="FE28" s="30">
        <f t="shared" si="6"/>
        <v>0.11540785498489425</v>
      </c>
      <c r="FF28" s="30">
        <f t="shared" si="7"/>
        <v>0.11293313069908814</v>
      </c>
    </row>
    <row r="29" spans="1:162" ht="14.4" x14ac:dyDescent="0.3">
      <c r="A29" s="16" t="s">
        <v>45</v>
      </c>
      <c r="B29" s="18">
        <v>8090</v>
      </c>
      <c r="C29" s="18">
        <v>7397</v>
      </c>
      <c r="D29" s="18">
        <v>7562</v>
      </c>
      <c r="E29" s="18">
        <v>7783</v>
      </c>
      <c r="F29" s="18">
        <v>6881</v>
      </c>
      <c r="G29" s="18">
        <v>6100</v>
      </c>
      <c r="H29" s="18">
        <v>6310</v>
      </c>
      <c r="I29" s="18">
        <v>5667</v>
      </c>
      <c r="J29" s="18">
        <v>5727</v>
      </c>
      <c r="K29" s="18">
        <v>5450</v>
      </c>
      <c r="L29" s="18">
        <v>5410</v>
      </c>
      <c r="M29" s="18">
        <v>5543</v>
      </c>
      <c r="N29" s="18">
        <v>5172</v>
      </c>
      <c r="O29" s="18">
        <v>5038</v>
      </c>
      <c r="P29" s="18">
        <v>5263</v>
      </c>
      <c r="Q29" s="18">
        <v>5595</v>
      </c>
      <c r="R29" s="18">
        <v>5279</v>
      </c>
      <c r="S29" s="18">
        <v>5020</v>
      </c>
      <c r="T29" s="18">
        <v>5205</v>
      </c>
      <c r="U29" s="18">
        <v>5571</v>
      </c>
      <c r="V29" s="18">
        <v>5124</v>
      </c>
      <c r="W29" s="18">
        <v>4885</v>
      </c>
      <c r="X29" s="18">
        <v>5145</v>
      </c>
      <c r="Y29" s="18">
        <v>5612</v>
      </c>
      <c r="Z29" s="18">
        <v>5408</v>
      </c>
      <c r="AA29" s="18">
        <v>5307</v>
      </c>
      <c r="AB29" s="18">
        <v>5612</v>
      </c>
      <c r="AC29" s="18">
        <v>6170</v>
      </c>
      <c r="AD29" s="18">
        <v>10712</v>
      </c>
      <c r="AE29" s="18">
        <v>9656</v>
      </c>
      <c r="AF29" s="18">
        <v>9889</v>
      </c>
      <c r="AG29" s="18"/>
      <c r="AH29" s="18"/>
      <c r="AI29" s="18"/>
      <c r="AJ29" s="18"/>
      <c r="AK29" s="18">
        <v>62900</v>
      </c>
      <c r="AL29" s="18">
        <v>63200</v>
      </c>
      <c r="AM29" s="18">
        <v>63500</v>
      </c>
      <c r="AN29" s="18">
        <v>63900</v>
      </c>
      <c r="AO29" s="18">
        <v>61000</v>
      </c>
      <c r="AP29" s="18">
        <v>59100</v>
      </c>
      <c r="AQ29" s="18">
        <v>59000</v>
      </c>
      <c r="AR29" s="18">
        <v>59300</v>
      </c>
      <c r="AS29" s="18">
        <v>60500</v>
      </c>
      <c r="AT29" s="18">
        <v>63200</v>
      </c>
      <c r="AU29" s="18">
        <v>65300</v>
      </c>
      <c r="AV29" s="18">
        <v>64400</v>
      </c>
      <c r="AW29" s="18">
        <v>63500</v>
      </c>
      <c r="AX29" s="18">
        <v>63100</v>
      </c>
      <c r="AY29" s="40">
        <v>62500</v>
      </c>
      <c r="AZ29" s="40">
        <v>62400</v>
      </c>
      <c r="BA29" s="40">
        <v>62500</v>
      </c>
      <c r="BB29" s="40">
        <v>63300</v>
      </c>
      <c r="BC29" s="40">
        <v>64100</v>
      </c>
      <c r="BD29" s="40">
        <v>64800</v>
      </c>
      <c r="BE29" s="40">
        <v>63800</v>
      </c>
      <c r="BF29" s="40">
        <v>62700</v>
      </c>
      <c r="BG29" s="40">
        <v>62700</v>
      </c>
      <c r="BH29" s="40">
        <v>63300</v>
      </c>
      <c r="BI29" s="40">
        <v>63800</v>
      </c>
      <c r="BJ29" s="40">
        <v>63900</v>
      </c>
      <c r="BK29" s="40">
        <v>63300</v>
      </c>
      <c r="BL29" s="40">
        <v>64000</v>
      </c>
      <c r="BM29" s="40">
        <v>63800</v>
      </c>
      <c r="BN29" s="40">
        <v>62900</v>
      </c>
      <c r="BO29" s="40">
        <v>61800</v>
      </c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16"/>
      <c r="CJ29"/>
      <c r="CL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EA29" s="30" t="e">
        <f t="shared" si="3"/>
        <v>#DIV/0!</v>
      </c>
      <c r="EB29" s="30">
        <f t="shared" si="4"/>
        <v>0.12861685214626392</v>
      </c>
      <c r="EC29" s="30">
        <f t="shared" si="23"/>
        <v>0.11704113924050633</v>
      </c>
      <c r="ED29" s="30">
        <f t="shared" si="24"/>
        <v>0.11908661417322834</v>
      </c>
      <c r="EE29" s="30">
        <f t="shared" si="25"/>
        <v>0.12179968701095462</v>
      </c>
      <c r="EF29" s="30">
        <f t="shared" si="26"/>
        <v>0.11280327868852459</v>
      </c>
      <c r="EG29" s="30">
        <f t="shared" si="27"/>
        <v>0.10321489001692047</v>
      </c>
      <c r="EH29" s="30">
        <f t="shared" si="28"/>
        <v>0.10694915254237287</v>
      </c>
      <c r="EI29" s="30">
        <f t="shared" si="29"/>
        <v>9.5564924114671157E-2</v>
      </c>
      <c r="EJ29" s="30">
        <f t="shared" si="30"/>
        <v>9.4661157024793385E-2</v>
      </c>
      <c r="EK29" s="30">
        <f t="shared" si="31"/>
        <v>8.6234177215189875E-2</v>
      </c>
      <c r="EL29" s="30">
        <f t="shared" si="32"/>
        <v>8.284839203675344E-2</v>
      </c>
      <c r="EM29" s="30">
        <f t="shared" si="33"/>
        <v>8.6071428571428577E-2</v>
      </c>
      <c r="EN29" s="30">
        <f t="shared" si="34"/>
        <v>8.144881889763779E-2</v>
      </c>
      <c r="EO29" s="30">
        <f t="shared" si="8"/>
        <v>7.9841521394611731E-2</v>
      </c>
      <c r="EP29" s="30">
        <f t="shared" si="9"/>
        <v>8.4208000000000005E-2</v>
      </c>
      <c r="EQ29" s="30">
        <f t="shared" si="10"/>
        <v>8.9663461538461539E-2</v>
      </c>
      <c r="ER29" s="30">
        <f t="shared" si="11"/>
        <v>8.4463999999999997E-2</v>
      </c>
      <c r="ES29" s="30">
        <f t="shared" si="12"/>
        <v>7.9304897314375983E-2</v>
      </c>
      <c r="ET29" s="30">
        <f t="shared" si="13"/>
        <v>8.1201248049922001E-2</v>
      </c>
      <c r="EU29" s="30">
        <f t="shared" si="14"/>
        <v>8.5972222222222228E-2</v>
      </c>
      <c r="EV29" s="30">
        <f t="shared" si="15"/>
        <v>8.0313479623824457E-2</v>
      </c>
      <c r="EW29" s="30">
        <f t="shared" si="16"/>
        <v>7.7910685805422653E-2</v>
      </c>
      <c r="EX29" s="30">
        <f t="shared" si="17"/>
        <v>8.2057416267942579E-2</v>
      </c>
      <c r="EY29" s="30">
        <f t="shared" si="18"/>
        <v>8.8657187993680886E-2</v>
      </c>
      <c r="EZ29" s="30">
        <f t="shared" si="19"/>
        <v>8.4764890282131661E-2</v>
      </c>
      <c r="FA29" s="30">
        <f t="shared" si="20"/>
        <v>8.305164319248827E-2</v>
      </c>
      <c r="FB29" s="30">
        <f t="shared" si="21"/>
        <v>8.8657187993680886E-2</v>
      </c>
      <c r="FC29" s="30">
        <f t="shared" si="22"/>
        <v>9.6406249999999999E-2</v>
      </c>
      <c r="FD29" s="30">
        <f t="shared" si="5"/>
        <v>0.16789968652037618</v>
      </c>
      <c r="FE29" s="30">
        <f t="shared" si="6"/>
        <v>0.1535135135135135</v>
      </c>
      <c r="FF29" s="30">
        <f t="shared" si="7"/>
        <v>0.16001618122977346</v>
      </c>
    </row>
    <row r="30" spans="1:162" ht="14.4" x14ac:dyDescent="0.3">
      <c r="A30" s="16" t="s">
        <v>46</v>
      </c>
      <c r="B30" s="18">
        <v>2522</v>
      </c>
      <c r="C30" s="18">
        <v>2301</v>
      </c>
      <c r="D30" s="18">
        <v>2147</v>
      </c>
      <c r="E30" s="18">
        <v>2257</v>
      </c>
      <c r="F30" s="18">
        <v>2019</v>
      </c>
      <c r="G30" s="18">
        <v>1762</v>
      </c>
      <c r="H30" s="18">
        <v>1648</v>
      </c>
      <c r="I30" s="18">
        <v>1674</v>
      </c>
      <c r="J30" s="18">
        <v>1561</v>
      </c>
      <c r="K30" s="18">
        <v>1483</v>
      </c>
      <c r="L30" s="18">
        <v>1385</v>
      </c>
      <c r="M30" s="18">
        <v>1505</v>
      </c>
      <c r="N30" s="18">
        <v>1484</v>
      </c>
      <c r="O30" s="18">
        <v>1476</v>
      </c>
      <c r="P30" s="18">
        <v>1395</v>
      </c>
      <c r="Q30" s="18">
        <v>1458</v>
      </c>
      <c r="R30" s="18">
        <v>1429</v>
      </c>
      <c r="S30" s="18">
        <v>1374</v>
      </c>
      <c r="T30" s="18">
        <v>1345</v>
      </c>
      <c r="U30" s="18">
        <v>1396</v>
      </c>
      <c r="V30" s="18">
        <v>1397</v>
      </c>
      <c r="W30" s="18">
        <v>1296</v>
      </c>
      <c r="X30" s="18">
        <v>1270</v>
      </c>
      <c r="Y30" s="18">
        <v>1338</v>
      </c>
      <c r="Z30" s="18">
        <v>1339</v>
      </c>
      <c r="AA30" s="18">
        <v>1272</v>
      </c>
      <c r="AB30" s="18">
        <v>1258</v>
      </c>
      <c r="AC30" s="18">
        <v>1309</v>
      </c>
      <c r="AD30" s="18">
        <v>2689</v>
      </c>
      <c r="AE30" s="18">
        <v>2572</v>
      </c>
      <c r="AF30" s="18">
        <v>2387</v>
      </c>
      <c r="AG30" s="18"/>
      <c r="AH30" s="18"/>
      <c r="AI30" s="18"/>
      <c r="AJ30" s="18"/>
      <c r="AK30" s="18">
        <v>37900</v>
      </c>
      <c r="AL30" s="18">
        <v>36700</v>
      </c>
      <c r="AM30" s="18">
        <v>36800</v>
      </c>
      <c r="AN30" s="18">
        <v>35500</v>
      </c>
      <c r="AO30" s="18">
        <v>34500</v>
      </c>
      <c r="AP30" s="18">
        <v>34200</v>
      </c>
      <c r="AQ30" s="18">
        <v>33100</v>
      </c>
      <c r="AR30" s="18">
        <v>32700</v>
      </c>
      <c r="AS30" s="18">
        <v>32700</v>
      </c>
      <c r="AT30" s="18">
        <v>34700</v>
      </c>
      <c r="AU30" s="18">
        <v>37500</v>
      </c>
      <c r="AV30" s="18">
        <v>35900</v>
      </c>
      <c r="AW30" s="18">
        <v>38400</v>
      </c>
      <c r="AX30" s="18">
        <v>39000</v>
      </c>
      <c r="AY30" s="40">
        <v>38100</v>
      </c>
      <c r="AZ30" s="40">
        <v>39800</v>
      </c>
      <c r="BA30" s="40">
        <v>40000</v>
      </c>
      <c r="BB30" s="40">
        <v>37700</v>
      </c>
      <c r="BC30" s="40">
        <v>37300</v>
      </c>
      <c r="BD30" s="40">
        <v>38300</v>
      </c>
      <c r="BE30" s="40">
        <v>37900</v>
      </c>
      <c r="BF30" s="40">
        <v>39900</v>
      </c>
      <c r="BG30" s="40">
        <v>40000</v>
      </c>
      <c r="BH30" s="40">
        <v>39600</v>
      </c>
      <c r="BI30" s="40">
        <v>39300</v>
      </c>
      <c r="BJ30" s="40">
        <v>38000</v>
      </c>
      <c r="BK30" s="40">
        <v>37900</v>
      </c>
      <c r="BL30" s="40">
        <v>36800</v>
      </c>
      <c r="BM30" s="40">
        <v>36400</v>
      </c>
      <c r="BN30" s="40">
        <v>36900</v>
      </c>
      <c r="BO30" s="40">
        <v>35600</v>
      </c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16"/>
      <c r="CJ30"/>
      <c r="CL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EA30" s="30" t="e">
        <f t="shared" si="3"/>
        <v>#DIV/0!</v>
      </c>
      <c r="EB30" s="30">
        <f t="shared" si="4"/>
        <v>6.6543535620052774E-2</v>
      </c>
      <c r="EC30" s="30">
        <f t="shared" si="23"/>
        <v>6.2697547683923702E-2</v>
      </c>
      <c r="ED30" s="30">
        <f t="shared" si="24"/>
        <v>5.8342391304347825E-2</v>
      </c>
      <c r="EE30" s="30">
        <f t="shared" si="25"/>
        <v>6.3577464788732399E-2</v>
      </c>
      <c r="EF30" s="30">
        <f t="shared" si="26"/>
        <v>5.8521739130434784E-2</v>
      </c>
      <c r="EG30" s="30">
        <f t="shared" si="27"/>
        <v>5.1520467836257307E-2</v>
      </c>
      <c r="EH30" s="30">
        <f t="shared" si="28"/>
        <v>4.9788519637462239E-2</v>
      </c>
      <c r="EI30" s="30">
        <f t="shared" si="29"/>
        <v>5.1192660550458714E-2</v>
      </c>
      <c r="EJ30" s="30">
        <f t="shared" si="30"/>
        <v>4.7737003058103973E-2</v>
      </c>
      <c r="EK30" s="30">
        <f t="shared" si="31"/>
        <v>4.2737752161383286E-2</v>
      </c>
      <c r="EL30" s="30">
        <f t="shared" si="32"/>
        <v>3.6933333333333332E-2</v>
      </c>
      <c r="EM30" s="30">
        <f t="shared" si="33"/>
        <v>4.1922005571030638E-2</v>
      </c>
      <c r="EN30" s="30">
        <f t="shared" si="34"/>
        <v>3.8645833333333331E-2</v>
      </c>
      <c r="EO30" s="30">
        <f t="shared" si="8"/>
        <v>3.7846153846153849E-2</v>
      </c>
      <c r="EP30" s="30">
        <f t="shared" si="9"/>
        <v>3.661417322834646E-2</v>
      </c>
      <c r="EQ30" s="30">
        <f t="shared" si="10"/>
        <v>3.6633165829145727E-2</v>
      </c>
      <c r="ER30" s="30">
        <f t="shared" si="11"/>
        <v>3.5725E-2</v>
      </c>
      <c r="ES30" s="30">
        <f t="shared" si="12"/>
        <v>3.6445623342175069E-2</v>
      </c>
      <c r="ET30" s="30">
        <f t="shared" si="13"/>
        <v>3.605898123324397E-2</v>
      </c>
      <c r="EU30" s="30">
        <f t="shared" si="14"/>
        <v>3.6449086161879897E-2</v>
      </c>
      <c r="EV30" s="30">
        <f t="shared" si="15"/>
        <v>3.6860158311345648E-2</v>
      </c>
      <c r="EW30" s="30">
        <f t="shared" si="16"/>
        <v>3.2481203007518798E-2</v>
      </c>
      <c r="EX30" s="30">
        <f t="shared" si="17"/>
        <v>3.175E-2</v>
      </c>
      <c r="EY30" s="30">
        <f t="shared" si="18"/>
        <v>3.378787878787879E-2</v>
      </c>
      <c r="EZ30" s="30">
        <f t="shared" si="19"/>
        <v>3.4071246819338423E-2</v>
      </c>
      <c r="FA30" s="30">
        <f t="shared" si="20"/>
        <v>3.3473684210526315E-2</v>
      </c>
      <c r="FB30" s="30">
        <f t="shared" si="21"/>
        <v>3.3192612137203169E-2</v>
      </c>
      <c r="FC30" s="30">
        <f t="shared" si="22"/>
        <v>3.5570652173913045E-2</v>
      </c>
      <c r="FD30" s="30">
        <f t="shared" si="5"/>
        <v>7.3873626373626378E-2</v>
      </c>
      <c r="FE30" s="30">
        <f t="shared" si="6"/>
        <v>6.9701897018970185E-2</v>
      </c>
      <c r="FF30" s="30">
        <f t="shared" si="7"/>
        <v>6.7050561797752803E-2</v>
      </c>
    </row>
    <row r="31" spans="1:162" ht="14.4" x14ac:dyDescent="0.3">
      <c r="A31" s="16" t="s">
        <v>47</v>
      </c>
      <c r="B31" s="18">
        <v>12356</v>
      </c>
      <c r="C31" s="18">
        <v>11782</v>
      </c>
      <c r="D31" s="18">
        <v>11366</v>
      </c>
      <c r="E31" s="18">
        <v>11315</v>
      </c>
      <c r="F31" s="18">
        <v>10415</v>
      </c>
      <c r="G31" s="18">
        <v>9093</v>
      </c>
      <c r="H31" s="18">
        <v>8100</v>
      </c>
      <c r="I31" s="18">
        <v>7995</v>
      </c>
      <c r="J31" s="18">
        <v>8806</v>
      </c>
      <c r="K31" s="18">
        <v>8366</v>
      </c>
      <c r="L31" s="18">
        <v>8185</v>
      </c>
      <c r="M31" s="18">
        <v>8453</v>
      </c>
      <c r="N31" s="18">
        <v>8394</v>
      </c>
      <c r="O31" s="18">
        <v>8282</v>
      </c>
      <c r="P31" s="18">
        <v>8014</v>
      </c>
      <c r="Q31" s="18">
        <v>8420</v>
      </c>
      <c r="R31" s="18">
        <v>8556</v>
      </c>
      <c r="S31" s="18">
        <v>8349</v>
      </c>
      <c r="T31" s="18">
        <v>8198</v>
      </c>
      <c r="U31" s="18">
        <v>8607</v>
      </c>
      <c r="V31" s="18">
        <v>8737</v>
      </c>
      <c r="W31" s="18">
        <v>8191</v>
      </c>
      <c r="X31" s="18">
        <v>7934</v>
      </c>
      <c r="Y31" s="18">
        <v>8574</v>
      </c>
      <c r="Z31" s="18">
        <v>8644</v>
      </c>
      <c r="AA31" s="18">
        <v>8765</v>
      </c>
      <c r="AB31" s="18">
        <v>8702</v>
      </c>
      <c r="AC31" s="18">
        <v>9474</v>
      </c>
      <c r="AD31" s="18">
        <v>15526</v>
      </c>
      <c r="AE31" s="18">
        <v>15613</v>
      </c>
      <c r="AF31" s="18">
        <v>15243</v>
      </c>
      <c r="AG31" s="18"/>
      <c r="AH31" s="18"/>
      <c r="AI31" s="18"/>
      <c r="AJ31" s="18"/>
      <c r="AK31" s="18">
        <v>128100</v>
      </c>
      <c r="AL31" s="18">
        <v>128600</v>
      </c>
      <c r="AM31" s="18">
        <v>129800</v>
      </c>
      <c r="AN31" s="18">
        <v>129800</v>
      </c>
      <c r="AO31" s="18">
        <v>131300</v>
      </c>
      <c r="AP31" s="18">
        <v>131100</v>
      </c>
      <c r="AQ31" s="18">
        <v>127800</v>
      </c>
      <c r="AR31" s="18">
        <v>129900</v>
      </c>
      <c r="AS31" s="18">
        <v>130800</v>
      </c>
      <c r="AT31" s="18">
        <v>130900</v>
      </c>
      <c r="AU31" s="18">
        <v>132000</v>
      </c>
      <c r="AV31" s="18">
        <v>129800</v>
      </c>
      <c r="AW31" s="18">
        <v>129800</v>
      </c>
      <c r="AX31" s="18">
        <v>128000</v>
      </c>
      <c r="AY31" s="40">
        <v>132700</v>
      </c>
      <c r="AZ31" s="40">
        <v>135000</v>
      </c>
      <c r="BA31" s="40">
        <v>131700</v>
      </c>
      <c r="BB31" s="40">
        <v>133100</v>
      </c>
      <c r="BC31" s="40">
        <v>131100</v>
      </c>
      <c r="BD31" s="40">
        <v>130600</v>
      </c>
      <c r="BE31" s="40">
        <v>130000</v>
      </c>
      <c r="BF31" s="40">
        <v>130800</v>
      </c>
      <c r="BG31" s="40">
        <v>129200</v>
      </c>
      <c r="BH31" s="40">
        <v>130700</v>
      </c>
      <c r="BI31" s="40">
        <v>133200</v>
      </c>
      <c r="BJ31" s="40">
        <v>131300</v>
      </c>
      <c r="BK31" s="40">
        <v>132000</v>
      </c>
      <c r="BL31" s="40">
        <v>128300</v>
      </c>
      <c r="BM31" s="40">
        <v>129600</v>
      </c>
      <c r="BN31" s="40">
        <v>128400</v>
      </c>
      <c r="BO31" s="40">
        <v>129600</v>
      </c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16"/>
      <c r="CJ31"/>
      <c r="CL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EA31" s="30" t="e">
        <f t="shared" si="3"/>
        <v>#DIV/0!</v>
      </c>
      <c r="EB31" s="30">
        <f t="shared" si="4"/>
        <v>9.6455893832943007E-2</v>
      </c>
      <c r="EC31" s="30">
        <f t="shared" si="23"/>
        <v>9.161741835147745E-2</v>
      </c>
      <c r="ED31" s="30">
        <f t="shared" si="24"/>
        <v>8.7565485362095533E-2</v>
      </c>
      <c r="EE31" s="30">
        <f t="shared" si="25"/>
        <v>8.7172573189522345E-2</v>
      </c>
      <c r="EF31" s="30">
        <f t="shared" si="26"/>
        <v>7.9322162985529326E-2</v>
      </c>
      <c r="EG31" s="30">
        <f t="shared" si="27"/>
        <v>6.9359267734553781E-2</v>
      </c>
      <c r="EH31" s="30">
        <f t="shared" si="28"/>
        <v>6.3380281690140844E-2</v>
      </c>
      <c r="EI31" s="30">
        <f t="shared" si="29"/>
        <v>6.1547344110854503E-2</v>
      </c>
      <c r="EJ31" s="30">
        <f t="shared" si="30"/>
        <v>6.7324159021406732E-2</v>
      </c>
      <c r="EK31" s="30">
        <f t="shared" si="31"/>
        <v>6.3911382734912148E-2</v>
      </c>
      <c r="EL31" s="30">
        <f t="shared" si="32"/>
        <v>6.2007575757575754E-2</v>
      </c>
      <c r="EM31" s="30">
        <f t="shared" si="33"/>
        <v>6.5123266563944529E-2</v>
      </c>
      <c r="EN31" s="30">
        <f t="shared" si="34"/>
        <v>6.4668721109399072E-2</v>
      </c>
      <c r="EO31" s="30">
        <f t="shared" si="8"/>
        <v>6.4703125E-2</v>
      </c>
      <c r="EP31" s="30">
        <f t="shared" si="9"/>
        <v>6.0391861341371512E-2</v>
      </c>
      <c r="EQ31" s="30">
        <f t="shared" si="10"/>
        <v>6.2370370370370368E-2</v>
      </c>
      <c r="ER31" s="30">
        <f t="shared" si="11"/>
        <v>6.4965831435079724E-2</v>
      </c>
      <c r="ES31" s="30">
        <f t="shared" si="12"/>
        <v>6.2727272727272729E-2</v>
      </c>
      <c r="ET31" s="30">
        <f t="shared" si="13"/>
        <v>6.253241800152555E-2</v>
      </c>
      <c r="EU31" s="30">
        <f t="shared" si="14"/>
        <v>6.5903522205206733E-2</v>
      </c>
      <c r="EV31" s="30">
        <f t="shared" si="15"/>
        <v>6.7207692307692302E-2</v>
      </c>
      <c r="EW31" s="30">
        <f t="shared" si="16"/>
        <v>6.26223241590214E-2</v>
      </c>
      <c r="EX31" s="30">
        <f t="shared" si="17"/>
        <v>6.1408668730650158E-2</v>
      </c>
      <c r="EY31" s="30">
        <f t="shared" si="18"/>
        <v>6.5600612088752869E-2</v>
      </c>
      <c r="EZ31" s="30">
        <f t="shared" si="19"/>
        <v>6.4894894894894889E-2</v>
      </c>
      <c r="FA31" s="30">
        <f t="shared" si="20"/>
        <v>6.6755521706016757E-2</v>
      </c>
      <c r="FB31" s="30">
        <f t="shared" si="21"/>
        <v>6.5924242424242427E-2</v>
      </c>
      <c r="FC31" s="30">
        <f t="shared" si="22"/>
        <v>7.3842556508183943E-2</v>
      </c>
      <c r="FD31" s="30">
        <f t="shared" si="5"/>
        <v>0.11979938271604938</v>
      </c>
      <c r="FE31" s="30">
        <f t="shared" si="6"/>
        <v>0.12159657320872275</v>
      </c>
      <c r="FF31" s="30">
        <f t="shared" si="7"/>
        <v>0.11761574074074074</v>
      </c>
    </row>
    <row r="32" spans="1:162" ht="14.4" x14ac:dyDescent="0.3">
      <c r="A32" s="16" t="s">
        <v>48</v>
      </c>
      <c r="B32" s="18">
        <v>1954</v>
      </c>
      <c r="C32" s="18">
        <v>1700</v>
      </c>
      <c r="D32" s="18">
        <v>1645</v>
      </c>
      <c r="E32" s="18">
        <v>1773</v>
      </c>
      <c r="F32" s="18">
        <v>1556</v>
      </c>
      <c r="G32" s="18">
        <v>1441</v>
      </c>
      <c r="H32" s="18">
        <v>1390</v>
      </c>
      <c r="I32" s="18">
        <v>1440</v>
      </c>
      <c r="J32" s="18">
        <v>1267</v>
      </c>
      <c r="K32" s="18">
        <v>1271</v>
      </c>
      <c r="L32" s="18">
        <v>1224</v>
      </c>
      <c r="M32" s="18">
        <v>1180</v>
      </c>
      <c r="N32" s="18">
        <v>1205</v>
      </c>
      <c r="O32" s="18">
        <v>1154</v>
      </c>
      <c r="P32" s="18">
        <v>1112</v>
      </c>
      <c r="Q32" s="18">
        <v>1202</v>
      </c>
      <c r="R32" s="18">
        <v>1236</v>
      </c>
      <c r="S32" s="18">
        <v>1156</v>
      </c>
      <c r="T32" s="18">
        <v>1120</v>
      </c>
      <c r="U32" s="18">
        <v>1137</v>
      </c>
      <c r="V32" s="18">
        <v>1166</v>
      </c>
      <c r="W32" s="18">
        <v>1112</v>
      </c>
      <c r="X32" s="18">
        <v>1147</v>
      </c>
      <c r="Y32" s="18">
        <v>1197</v>
      </c>
      <c r="Z32" s="18">
        <v>1199</v>
      </c>
      <c r="AA32" s="18">
        <v>1196</v>
      </c>
      <c r="AB32" s="18">
        <v>1191</v>
      </c>
      <c r="AC32" s="18">
        <v>1303</v>
      </c>
      <c r="AD32" s="18">
        <v>2673</v>
      </c>
      <c r="AE32" s="18">
        <v>2626</v>
      </c>
      <c r="AF32" s="18">
        <v>2717</v>
      </c>
      <c r="AG32" s="18"/>
      <c r="AH32" s="18"/>
      <c r="AI32" s="18"/>
      <c r="AJ32" s="18"/>
      <c r="AK32" s="18">
        <v>32100</v>
      </c>
      <c r="AL32" s="18">
        <v>30500</v>
      </c>
      <c r="AM32" s="18">
        <v>34000</v>
      </c>
      <c r="AN32" s="18">
        <v>34200</v>
      </c>
      <c r="AO32" s="18">
        <v>32500</v>
      </c>
      <c r="AP32" s="18">
        <v>30900</v>
      </c>
      <c r="AQ32" s="18">
        <v>29300</v>
      </c>
      <c r="AR32" s="18">
        <v>27900</v>
      </c>
      <c r="AS32" s="18">
        <v>28300</v>
      </c>
      <c r="AT32" s="18">
        <v>30600</v>
      </c>
      <c r="AU32" s="18">
        <v>28700</v>
      </c>
      <c r="AV32" s="18">
        <v>28600</v>
      </c>
      <c r="AW32" s="18">
        <v>30600</v>
      </c>
      <c r="AX32" s="18">
        <v>30800</v>
      </c>
      <c r="AY32" s="40">
        <v>30800</v>
      </c>
      <c r="AZ32" s="40">
        <v>31600</v>
      </c>
      <c r="BA32" s="40">
        <v>30200</v>
      </c>
      <c r="BB32" s="40">
        <v>30300</v>
      </c>
      <c r="BC32" s="40">
        <v>32100</v>
      </c>
      <c r="BD32" s="40">
        <v>33900</v>
      </c>
      <c r="BE32" s="40">
        <v>33500</v>
      </c>
      <c r="BF32" s="40">
        <v>34200</v>
      </c>
      <c r="BG32" s="40">
        <v>33400</v>
      </c>
      <c r="BH32" s="40">
        <v>32900</v>
      </c>
      <c r="BI32" s="40">
        <v>33500</v>
      </c>
      <c r="BJ32" s="40">
        <v>32600</v>
      </c>
      <c r="BK32" s="40">
        <v>34200</v>
      </c>
      <c r="BL32" s="40">
        <v>34700</v>
      </c>
      <c r="BM32" s="40">
        <v>34500</v>
      </c>
      <c r="BN32" s="40">
        <v>31600</v>
      </c>
      <c r="BO32" s="40">
        <v>32000</v>
      </c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16"/>
      <c r="CJ32"/>
      <c r="CL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EA32" s="30" t="e">
        <f t="shared" si="3"/>
        <v>#DIV/0!</v>
      </c>
      <c r="EB32" s="30">
        <f t="shared" si="4"/>
        <v>6.087227414330218E-2</v>
      </c>
      <c r="EC32" s="30">
        <f t="shared" si="23"/>
        <v>5.5737704918032788E-2</v>
      </c>
      <c r="ED32" s="30">
        <f t="shared" si="24"/>
        <v>4.8382352941176474E-2</v>
      </c>
      <c r="EE32" s="30">
        <f t="shared" si="25"/>
        <v>5.1842105263157898E-2</v>
      </c>
      <c r="EF32" s="30">
        <f t="shared" si="26"/>
        <v>4.7876923076923074E-2</v>
      </c>
      <c r="EG32" s="30">
        <f t="shared" si="27"/>
        <v>4.6634304207119739E-2</v>
      </c>
      <c r="EH32" s="30">
        <f t="shared" si="28"/>
        <v>4.7440273037542662E-2</v>
      </c>
      <c r="EI32" s="30">
        <f t="shared" si="29"/>
        <v>5.1612903225806452E-2</v>
      </c>
      <c r="EJ32" s="30">
        <f t="shared" si="30"/>
        <v>4.4770318021201412E-2</v>
      </c>
      <c r="EK32" s="30">
        <f t="shared" si="31"/>
        <v>4.1535947712418302E-2</v>
      </c>
      <c r="EL32" s="30">
        <f t="shared" si="32"/>
        <v>4.2648083623693378E-2</v>
      </c>
      <c r="EM32" s="30">
        <f t="shared" si="33"/>
        <v>4.1258741258741259E-2</v>
      </c>
      <c r="EN32" s="30">
        <f t="shared" si="34"/>
        <v>3.937908496732026E-2</v>
      </c>
      <c r="EO32" s="30">
        <f t="shared" si="8"/>
        <v>3.7467532467532469E-2</v>
      </c>
      <c r="EP32" s="30">
        <f t="shared" si="9"/>
        <v>3.6103896103896103E-2</v>
      </c>
      <c r="EQ32" s="30">
        <f t="shared" si="10"/>
        <v>3.8037974683544307E-2</v>
      </c>
      <c r="ER32" s="30">
        <f t="shared" si="11"/>
        <v>4.0927152317880792E-2</v>
      </c>
      <c r="ES32" s="30">
        <f t="shared" si="12"/>
        <v>3.8151815181518153E-2</v>
      </c>
      <c r="ET32" s="30">
        <f t="shared" si="13"/>
        <v>3.4890965732087227E-2</v>
      </c>
      <c r="EU32" s="30">
        <f t="shared" si="14"/>
        <v>3.3539823008849556E-2</v>
      </c>
      <c r="EV32" s="30">
        <f t="shared" si="15"/>
        <v>3.4805970149253733E-2</v>
      </c>
      <c r="EW32" s="30">
        <f t="shared" si="16"/>
        <v>3.2514619883040934E-2</v>
      </c>
      <c r="EX32" s="30">
        <f t="shared" si="17"/>
        <v>3.4341317365269464E-2</v>
      </c>
      <c r="EY32" s="30">
        <f t="shared" si="18"/>
        <v>3.6382978723404256E-2</v>
      </c>
      <c r="EZ32" s="30">
        <f t="shared" si="19"/>
        <v>3.5791044776119406E-2</v>
      </c>
      <c r="FA32" s="30">
        <f t="shared" si="20"/>
        <v>3.6687116564417178E-2</v>
      </c>
      <c r="FB32" s="30">
        <f t="shared" si="21"/>
        <v>3.4824561403508772E-2</v>
      </c>
      <c r="FC32" s="30">
        <f t="shared" si="22"/>
        <v>3.755043227665706E-2</v>
      </c>
      <c r="FD32" s="30">
        <f t="shared" si="5"/>
        <v>7.7478260869565219E-2</v>
      </c>
      <c r="FE32" s="30">
        <f t="shared" si="6"/>
        <v>8.3101265822784806E-2</v>
      </c>
      <c r="FF32" s="30">
        <f t="shared" si="7"/>
        <v>8.4906250000000003E-2</v>
      </c>
    </row>
    <row r="33" spans="1:162" ht="14.4" x14ac:dyDescent="0.3">
      <c r="A33" s="16" t="s">
        <v>465</v>
      </c>
      <c r="B33" s="18">
        <v>9670</v>
      </c>
      <c r="C33" s="18">
        <v>8954</v>
      </c>
      <c r="D33" s="18">
        <v>8590</v>
      </c>
      <c r="E33" s="18">
        <v>8837</v>
      </c>
      <c r="F33" s="18">
        <v>7810</v>
      </c>
      <c r="G33" s="18">
        <v>6823</v>
      </c>
      <c r="H33" s="18">
        <v>6614</v>
      </c>
      <c r="I33" s="18">
        <v>6785</v>
      </c>
      <c r="J33" s="18">
        <v>6224</v>
      </c>
      <c r="K33" s="18">
        <v>5824</v>
      </c>
      <c r="L33" s="18">
        <v>5817</v>
      </c>
      <c r="M33" s="18">
        <v>6166</v>
      </c>
      <c r="N33" s="18">
        <v>5992</v>
      </c>
      <c r="O33" s="18">
        <v>5845</v>
      </c>
      <c r="P33" s="18">
        <v>6045</v>
      </c>
      <c r="Q33" s="18">
        <v>6407</v>
      </c>
      <c r="R33" s="18">
        <v>6140</v>
      </c>
      <c r="S33" s="18">
        <v>5621</v>
      </c>
      <c r="T33" s="18">
        <v>5578</v>
      </c>
      <c r="U33" s="18">
        <v>5712</v>
      </c>
      <c r="V33" s="18">
        <v>5899</v>
      </c>
      <c r="W33" s="18">
        <v>5689</v>
      </c>
      <c r="X33" s="18">
        <v>5914</v>
      </c>
      <c r="Y33" s="18">
        <v>6303</v>
      </c>
      <c r="Z33" s="18">
        <v>6373</v>
      </c>
      <c r="AA33" s="18">
        <v>6135</v>
      </c>
      <c r="AB33" s="18">
        <v>6130</v>
      </c>
      <c r="AC33" s="18">
        <v>6752</v>
      </c>
      <c r="AD33" s="18">
        <v>15615</v>
      </c>
      <c r="AE33" s="18">
        <v>15202</v>
      </c>
      <c r="AF33" s="18">
        <v>14646</v>
      </c>
      <c r="AG33" s="18"/>
      <c r="AH33" s="18"/>
      <c r="AI33" s="18"/>
      <c r="AJ33" s="18"/>
      <c r="AK33" s="18">
        <v>188800</v>
      </c>
      <c r="AL33" s="18">
        <v>190500</v>
      </c>
      <c r="AM33" s="18">
        <v>189200</v>
      </c>
      <c r="AN33" s="18">
        <v>187100</v>
      </c>
      <c r="AO33" s="18">
        <v>185800</v>
      </c>
      <c r="AP33" s="18">
        <v>184200</v>
      </c>
      <c r="AQ33" s="18">
        <v>184600</v>
      </c>
      <c r="AR33" s="18">
        <v>185700</v>
      </c>
      <c r="AS33" s="18">
        <v>186300</v>
      </c>
      <c r="AT33" s="18">
        <v>185900</v>
      </c>
      <c r="AU33" s="18">
        <v>184400</v>
      </c>
      <c r="AV33" s="18">
        <v>187200</v>
      </c>
      <c r="AW33" s="18">
        <v>187700</v>
      </c>
      <c r="AX33" s="18">
        <v>188800</v>
      </c>
      <c r="AY33" s="40">
        <v>189400</v>
      </c>
      <c r="AZ33" s="40">
        <v>189100</v>
      </c>
      <c r="BA33" s="40">
        <v>189500</v>
      </c>
      <c r="BB33" s="40">
        <v>190800</v>
      </c>
      <c r="BC33" s="40">
        <v>192200</v>
      </c>
      <c r="BD33" s="40">
        <v>192400</v>
      </c>
      <c r="BE33" s="40">
        <v>192800</v>
      </c>
      <c r="BF33" s="40">
        <v>194300</v>
      </c>
      <c r="BG33" s="40">
        <v>194800</v>
      </c>
      <c r="BH33" s="40">
        <v>195200</v>
      </c>
      <c r="BI33" s="40">
        <v>198200</v>
      </c>
      <c r="BJ33" s="40">
        <v>198500</v>
      </c>
      <c r="BK33" s="40">
        <v>202000</v>
      </c>
      <c r="BL33" s="40">
        <v>202600</v>
      </c>
      <c r="BM33" s="40">
        <v>197300</v>
      </c>
      <c r="BN33" s="40">
        <v>197800</v>
      </c>
      <c r="BO33" s="40">
        <v>195700</v>
      </c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16"/>
      <c r="CJ33"/>
      <c r="CL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EA33" s="30" t="e">
        <f t="shared" si="3"/>
        <v>#DIV/0!</v>
      </c>
      <c r="EB33" s="30">
        <f t="shared" si="4"/>
        <v>5.1218220338983052E-2</v>
      </c>
      <c r="EC33" s="30">
        <f t="shared" si="23"/>
        <v>4.7002624671916009E-2</v>
      </c>
      <c r="ED33" s="30">
        <f t="shared" si="24"/>
        <v>4.5401691331923892E-2</v>
      </c>
      <c r="EE33" s="30">
        <f t="shared" si="25"/>
        <v>4.7231427044361306E-2</v>
      </c>
      <c r="EF33" s="30">
        <f t="shared" si="26"/>
        <v>4.2034445640473629E-2</v>
      </c>
      <c r="EG33" s="30">
        <f t="shared" si="27"/>
        <v>3.7041259500542885E-2</v>
      </c>
      <c r="EH33" s="30">
        <f t="shared" si="28"/>
        <v>3.5828819068255691E-2</v>
      </c>
      <c r="EI33" s="30">
        <f t="shared" si="29"/>
        <v>3.6537425955842757E-2</v>
      </c>
      <c r="EJ33" s="30">
        <f t="shared" si="30"/>
        <v>3.3408480944712826E-2</v>
      </c>
      <c r="EK33" s="30">
        <f t="shared" si="31"/>
        <v>3.1328671328671329E-2</v>
      </c>
      <c r="EL33" s="30">
        <f t="shared" si="32"/>
        <v>3.1545553145336226E-2</v>
      </c>
      <c r="EM33" s="30">
        <f t="shared" si="33"/>
        <v>3.293803418803419E-2</v>
      </c>
      <c r="EN33" s="30">
        <f t="shared" si="34"/>
        <v>3.1923281832711772E-2</v>
      </c>
      <c r="EO33" s="30">
        <f t="shared" si="8"/>
        <v>3.0958686440677965E-2</v>
      </c>
      <c r="EP33" s="30">
        <f t="shared" si="9"/>
        <v>3.1916578669482575E-2</v>
      </c>
      <c r="EQ33" s="30">
        <f t="shared" si="10"/>
        <v>3.3881544156530934E-2</v>
      </c>
      <c r="ER33" s="30">
        <f t="shared" si="11"/>
        <v>3.2401055408970973E-2</v>
      </c>
      <c r="ES33" s="30">
        <f t="shared" si="12"/>
        <v>2.9460167714884695E-2</v>
      </c>
      <c r="ET33" s="30">
        <f t="shared" si="13"/>
        <v>2.902185223725286E-2</v>
      </c>
      <c r="EU33" s="30">
        <f t="shared" si="14"/>
        <v>2.9688149688149687E-2</v>
      </c>
      <c r="EV33" s="30">
        <f t="shared" si="15"/>
        <v>3.0596473029045643E-2</v>
      </c>
      <c r="EW33" s="30">
        <f t="shared" si="16"/>
        <v>2.927946474523932E-2</v>
      </c>
      <c r="EX33" s="30">
        <f t="shared" si="17"/>
        <v>3.0359342915811088E-2</v>
      </c>
      <c r="EY33" s="30">
        <f t="shared" si="18"/>
        <v>3.2289959016393442E-2</v>
      </c>
      <c r="EZ33" s="30">
        <f t="shared" si="19"/>
        <v>3.2154389505549948E-2</v>
      </c>
      <c r="FA33" s="30">
        <f t="shared" si="20"/>
        <v>3.0906801007556675E-2</v>
      </c>
      <c r="FB33" s="30">
        <f t="shared" si="21"/>
        <v>3.0346534653465346E-2</v>
      </c>
      <c r="FC33" s="30">
        <f t="shared" si="22"/>
        <v>3.3326752221125369E-2</v>
      </c>
      <c r="FD33" s="30">
        <f t="shared" si="5"/>
        <v>7.914343639128231E-2</v>
      </c>
      <c r="FE33" s="30">
        <f t="shared" si="6"/>
        <v>7.6855409504550054E-2</v>
      </c>
      <c r="FF33" s="30">
        <f t="shared" si="7"/>
        <v>7.4839039345937663E-2</v>
      </c>
    </row>
    <row r="34" spans="1:162" ht="14.4" x14ac:dyDescent="0.3">
      <c r="A34" s="16" t="s">
        <v>49</v>
      </c>
      <c r="B34" s="18">
        <v>2260</v>
      </c>
      <c r="C34" s="18">
        <v>2097</v>
      </c>
      <c r="D34" s="18">
        <v>1881</v>
      </c>
      <c r="E34" s="18">
        <v>1898</v>
      </c>
      <c r="F34" s="18">
        <v>1580</v>
      </c>
      <c r="G34" s="18">
        <v>1426</v>
      </c>
      <c r="H34" s="18">
        <v>1366</v>
      </c>
      <c r="I34" s="18">
        <v>1350</v>
      </c>
      <c r="J34" s="18">
        <v>1277</v>
      </c>
      <c r="K34" s="18">
        <v>1238</v>
      </c>
      <c r="L34" s="18">
        <v>1168</v>
      </c>
      <c r="M34" s="18">
        <v>1221</v>
      </c>
      <c r="N34" s="18">
        <v>1201</v>
      </c>
      <c r="O34" s="18">
        <v>1140</v>
      </c>
      <c r="P34" s="18">
        <v>1110</v>
      </c>
      <c r="Q34" s="18">
        <v>1245</v>
      </c>
      <c r="R34" s="18">
        <v>1215</v>
      </c>
      <c r="S34" s="18">
        <v>1102</v>
      </c>
      <c r="T34" s="18">
        <v>1020</v>
      </c>
      <c r="U34" s="18">
        <v>1079</v>
      </c>
      <c r="V34" s="18">
        <v>1036</v>
      </c>
      <c r="W34" s="18">
        <v>1049</v>
      </c>
      <c r="X34" s="18">
        <v>1114</v>
      </c>
      <c r="Y34" s="18">
        <v>1185</v>
      </c>
      <c r="Z34" s="18">
        <v>1224</v>
      </c>
      <c r="AA34" s="18">
        <v>1151</v>
      </c>
      <c r="AB34" s="18">
        <v>1189</v>
      </c>
      <c r="AC34" s="18">
        <v>1257</v>
      </c>
      <c r="AD34" s="18">
        <v>3401</v>
      </c>
      <c r="AE34" s="18">
        <v>3447</v>
      </c>
      <c r="AF34" s="18">
        <v>3322</v>
      </c>
      <c r="AG34" s="18"/>
      <c r="AH34" s="18"/>
      <c r="AI34" s="18"/>
      <c r="AJ34" s="18"/>
      <c r="AK34" s="18">
        <v>63200</v>
      </c>
      <c r="AL34" s="18">
        <v>62400</v>
      </c>
      <c r="AM34" s="18">
        <v>64300</v>
      </c>
      <c r="AN34" s="18">
        <v>63900</v>
      </c>
      <c r="AO34" s="18">
        <v>63800</v>
      </c>
      <c r="AP34" s="18">
        <v>64000</v>
      </c>
      <c r="AQ34" s="18">
        <v>63700</v>
      </c>
      <c r="AR34" s="18">
        <v>63600</v>
      </c>
      <c r="AS34" s="18">
        <v>64000</v>
      </c>
      <c r="AT34" s="18">
        <v>65000</v>
      </c>
      <c r="AU34" s="18">
        <v>65400</v>
      </c>
      <c r="AV34" s="18">
        <v>66000</v>
      </c>
      <c r="AW34" s="18">
        <v>65300</v>
      </c>
      <c r="AX34" s="18">
        <v>65200</v>
      </c>
      <c r="AY34" s="40">
        <v>64800</v>
      </c>
      <c r="AZ34" s="40">
        <v>63700</v>
      </c>
      <c r="BA34" s="40">
        <v>64800</v>
      </c>
      <c r="BB34" s="40">
        <v>65500</v>
      </c>
      <c r="BC34" s="40">
        <v>66200</v>
      </c>
      <c r="BD34" s="40">
        <v>66500</v>
      </c>
      <c r="BE34" s="40">
        <v>66700</v>
      </c>
      <c r="BF34" s="40">
        <v>66200</v>
      </c>
      <c r="BG34" s="40">
        <v>66500</v>
      </c>
      <c r="BH34" s="40">
        <v>65900</v>
      </c>
      <c r="BI34" s="40">
        <v>65900</v>
      </c>
      <c r="BJ34" s="40">
        <v>66000</v>
      </c>
      <c r="BK34" s="40">
        <v>66000</v>
      </c>
      <c r="BL34" s="40">
        <v>66500</v>
      </c>
      <c r="BM34" s="40">
        <v>67400</v>
      </c>
      <c r="BN34" s="40">
        <v>65900</v>
      </c>
      <c r="BO34" s="40">
        <v>64000</v>
      </c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16"/>
      <c r="CJ34"/>
      <c r="CL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EA34" s="30" t="e">
        <f t="shared" si="3"/>
        <v>#DIV/0!</v>
      </c>
      <c r="EB34" s="30">
        <f t="shared" si="4"/>
        <v>3.5759493670886079E-2</v>
      </c>
      <c r="EC34" s="30">
        <f t="shared" si="23"/>
        <v>3.3605769230769231E-2</v>
      </c>
      <c r="ED34" s="30">
        <f t="shared" si="24"/>
        <v>2.9253499222395025E-2</v>
      </c>
      <c r="EE34" s="30">
        <f t="shared" si="25"/>
        <v>2.970266040688576E-2</v>
      </c>
      <c r="EF34" s="30">
        <f t="shared" si="26"/>
        <v>2.4764890282131663E-2</v>
      </c>
      <c r="EG34" s="30">
        <f t="shared" si="27"/>
        <v>2.2281249999999999E-2</v>
      </c>
      <c r="EH34" s="30">
        <f t="shared" si="28"/>
        <v>2.1444270015698586E-2</v>
      </c>
      <c r="EI34" s="30">
        <f t="shared" si="29"/>
        <v>2.1226415094339621E-2</v>
      </c>
      <c r="EJ34" s="30">
        <f t="shared" si="30"/>
        <v>1.9953124999999999E-2</v>
      </c>
      <c r="EK34" s="30">
        <f t="shared" si="31"/>
        <v>1.9046153846153845E-2</v>
      </c>
      <c r="EL34" s="30">
        <f t="shared" si="32"/>
        <v>1.7859327217125381E-2</v>
      </c>
      <c r="EM34" s="30">
        <f t="shared" si="33"/>
        <v>1.8499999999999999E-2</v>
      </c>
      <c r="EN34" s="30">
        <f t="shared" si="34"/>
        <v>1.8392036753445636E-2</v>
      </c>
      <c r="EO34" s="30">
        <f t="shared" si="8"/>
        <v>1.7484662576687116E-2</v>
      </c>
      <c r="EP34" s="30">
        <f t="shared" si="9"/>
        <v>1.712962962962963E-2</v>
      </c>
      <c r="EQ34" s="30">
        <f t="shared" si="10"/>
        <v>1.9544740973312401E-2</v>
      </c>
      <c r="ER34" s="30">
        <f t="shared" si="11"/>
        <v>1.8749999999999999E-2</v>
      </c>
      <c r="ES34" s="30">
        <f t="shared" si="12"/>
        <v>1.6824427480916032E-2</v>
      </c>
      <c r="ET34" s="30">
        <f t="shared" si="13"/>
        <v>1.540785498489426E-2</v>
      </c>
      <c r="EU34" s="30">
        <f t="shared" si="14"/>
        <v>1.6225563909774435E-2</v>
      </c>
      <c r="EV34" s="30">
        <f t="shared" si="15"/>
        <v>1.5532233883058471E-2</v>
      </c>
      <c r="EW34" s="30">
        <f t="shared" si="16"/>
        <v>1.5845921450151058E-2</v>
      </c>
      <c r="EX34" s="30">
        <f t="shared" si="17"/>
        <v>1.6751879699248122E-2</v>
      </c>
      <c r="EY34" s="30">
        <f t="shared" si="18"/>
        <v>1.7981790591805765E-2</v>
      </c>
      <c r="EZ34" s="30">
        <f t="shared" si="19"/>
        <v>1.8573596358118363E-2</v>
      </c>
      <c r="FA34" s="30">
        <f t="shared" si="20"/>
        <v>1.7439393939393939E-2</v>
      </c>
      <c r="FB34" s="30">
        <f t="shared" si="21"/>
        <v>1.8015151515151515E-2</v>
      </c>
      <c r="FC34" s="30">
        <f t="shared" si="22"/>
        <v>1.8902255639097743E-2</v>
      </c>
      <c r="FD34" s="30">
        <f t="shared" si="5"/>
        <v>5.0459940652818988E-2</v>
      </c>
      <c r="FE34" s="30">
        <f t="shared" si="6"/>
        <v>5.2306525037936265E-2</v>
      </c>
      <c r="FF34" s="30">
        <f t="shared" si="7"/>
        <v>5.1906250000000001E-2</v>
      </c>
    </row>
    <row r="35" spans="1:162" ht="14.4" x14ac:dyDescent="0.3">
      <c r="A35" s="16" t="s">
        <v>50</v>
      </c>
      <c r="B35" s="18">
        <v>27704</v>
      </c>
      <c r="C35" s="18">
        <v>26876</v>
      </c>
      <c r="D35" s="18">
        <v>25247</v>
      </c>
      <c r="E35" s="18">
        <v>25537</v>
      </c>
      <c r="F35" s="18">
        <v>23467</v>
      </c>
      <c r="G35" s="18">
        <v>21743</v>
      </c>
      <c r="H35" s="18">
        <v>20005</v>
      </c>
      <c r="I35" s="18">
        <v>19363</v>
      </c>
      <c r="J35" s="18">
        <v>18037</v>
      </c>
      <c r="K35" s="18">
        <v>16965</v>
      </c>
      <c r="L35" s="18">
        <v>15693</v>
      </c>
      <c r="M35" s="18">
        <v>16121</v>
      </c>
      <c r="N35" s="18">
        <v>15687</v>
      </c>
      <c r="O35" s="18">
        <v>16058</v>
      </c>
      <c r="P35" s="18">
        <v>15239</v>
      </c>
      <c r="Q35" s="18">
        <v>15662</v>
      </c>
      <c r="R35" s="18">
        <v>15252</v>
      </c>
      <c r="S35" s="18">
        <v>14616</v>
      </c>
      <c r="T35" s="18">
        <v>14372</v>
      </c>
      <c r="U35" s="18">
        <v>15089</v>
      </c>
      <c r="V35" s="18">
        <v>15426</v>
      </c>
      <c r="W35" s="18">
        <v>15036</v>
      </c>
      <c r="X35" s="18">
        <v>15484</v>
      </c>
      <c r="Y35" s="18">
        <v>16169</v>
      </c>
      <c r="Z35" s="18">
        <v>16271</v>
      </c>
      <c r="AA35" s="18">
        <v>16453</v>
      </c>
      <c r="AB35" s="18">
        <v>16838</v>
      </c>
      <c r="AC35" s="18">
        <v>18380</v>
      </c>
      <c r="AD35" s="18">
        <v>32048</v>
      </c>
      <c r="AE35" s="18">
        <v>31942</v>
      </c>
      <c r="AF35" s="18">
        <v>31392</v>
      </c>
      <c r="AG35" s="18"/>
      <c r="AH35" s="18"/>
      <c r="AI35" s="18"/>
      <c r="AJ35" s="18"/>
      <c r="AK35" s="18">
        <v>240300</v>
      </c>
      <c r="AL35" s="18">
        <v>240700</v>
      </c>
      <c r="AM35" s="18">
        <v>243500</v>
      </c>
      <c r="AN35" s="18">
        <v>242100</v>
      </c>
      <c r="AO35" s="18">
        <v>240700</v>
      </c>
      <c r="AP35" s="18">
        <v>243100</v>
      </c>
      <c r="AQ35" s="18">
        <v>233300</v>
      </c>
      <c r="AR35" s="18">
        <v>231100</v>
      </c>
      <c r="AS35" s="18">
        <v>233600</v>
      </c>
      <c r="AT35" s="18">
        <v>236600</v>
      </c>
      <c r="AU35" s="18">
        <v>238100</v>
      </c>
      <c r="AV35" s="18">
        <v>241200</v>
      </c>
      <c r="AW35" s="18">
        <v>235100</v>
      </c>
      <c r="AX35" s="18">
        <v>232400</v>
      </c>
      <c r="AY35" s="40">
        <v>234900</v>
      </c>
      <c r="AZ35" s="40">
        <v>234700</v>
      </c>
      <c r="BA35" s="40">
        <v>235200</v>
      </c>
      <c r="BB35" s="40">
        <v>237600</v>
      </c>
      <c r="BC35" s="40">
        <v>234700</v>
      </c>
      <c r="BD35" s="40">
        <v>230200</v>
      </c>
      <c r="BE35" s="40">
        <v>229600</v>
      </c>
      <c r="BF35" s="40">
        <v>218900</v>
      </c>
      <c r="BG35" s="40">
        <v>221300</v>
      </c>
      <c r="BH35" s="40">
        <v>224100</v>
      </c>
      <c r="BI35" s="40">
        <v>227400</v>
      </c>
      <c r="BJ35" s="40">
        <v>235000</v>
      </c>
      <c r="BK35" s="40">
        <v>232300</v>
      </c>
      <c r="BL35" s="40">
        <v>231600</v>
      </c>
      <c r="BM35" s="40">
        <v>231900</v>
      </c>
      <c r="BN35" s="40">
        <v>236800</v>
      </c>
      <c r="BO35" s="40">
        <v>248300</v>
      </c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16"/>
      <c r="CJ35"/>
      <c r="CL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EA35" s="30" t="e">
        <f t="shared" si="3"/>
        <v>#DIV/0!</v>
      </c>
      <c r="EB35" s="30">
        <f t="shared" si="4"/>
        <v>0.11528922180607575</v>
      </c>
      <c r="EC35" s="30">
        <f t="shared" si="23"/>
        <v>0.11165766514333195</v>
      </c>
      <c r="ED35" s="30">
        <f t="shared" si="24"/>
        <v>0.10368377823408624</v>
      </c>
      <c r="EE35" s="30">
        <f t="shared" si="25"/>
        <v>0.10548120611317638</v>
      </c>
      <c r="EF35" s="30">
        <f t="shared" si="26"/>
        <v>9.7494806813460733E-2</v>
      </c>
      <c r="EG35" s="30">
        <f t="shared" si="27"/>
        <v>8.9440559440559439E-2</v>
      </c>
      <c r="EH35" s="30">
        <f t="shared" si="28"/>
        <v>8.5747963994856402E-2</v>
      </c>
      <c r="EI35" s="30">
        <f t="shared" si="29"/>
        <v>8.3786239723063607E-2</v>
      </c>
      <c r="EJ35" s="30">
        <f t="shared" si="30"/>
        <v>7.7213184931506848E-2</v>
      </c>
      <c r="EK35" s="30">
        <f t="shared" si="31"/>
        <v>7.1703296703296698E-2</v>
      </c>
      <c r="EL35" s="30">
        <f t="shared" si="32"/>
        <v>6.5909281814363715E-2</v>
      </c>
      <c r="EM35" s="30">
        <f t="shared" si="33"/>
        <v>6.6836650082918739E-2</v>
      </c>
      <c r="EN35" s="30">
        <f t="shared" si="34"/>
        <v>6.672479795831561E-2</v>
      </c>
      <c r="EO35" s="30">
        <f t="shared" si="8"/>
        <v>6.9096385542168681E-2</v>
      </c>
      <c r="EP35" s="30">
        <f t="shared" si="9"/>
        <v>6.4874414644529588E-2</v>
      </c>
      <c r="EQ35" s="30">
        <f t="shared" si="10"/>
        <v>6.6731998295696635E-2</v>
      </c>
      <c r="ER35" s="30">
        <f t="shared" si="11"/>
        <v>6.4846938775510204E-2</v>
      </c>
      <c r="ES35" s="30">
        <f t="shared" si="12"/>
        <v>6.1515151515151516E-2</v>
      </c>
      <c r="ET35" s="30">
        <f t="shared" si="13"/>
        <v>6.123561994034938E-2</v>
      </c>
      <c r="EU35" s="30">
        <f t="shared" si="14"/>
        <v>6.5547350130321466E-2</v>
      </c>
      <c r="EV35" s="30">
        <f t="shared" si="15"/>
        <v>6.7186411149825778E-2</v>
      </c>
      <c r="EW35" s="30">
        <f t="shared" si="16"/>
        <v>6.8688899040657836E-2</v>
      </c>
      <c r="EX35" s="30">
        <f t="shared" si="17"/>
        <v>6.9968368730230462E-2</v>
      </c>
      <c r="EY35" s="30">
        <f t="shared" si="18"/>
        <v>7.2150825524319506E-2</v>
      </c>
      <c r="EZ35" s="30">
        <f t="shared" si="19"/>
        <v>7.1552330694810901E-2</v>
      </c>
      <c r="FA35" s="30">
        <f t="shared" si="20"/>
        <v>7.0012765957446807E-2</v>
      </c>
      <c r="FB35" s="30">
        <f t="shared" si="21"/>
        <v>7.2483857081360306E-2</v>
      </c>
      <c r="FC35" s="30">
        <f t="shared" si="22"/>
        <v>7.9360967184801387E-2</v>
      </c>
      <c r="FD35" s="30">
        <f t="shared" si="5"/>
        <v>0.1381974989219491</v>
      </c>
      <c r="FE35" s="30">
        <f t="shared" si="6"/>
        <v>0.13489020270270272</v>
      </c>
      <c r="FF35" s="30">
        <f t="shared" si="7"/>
        <v>0.12642770841723722</v>
      </c>
    </row>
    <row r="36" spans="1:162" ht="14.4" x14ac:dyDescent="0.3">
      <c r="A36" s="16" t="s">
        <v>51</v>
      </c>
      <c r="B36" s="18">
        <v>3557</v>
      </c>
      <c r="C36" s="18">
        <v>3182</v>
      </c>
      <c r="D36" s="18">
        <v>2984</v>
      </c>
      <c r="E36" s="18">
        <v>2927</v>
      </c>
      <c r="F36" s="18">
        <v>2699</v>
      </c>
      <c r="G36" s="18">
        <v>2390</v>
      </c>
      <c r="H36" s="18">
        <v>2232</v>
      </c>
      <c r="I36" s="18">
        <v>2293</v>
      </c>
      <c r="J36" s="18">
        <v>2113</v>
      </c>
      <c r="K36" s="18">
        <v>2056</v>
      </c>
      <c r="L36" s="18">
        <v>1988</v>
      </c>
      <c r="M36" s="18">
        <v>2023</v>
      </c>
      <c r="N36" s="18">
        <v>2002</v>
      </c>
      <c r="O36" s="18">
        <v>1879</v>
      </c>
      <c r="P36" s="18">
        <v>1861</v>
      </c>
      <c r="Q36" s="18">
        <v>1928</v>
      </c>
      <c r="R36" s="18">
        <v>1904</v>
      </c>
      <c r="S36" s="18">
        <v>1743</v>
      </c>
      <c r="T36" s="18">
        <v>1735</v>
      </c>
      <c r="U36" s="18">
        <v>1758</v>
      </c>
      <c r="V36" s="18">
        <v>1761</v>
      </c>
      <c r="W36" s="18">
        <v>1771</v>
      </c>
      <c r="X36" s="18">
        <v>1779</v>
      </c>
      <c r="Y36" s="18">
        <v>1907</v>
      </c>
      <c r="Z36" s="18">
        <v>1947</v>
      </c>
      <c r="AA36" s="18">
        <v>1948</v>
      </c>
      <c r="AB36" s="18">
        <v>2031</v>
      </c>
      <c r="AC36" s="18">
        <v>2115</v>
      </c>
      <c r="AD36" s="18">
        <v>4820</v>
      </c>
      <c r="AE36" s="18">
        <v>4973</v>
      </c>
      <c r="AF36" s="18">
        <v>4738</v>
      </c>
      <c r="AG36" s="18"/>
      <c r="AH36" s="18"/>
      <c r="AI36" s="18"/>
      <c r="AJ36" s="18"/>
      <c r="AK36" s="18">
        <v>75500</v>
      </c>
      <c r="AL36" s="18">
        <v>72400</v>
      </c>
      <c r="AM36" s="18">
        <v>71500</v>
      </c>
      <c r="AN36" s="18">
        <v>71200</v>
      </c>
      <c r="AO36" s="18">
        <v>69300</v>
      </c>
      <c r="AP36" s="18">
        <v>70900</v>
      </c>
      <c r="AQ36" s="18">
        <v>71800</v>
      </c>
      <c r="AR36" s="18">
        <v>72100</v>
      </c>
      <c r="AS36" s="18">
        <v>74400</v>
      </c>
      <c r="AT36" s="18">
        <v>75200</v>
      </c>
      <c r="AU36" s="18">
        <v>76300</v>
      </c>
      <c r="AV36" s="18">
        <v>77700</v>
      </c>
      <c r="AW36" s="18">
        <v>76000</v>
      </c>
      <c r="AX36" s="18">
        <v>74800</v>
      </c>
      <c r="AY36" s="40">
        <v>73000</v>
      </c>
      <c r="AZ36" s="40">
        <v>72800</v>
      </c>
      <c r="BA36" s="40">
        <v>75000</v>
      </c>
      <c r="BB36" s="40">
        <v>77400</v>
      </c>
      <c r="BC36" s="40">
        <v>79300</v>
      </c>
      <c r="BD36" s="40">
        <v>79400</v>
      </c>
      <c r="BE36" s="40">
        <v>81200</v>
      </c>
      <c r="BF36" s="40">
        <v>80800</v>
      </c>
      <c r="BG36" s="40">
        <v>80600</v>
      </c>
      <c r="BH36" s="40">
        <v>80500</v>
      </c>
      <c r="BI36" s="40">
        <v>78900</v>
      </c>
      <c r="BJ36" s="40">
        <v>75500</v>
      </c>
      <c r="BK36" s="40">
        <v>74000</v>
      </c>
      <c r="BL36" s="40">
        <v>74200</v>
      </c>
      <c r="BM36" s="40">
        <v>77300</v>
      </c>
      <c r="BN36" s="40">
        <v>81300</v>
      </c>
      <c r="BO36" s="40">
        <v>79400</v>
      </c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16"/>
      <c r="CJ36"/>
      <c r="CL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EA36" s="30" t="e">
        <f t="shared" si="3"/>
        <v>#DIV/0!</v>
      </c>
      <c r="EB36" s="30">
        <f t="shared" si="4"/>
        <v>4.7112582781456955E-2</v>
      </c>
      <c r="EC36" s="30">
        <f t="shared" si="23"/>
        <v>4.3950276243093923E-2</v>
      </c>
      <c r="ED36" s="30">
        <f t="shared" si="24"/>
        <v>4.1734265734265731E-2</v>
      </c>
      <c r="EE36" s="30">
        <f t="shared" si="25"/>
        <v>4.1109550561797756E-2</v>
      </c>
      <c r="EF36" s="30">
        <f t="shared" si="26"/>
        <v>3.8946608946608945E-2</v>
      </c>
      <c r="EG36" s="30">
        <f t="shared" si="27"/>
        <v>3.3709449929478136E-2</v>
      </c>
      <c r="EH36" s="30">
        <f t="shared" si="28"/>
        <v>3.1086350974930361E-2</v>
      </c>
      <c r="EI36" s="30">
        <f t="shared" si="29"/>
        <v>3.1803051317614427E-2</v>
      </c>
      <c r="EJ36" s="30">
        <f t="shared" si="30"/>
        <v>2.8400537634408602E-2</v>
      </c>
      <c r="EK36" s="30">
        <f t="shared" si="31"/>
        <v>2.7340425531914892E-2</v>
      </c>
      <c r="EL36" s="30">
        <f t="shared" si="32"/>
        <v>2.6055045871559632E-2</v>
      </c>
      <c r="EM36" s="30">
        <f t="shared" si="33"/>
        <v>2.6036036036036037E-2</v>
      </c>
      <c r="EN36" s="30">
        <f t="shared" si="34"/>
        <v>2.6342105263157896E-2</v>
      </c>
      <c r="EO36" s="30">
        <f t="shared" si="8"/>
        <v>2.5120320855614973E-2</v>
      </c>
      <c r="EP36" s="30">
        <f t="shared" si="9"/>
        <v>2.5493150684931506E-2</v>
      </c>
      <c r="EQ36" s="30">
        <f t="shared" si="10"/>
        <v>2.6483516483516482E-2</v>
      </c>
      <c r="ER36" s="30">
        <f t="shared" si="11"/>
        <v>2.5386666666666665E-2</v>
      </c>
      <c r="ES36" s="30">
        <f t="shared" si="12"/>
        <v>2.2519379844961239E-2</v>
      </c>
      <c r="ET36" s="30">
        <f t="shared" si="13"/>
        <v>2.1878940731399749E-2</v>
      </c>
      <c r="EU36" s="30">
        <f t="shared" si="14"/>
        <v>2.2141057934508816E-2</v>
      </c>
      <c r="EV36" s="30">
        <f t="shared" si="15"/>
        <v>2.16871921182266E-2</v>
      </c>
      <c r="EW36" s="30">
        <f t="shared" si="16"/>
        <v>2.1918316831683167E-2</v>
      </c>
      <c r="EX36" s="30">
        <f t="shared" si="17"/>
        <v>2.207196029776675E-2</v>
      </c>
      <c r="EY36" s="30">
        <f t="shared" si="18"/>
        <v>2.3689440993788821E-2</v>
      </c>
      <c r="EZ36" s="30">
        <f t="shared" si="19"/>
        <v>2.467680608365019E-2</v>
      </c>
      <c r="FA36" s="30">
        <f t="shared" si="20"/>
        <v>2.5801324503311258E-2</v>
      </c>
      <c r="FB36" s="30">
        <f t="shared" si="21"/>
        <v>2.7445945945945946E-2</v>
      </c>
      <c r="FC36" s="30">
        <f t="shared" si="22"/>
        <v>2.8504043126684635E-2</v>
      </c>
      <c r="FD36" s="30">
        <f t="shared" si="5"/>
        <v>6.2354463130659767E-2</v>
      </c>
      <c r="FE36" s="30">
        <f t="shared" si="6"/>
        <v>6.1168511685116854E-2</v>
      </c>
      <c r="FF36" s="30">
        <f t="shared" si="7"/>
        <v>5.9672544080604531E-2</v>
      </c>
    </row>
    <row r="37" spans="1:162" ht="14.4" x14ac:dyDescent="0.3">
      <c r="A37" s="16" t="s">
        <v>52</v>
      </c>
      <c r="B37" s="18">
        <v>3388</v>
      </c>
      <c r="C37" s="18">
        <v>3126</v>
      </c>
      <c r="D37" s="18">
        <v>2896</v>
      </c>
      <c r="E37" s="18">
        <v>3061</v>
      </c>
      <c r="F37" s="18">
        <v>2675</v>
      </c>
      <c r="G37" s="18">
        <v>2306</v>
      </c>
      <c r="H37" s="18">
        <v>2098</v>
      </c>
      <c r="I37" s="18">
        <v>2118</v>
      </c>
      <c r="J37" s="18">
        <v>1921</v>
      </c>
      <c r="K37" s="18">
        <v>1770</v>
      </c>
      <c r="L37" s="18">
        <v>1768</v>
      </c>
      <c r="M37" s="18">
        <v>1925</v>
      </c>
      <c r="N37" s="18">
        <v>1864</v>
      </c>
      <c r="O37" s="18">
        <v>1791</v>
      </c>
      <c r="P37" s="18">
        <v>1740</v>
      </c>
      <c r="Q37" s="18">
        <v>1835</v>
      </c>
      <c r="R37" s="18">
        <v>1817</v>
      </c>
      <c r="S37" s="18">
        <v>1680</v>
      </c>
      <c r="T37" s="18">
        <v>1632</v>
      </c>
      <c r="U37" s="18">
        <v>1835</v>
      </c>
      <c r="V37" s="18">
        <v>1797</v>
      </c>
      <c r="W37" s="18">
        <v>1629</v>
      </c>
      <c r="X37" s="18">
        <v>1637</v>
      </c>
      <c r="Y37" s="18">
        <v>1770</v>
      </c>
      <c r="Z37" s="18">
        <v>1702</v>
      </c>
      <c r="AA37" s="18">
        <v>1619</v>
      </c>
      <c r="AB37" s="18">
        <v>1664</v>
      </c>
      <c r="AC37" s="18">
        <v>1777</v>
      </c>
      <c r="AD37" s="18">
        <v>3760</v>
      </c>
      <c r="AE37" s="18">
        <v>3551</v>
      </c>
      <c r="AF37" s="18">
        <v>3452</v>
      </c>
      <c r="AG37" s="18"/>
      <c r="AH37" s="18"/>
      <c r="AI37" s="18"/>
      <c r="AJ37" s="18"/>
      <c r="AK37" s="18">
        <v>59300</v>
      </c>
      <c r="AL37" s="18">
        <v>59000</v>
      </c>
      <c r="AM37" s="18">
        <v>61200</v>
      </c>
      <c r="AN37" s="18">
        <v>63400</v>
      </c>
      <c r="AO37" s="18">
        <v>64700</v>
      </c>
      <c r="AP37" s="18">
        <v>63700</v>
      </c>
      <c r="AQ37" s="18">
        <v>64200</v>
      </c>
      <c r="AR37" s="18">
        <v>64100</v>
      </c>
      <c r="AS37" s="18">
        <v>64000</v>
      </c>
      <c r="AT37" s="18">
        <v>63500</v>
      </c>
      <c r="AU37" s="18">
        <v>62400</v>
      </c>
      <c r="AV37" s="18">
        <v>62300</v>
      </c>
      <c r="AW37" s="18">
        <v>61200</v>
      </c>
      <c r="AX37" s="18">
        <v>61600</v>
      </c>
      <c r="AY37" s="40">
        <v>63400</v>
      </c>
      <c r="AZ37" s="40">
        <v>63400</v>
      </c>
      <c r="BA37" s="40">
        <v>62300</v>
      </c>
      <c r="BB37" s="40">
        <v>63700</v>
      </c>
      <c r="BC37" s="40">
        <v>61200</v>
      </c>
      <c r="BD37" s="40">
        <v>60700</v>
      </c>
      <c r="BE37" s="40">
        <v>61400</v>
      </c>
      <c r="BF37" s="40">
        <v>63500</v>
      </c>
      <c r="BG37" s="40">
        <v>63900</v>
      </c>
      <c r="BH37" s="40">
        <v>64300</v>
      </c>
      <c r="BI37" s="40">
        <v>64200</v>
      </c>
      <c r="BJ37" s="40">
        <v>63900</v>
      </c>
      <c r="BK37" s="40">
        <v>63400</v>
      </c>
      <c r="BL37" s="40">
        <v>62800</v>
      </c>
      <c r="BM37" s="40">
        <v>65900</v>
      </c>
      <c r="BN37" s="40">
        <v>67000</v>
      </c>
      <c r="BO37" s="40">
        <v>66300</v>
      </c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16"/>
      <c r="CJ37"/>
      <c r="CL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EA37" s="30" t="e">
        <f t="shared" si="3"/>
        <v>#DIV/0!</v>
      </c>
      <c r="EB37" s="30">
        <f t="shared" si="4"/>
        <v>5.7133220910623943E-2</v>
      </c>
      <c r="EC37" s="30">
        <f t="shared" si="23"/>
        <v>5.2983050847457629E-2</v>
      </c>
      <c r="ED37" s="30">
        <f t="shared" si="24"/>
        <v>4.7320261437908497E-2</v>
      </c>
      <c r="EE37" s="30">
        <f t="shared" si="25"/>
        <v>4.8280757097791796E-2</v>
      </c>
      <c r="EF37" s="30">
        <f t="shared" si="26"/>
        <v>4.1344667697063367E-2</v>
      </c>
      <c r="EG37" s="30">
        <f t="shared" si="27"/>
        <v>3.620094191522763E-2</v>
      </c>
      <c r="EH37" s="30">
        <f t="shared" si="28"/>
        <v>3.2679127725856696E-2</v>
      </c>
      <c r="EI37" s="30">
        <f t="shared" si="29"/>
        <v>3.3042121684867393E-2</v>
      </c>
      <c r="EJ37" s="30">
        <f t="shared" si="30"/>
        <v>3.0015625000000001E-2</v>
      </c>
      <c r="EK37" s="30">
        <f t="shared" si="31"/>
        <v>2.7874015748031496E-2</v>
      </c>
      <c r="EL37" s="30">
        <f t="shared" si="32"/>
        <v>2.8333333333333332E-2</v>
      </c>
      <c r="EM37" s="30">
        <f t="shared" si="33"/>
        <v>3.0898876404494381E-2</v>
      </c>
      <c r="EN37" s="30">
        <f t="shared" si="34"/>
        <v>3.0457516339869282E-2</v>
      </c>
      <c r="EO37" s="30">
        <f t="shared" si="8"/>
        <v>2.9074675324675326E-2</v>
      </c>
      <c r="EP37" s="30">
        <f t="shared" si="9"/>
        <v>2.7444794952681387E-2</v>
      </c>
      <c r="EQ37" s="30">
        <f t="shared" si="10"/>
        <v>2.8943217665615143E-2</v>
      </c>
      <c r="ER37" s="30">
        <f t="shared" si="11"/>
        <v>2.9165329052969504E-2</v>
      </c>
      <c r="ES37" s="30">
        <f t="shared" si="12"/>
        <v>2.6373626373626374E-2</v>
      </c>
      <c r="ET37" s="30">
        <f t="shared" si="13"/>
        <v>2.6666666666666668E-2</v>
      </c>
      <c r="EU37" s="30">
        <f t="shared" si="14"/>
        <v>3.0230642504118617E-2</v>
      </c>
      <c r="EV37" s="30">
        <f t="shared" si="15"/>
        <v>2.9267100977198698E-2</v>
      </c>
      <c r="EW37" s="30">
        <f t="shared" si="16"/>
        <v>2.5653543307086614E-2</v>
      </c>
      <c r="EX37" s="30">
        <f t="shared" si="17"/>
        <v>2.5618153364632239E-2</v>
      </c>
      <c r="EY37" s="30">
        <f t="shared" si="18"/>
        <v>2.7527216174183515E-2</v>
      </c>
      <c r="EZ37" s="30">
        <f t="shared" si="19"/>
        <v>2.6510903426791278E-2</v>
      </c>
      <c r="FA37" s="30">
        <f t="shared" si="20"/>
        <v>2.5336463223787166E-2</v>
      </c>
      <c r="FB37" s="30">
        <f t="shared" si="21"/>
        <v>2.6246056782334385E-2</v>
      </c>
      <c r="FC37" s="30">
        <f t="shared" si="22"/>
        <v>2.8296178343949045E-2</v>
      </c>
      <c r="FD37" s="30">
        <f t="shared" si="5"/>
        <v>5.7056145675265554E-2</v>
      </c>
      <c r="FE37" s="30">
        <f t="shared" si="6"/>
        <v>5.2999999999999999E-2</v>
      </c>
      <c r="FF37" s="30">
        <f t="shared" si="7"/>
        <v>5.2066365007541478E-2</v>
      </c>
    </row>
    <row r="38" spans="1:162" ht="14.4" x14ac:dyDescent="0.3">
      <c r="A38" s="16" t="s">
        <v>53</v>
      </c>
      <c r="B38" s="18">
        <v>14968</v>
      </c>
      <c r="C38" s="18">
        <v>14185</v>
      </c>
      <c r="D38" s="18">
        <v>13074</v>
      </c>
      <c r="E38" s="18">
        <v>12931</v>
      </c>
      <c r="F38" s="18">
        <v>12326</v>
      </c>
      <c r="G38" s="18">
        <v>11907</v>
      </c>
      <c r="H38" s="18">
        <v>11086</v>
      </c>
      <c r="I38" s="18">
        <v>10666</v>
      </c>
      <c r="J38" s="18">
        <v>10701</v>
      </c>
      <c r="K38" s="18">
        <v>10541</v>
      </c>
      <c r="L38" s="18">
        <v>10125</v>
      </c>
      <c r="M38" s="18">
        <v>10050</v>
      </c>
      <c r="N38" s="18">
        <v>9729</v>
      </c>
      <c r="O38" s="18">
        <v>9755</v>
      </c>
      <c r="P38" s="18">
        <v>9433</v>
      </c>
      <c r="Q38" s="18">
        <v>9308</v>
      </c>
      <c r="R38" s="18">
        <v>9412</v>
      </c>
      <c r="S38" s="18">
        <v>8891</v>
      </c>
      <c r="T38" s="18">
        <v>8736</v>
      </c>
      <c r="U38" s="18">
        <v>8755</v>
      </c>
      <c r="V38" s="18">
        <v>8613</v>
      </c>
      <c r="W38" s="18">
        <v>8508</v>
      </c>
      <c r="X38" s="18">
        <v>8426</v>
      </c>
      <c r="Y38" s="18">
        <v>8545</v>
      </c>
      <c r="Z38" s="18">
        <v>8825</v>
      </c>
      <c r="AA38" s="18">
        <v>9066</v>
      </c>
      <c r="AB38" s="18">
        <v>9191</v>
      </c>
      <c r="AC38" s="18">
        <v>9643</v>
      </c>
      <c r="AD38" s="18">
        <v>22550</v>
      </c>
      <c r="AE38" s="18">
        <v>23142</v>
      </c>
      <c r="AF38" s="18">
        <v>23838</v>
      </c>
      <c r="AG38" s="18"/>
      <c r="AH38" s="18"/>
      <c r="AI38" s="18"/>
      <c r="AJ38" s="18"/>
      <c r="AK38" s="18">
        <v>161300</v>
      </c>
      <c r="AL38" s="18">
        <v>158900</v>
      </c>
      <c r="AM38" s="18">
        <v>162300</v>
      </c>
      <c r="AN38" s="18">
        <v>156000</v>
      </c>
      <c r="AO38" s="18">
        <v>155700</v>
      </c>
      <c r="AP38" s="18">
        <v>157400</v>
      </c>
      <c r="AQ38" s="18">
        <v>157700</v>
      </c>
      <c r="AR38" s="18">
        <v>164900</v>
      </c>
      <c r="AS38" s="18">
        <v>166000</v>
      </c>
      <c r="AT38" s="18">
        <v>166700</v>
      </c>
      <c r="AU38" s="18">
        <v>164800</v>
      </c>
      <c r="AV38" s="18">
        <v>160200</v>
      </c>
      <c r="AW38" s="18">
        <v>161900</v>
      </c>
      <c r="AX38" s="18">
        <v>162500</v>
      </c>
      <c r="AY38" s="40">
        <v>164100</v>
      </c>
      <c r="AZ38" s="40">
        <v>160900</v>
      </c>
      <c r="BA38" s="40">
        <v>157900</v>
      </c>
      <c r="BB38" s="40">
        <v>157600</v>
      </c>
      <c r="BC38" s="40">
        <v>161900</v>
      </c>
      <c r="BD38" s="40">
        <v>166700</v>
      </c>
      <c r="BE38" s="40">
        <v>168200</v>
      </c>
      <c r="BF38" s="40">
        <v>171300</v>
      </c>
      <c r="BG38" s="40">
        <v>165400</v>
      </c>
      <c r="BH38" s="40">
        <v>166800</v>
      </c>
      <c r="BI38" s="40">
        <v>172800</v>
      </c>
      <c r="BJ38" s="40">
        <v>169900</v>
      </c>
      <c r="BK38" s="40">
        <v>170000</v>
      </c>
      <c r="BL38" s="40">
        <v>169100</v>
      </c>
      <c r="BM38" s="40">
        <v>167700</v>
      </c>
      <c r="BN38" s="40">
        <v>166500</v>
      </c>
      <c r="BO38" s="40">
        <v>161900</v>
      </c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16"/>
      <c r="CJ38"/>
      <c r="CL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EA38" s="30" t="e">
        <f t="shared" si="3"/>
        <v>#DIV/0!</v>
      </c>
      <c r="EB38" s="30">
        <f t="shared" si="4"/>
        <v>9.279603223806572E-2</v>
      </c>
      <c r="EC38" s="30">
        <f t="shared" si="23"/>
        <v>8.9269981120201389E-2</v>
      </c>
      <c r="ED38" s="30">
        <f t="shared" si="24"/>
        <v>8.0554528650646953E-2</v>
      </c>
      <c r="EE38" s="30">
        <f t="shared" si="25"/>
        <v>8.2891025641025642E-2</v>
      </c>
      <c r="EF38" s="30">
        <f t="shared" si="26"/>
        <v>7.9165061014771998E-2</v>
      </c>
      <c r="EG38" s="30">
        <f t="shared" si="27"/>
        <v>7.5648030495552729E-2</v>
      </c>
      <c r="EH38" s="30">
        <f t="shared" si="28"/>
        <v>7.0298034242232091E-2</v>
      </c>
      <c r="EI38" s="30">
        <f t="shared" si="29"/>
        <v>6.4681625227410555E-2</v>
      </c>
      <c r="EJ38" s="30">
        <f t="shared" si="30"/>
        <v>6.4463855421686742E-2</v>
      </c>
      <c r="EK38" s="30">
        <f t="shared" si="31"/>
        <v>6.3233353329334135E-2</v>
      </c>
      <c r="EL38" s="30">
        <f t="shared" si="32"/>
        <v>6.1438106796116505E-2</v>
      </c>
      <c r="EM38" s="30">
        <f t="shared" si="33"/>
        <v>6.2734082397003746E-2</v>
      </c>
      <c r="EN38" s="30">
        <f t="shared" si="34"/>
        <v>6.0092649783817169E-2</v>
      </c>
      <c r="EO38" s="30">
        <f t="shared" si="8"/>
        <v>6.0030769230769228E-2</v>
      </c>
      <c r="EP38" s="30">
        <f t="shared" si="9"/>
        <v>5.7483241925655092E-2</v>
      </c>
      <c r="EQ38" s="30">
        <f t="shared" si="10"/>
        <v>5.7849596022374147E-2</v>
      </c>
      <c r="ER38" s="30">
        <f t="shared" si="11"/>
        <v>5.9607346421785938E-2</v>
      </c>
      <c r="ES38" s="30">
        <f t="shared" si="12"/>
        <v>5.6414974619289342E-2</v>
      </c>
      <c r="ET38" s="30">
        <f t="shared" si="13"/>
        <v>5.3959234095120448E-2</v>
      </c>
      <c r="EU38" s="30">
        <f t="shared" si="14"/>
        <v>5.2519496100779842E-2</v>
      </c>
      <c r="EV38" s="30">
        <f t="shared" si="15"/>
        <v>5.120689655172414E-2</v>
      </c>
      <c r="EW38" s="30">
        <f t="shared" si="16"/>
        <v>4.9667250437828374E-2</v>
      </c>
      <c r="EX38" s="30">
        <f t="shared" si="17"/>
        <v>5.0943168077388148E-2</v>
      </c>
      <c r="EY38" s="30">
        <f t="shared" si="18"/>
        <v>5.1229016786570741E-2</v>
      </c>
      <c r="EZ38" s="30">
        <f t="shared" si="19"/>
        <v>5.1070601851851853E-2</v>
      </c>
      <c r="FA38" s="30">
        <f t="shared" si="20"/>
        <v>5.3360800470865215E-2</v>
      </c>
      <c r="FB38" s="30">
        <f t="shared" si="21"/>
        <v>5.4064705882352938E-2</v>
      </c>
      <c r="FC38" s="30">
        <f t="shared" si="22"/>
        <v>5.7025428740390301E-2</v>
      </c>
      <c r="FD38" s="30">
        <f t="shared" si="5"/>
        <v>0.13446630888491354</v>
      </c>
      <c r="FE38" s="30">
        <f t="shared" si="6"/>
        <v>0.13899099099099099</v>
      </c>
      <c r="FF38" s="30">
        <f t="shared" si="7"/>
        <v>0.14723903644224831</v>
      </c>
    </row>
    <row r="39" spans="1:162" ht="14.4" x14ac:dyDescent="0.3">
      <c r="A39" s="16" t="s">
        <v>54</v>
      </c>
      <c r="B39" s="18">
        <v>1361</v>
      </c>
      <c r="C39" s="18">
        <v>1280</v>
      </c>
      <c r="D39" s="18">
        <v>1144</v>
      </c>
      <c r="E39" s="18">
        <v>1188</v>
      </c>
      <c r="F39" s="18">
        <v>1012</v>
      </c>
      <c r="G39" s="18">
        <v>893</v>
      </c>
      <c r="H39" s="18">
        <v>891</v>
      </c>
      <c r="I39" s="18">
        <v>857</v>
      </c>
      <c r="J39" s="18">
        <v>757</v>
      </c>
      <c r="K39" s="18">
        <v>744</v>
      </c>
      <c r="L39" s="18">
        <v>726</v>
      </c>
      <c r="M39" s="18">
        <v>738</v>
      </c>
      <c r="N39" s="18">
        <v>656</v>
      </c>
      <c r="O39" s="18">
        <v>723</v>
      </c>
      <c r="P39" s="18">
        <v>774</v>
      </c>
      <c r="Q39" s="18">
        <v>828</v>
      </c>
      <c r="R39" s="18">
        <v>776</v>
      </c>
      <c r="S39" s="18">
        <v>750</v>
      </c>
      <c r="T39" s="18">
        <v>728</v>
      </c>
      <c r="U39" s="18">
        <v>784</v>
      </c>
      <c r="V39" s="18">
        <v>787</v>
      </c>
      <c r="W39" s="18">
        <v>782</v>
      </c>
      <c r="X39" s="18">
        <v>822</v>
      </c>
      <c r="Y39" s="18">
        <v>862</v>
      </c>
      <c r="Z39" s="18">
        <v>832</v>
      </c>
      <c r="AA39" s="18">
        <v>784</v>
      </c>
      <c r="AB39" s="18">
        <v>804</v>
      </c>
      <c r="AC39" s="18">
        <v>893</v>
      </c>
      <c r="AD39" s="18">
        <v>2355</v>
      </c>
      <c r="AE39" s="18">
        <v>2422</v>
      </c>
      <c r="AF39" s="18">
        <v>2330</v>
      </c>
      <c r="AG39" s="18"/>
      <c r="AH39" s="18"/>
      <c r="AI39" s="18"/>
      <c r="AJ39" s="18"/>
      <c r="AK39" s="18">
        <v>40000</v>
      </c>
      <c r="AL39" s="18">
        <v>39300</v>
      </c>
      <c r="AM39" s="18">
        <v>36800</v>
      </c>
      <c r="AN39" s="18">
        <v>37900</v>
      </c>
      <c r="AO39" s="18">
        <v>35800</v>
      </c>
      <c r="AP39" s="18">
        <v>36900</v>
      </c>
      <c r="AQ39" s="18">
        <v>39700</v>
      </c>
      <c r="AR39" s="18">
        <v>39700</v>
      </c>
      <c r="AS39" s="18">
        <v>40000</v>
      </c>
      <c r="AT39" s="18">
        <v>39900</v>
      </c>
      <c r="AU39" s="18">
        <v>39800</v>
      </c>
      <c r="AV39" s="18">
        <v>37500</v>
      </c>
      <c r="AW39" s="18">
        <v>37500</v>
      </c>
      <c r="AX39" s="18">
        <v>34900</v>
      </c>
      <c r="AY39" s="40">
        <v>34500</v>
      </c>
      <c r="AZ39" s="40">
        <v>36300</v>
      </c>
      <c r="BA39" s="40">
        <v>37200</v>
      </c>
      <c r="BB39" s="40">
        <v>37000</v>
      </c>
      <c r="BC39" s="40">
        <v>35600</v>
      </c>
      <c r="BD39" s="40">
        <v>34900</v>
      </c>
      <c r="BE39" s="40">
        <v>33600</v>
      </c>
      <c r="BF39" s="40">
        <v>34900</v>
      </c>
      <c r="BG39" s="40">
        <v>33400</v>
      </c>
      <c r="BH39" s="40">
        <v>33700</v>
      </c>
      <c r="BI39" s="40">
        <v>34400</v>
      </c>
      <c r="BJ39" s="40">
        <v>34500</v>
      </c>
      <c r="BK39" s="40">
        <v>38000</v>
      </c>
      <c r="BL39" s="40">
        <v>36700</v>
      </c>
      <c r="BM39" s="40">
        <v>35900</v>
      </c>
      <c r="BN39" s="40">
        <v>33400</v>
      </c>
      <c r="BO39" s="40">
        <v>29800</v>
      </c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16"/>
      <c r="CJ39"/>
      <c r="CL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EA39" s="30" t="e">
        <f t="shared" si="3"/>
        <v>#DIV/0!</v>
      </c>
      <c r="EB39" s="30">
        <f t="shared" si="4"/>
        <v>3.4025E-2</v>
      </c>
      <c r="EC39" s="30">
        <f t="shared" si="23"/>
        <v>3.2569974554707379E-2</v>
      </c>
      <c r="ED39" s="30">
        <f t="shared" si="24"/>
        <v>3.108695652173913E-2</v>
      </c>
      <c r="EE39" s="30">
        <f t="shared" si="25"/>
        <v>3.1345646437994722E-2</v>
      </c>
      <c r="EF39" s="30">
        <f t="shared" si="26"/>
        <v>2.8268156424581005E-2</v>
      </c>
      <c r="EG39" s="30">
        <f t="shared" si="27"/>
        <v>2.4200542005420055E-2</v>
      </c>
      <c r="EH39" s="30">
        <f t="shared" si="28"/>
        <v>2.244332493702771E-2</v>
      </c>
      <c r="EI39" s="30">
        <f t="shared" si="29"/>
        <v>2.158690176322418E-2</v>
      </c>
      <c r="EJ39" s="30">
        <f t="shared" si="30"/>
        <v>1.8925000000000001E-2</v>
      </c>
      <c r="EK39" s="30">
        <f t="shared" si="31"/>
        <v>1.8646616541353384E-2</v>
      </c>
      <c r="EL39" s="30">
        <f t="shared" si="32"/>
        <v>1.8241206030150753E-2</v>
      </c>
      <c r="EM39" s="30">
        <f t="shared" si="33"/>
        <v>1.968E-2</v>
      </c>
      <c r="EN39" s="30">
        <f t="shared" si="34"/>
        <v>1.7493333333333333E-2</v>
      </c>
      <c r="EO39" s="30">
        <f t="shared" si="8"/>
        <v>2.0716332378223495E-2</v>
      </c>
      <c r="EP39" s="30">
        <f t="shared" si="9"/>
        <v>2.2434782608695653E-2</v>
      </c>
      <c r="EQ39" s="30">
        <f t="shared" si="10"/>
        <v>2.2809917355371901E-2</v>
      </c>
      <c r="ER39" s="30">
        <f t="shared" si="11"/>
        <v>2.086021505376344E-2</v>
      </c>
      <c r="ES39" s="30">
        <f t="shared" si="12"/>
        <v>2.0270270270270271E-2</v>
      </c>
      <c r="ET39" s="30">
        <f t="shared" si="13"/>
        <v>2.0449438202247192E-2</v>
      </c>
      <c r="EU39" s="30">
        <f t="shared" si="14"/>
        <v>2.2464183381088826E-2</v>
      </c>
      <c r="EV39" s="30">
        <f t="shared" si="15"/>
        <v>2.3422619047619046E-2</v>
      </c>
      <c r="EW39" s="30">
        <f t="shared" si="16"/>
        <v>2.2406876790830945E-2</v>
      </c>
      <c r="EX39" s="30">
        <f t="shared" si="17"/>
        <v>2.4610778443113771E-2</v>
      </c>
      <c r="EY39" s="30">
        <f t="shared" si="18"/>
        <v>2.5578635014836794E-2</v>
      </c>
      <c r="EZ39" s="30">
        <f t="shared" si="19"/>
        <v>2.4186046511627906E-2</v>
      </c>
      <c r="FA39" s="30">
        <f t="shared" si="20"/>
        <v>2.2724637681159419E-2</v>
      </c>
      <c r="FB39" s="30">
        <f t="shared" si="21"/>
        <v>2.1157894736842105E-2</v>
      </c>
      <c r="FC39" s="30">
        <f t="shared" si="22"/>
        <v>2.4332425068119889E-2</v>
      </c>
      <c r="FD39" s="30">
        <f t="shared" si="5"/>
        <v>6.5598885793871867E-2</v>
      </c>
      <c r="FE39" s="30">
        <f t="shared" si="6"/>
        <v>7.2514970059880238E-2</v>
      </c>
      <c r="FF39" s="30">
        <f t="shared" si="7"/>
        <v>7.8187919463087244E-2</v>
      </c>
    </row>
    <row r="40" spans="1:162" ht="14.4" x14ac:dyDescent="0.3">
      <c r="A40" s="16" t="s">
        <v>55</v>
      </c>
      <c r="B40" s="18">
        <v>8239</v>
      </c>
      <c r="C40" s="18">
        <v>8017</v>
      </c>
      <c r="D40" s="18">
        <v>7612</v>
      </c>
      <c r="E40" s="18">
        <v>7547</v>
      </c>
      <c r="F40" s="18">
        <v>6815</v>
      </c>
      <c r="G40" s="18">
        <v>6308</v>
      </c>
      <c r="H40" s="18">
        <v>6014</v>
      </c>
      <c r="I40" s="18">
        <v>6024</v>
      </c>
      <c r="J40" s="18">
        <v>5543</v>
      </c>
      <c r="K40" s="18">
        <v>5351</v>
      </c>
      <c r="L40" s="18">
        <v>5165</v>
      </c>
      <c r="M40" s="18">
        <v>5301</v>
      </c>
      <c r="N40" s="18">
        <v>5127</v>
      </c>
      <c r="O40" s="18">
        <v>5092</v>
      </c>
      <c r="P40" s="18">
        <v>5094</v>
      </c>
      <c r="Q40" s="18">
        <v>5186</v>
      </c>
      <c r="R40" s="18">
        <v>4919</v>
      </c>
      <c r="S40" s="18">
        <v>4749</v>
      </c>
      <c r="T40" s="18">
        <v>4812</v>
      </c>
      <c r="U40" s="18">
        <v>5090</v>
      </c>
      <c r="V40" s="18">
        <v>5070</v>
      </c>
      <c r="W40" s="18">
        <v>5077</v>
      </c>
      <c r="X40" s="18">
        <v>5162</v>
      </c>
      <c r="Y40" s="18">
        <v>5399</v>
      </c>
      <c r="Z40" s="18">
        <v>5366</v>
      </c>
      <c r="AA40" s="18">
        <v>5410</v>
      </c>
      <c r="AB40" s="18">
        <v>5555</v>
      </c>
      <c r="AC40" s="18">
        <v>5901</v>
      </c>
      <c r="AD40" s="18">
        <v>13463</v>
      </c>
      <c r="AE40" s="18">
        <v>14052</v>
      </c>
      <c r="AF40" s="18">
        <v>13726</v>
      </c>
      <c r="AG40" s="18"/>
      <c r="AH40" s="18"/>
      <c r="AI40" s="18"/>
      <c r="AJ40" s="18"/>
      <c r="AK40" s="18">
        <v>149800</v>
      </c>
      <c r="AL40" s="18">
        <v>149800</v>
      </c>
      <c r="AM40" s="18">
        <v>150600</v>
      </c>
      <c r="AN40" s="18">
        <v>153000</v>
      </c>
      <c r="AO40" s="18">
        <v>156400</v>
      </c>
      <c r="AP40" s="18">
        <v>156100</v>
      </c>
      <c r="AQ40" s="18">
        <v>154400</v>
      </c>
      <c r="AR40" s="18">
        <v>155500</v>
      </c>
      <c r="AS40" s="18">
        <v>151000</v>
      </c>
      <c r="AT40" s="18">
        <v>150000</v>
      </c>
      <c r="AU40" s="18">
        <v>152400</v>
      </c>
      <c r="AV40" s="18">
        <v>153700</v>
      </c>
      <c r="AW40" s="18">
        <v>156700</v>
      </c>
      <c r="AX40" s="18">
        <v>159600</v>
      </c>
      <c r="AY40" s="40">
        <v>160300</v>
      </c>
      <c r="AZ40" s="40">
        <v>161000</v>
      </c>
      <c r="BA40" s="40">
        <v>161200</v>
      </c>
      <c r="BB40" s="40">
        <v>161000</v>
      </c>
      <c r="BC40" s="40">
        <v>158700</v>
      </c>
      <c r="BD40" s="40">
        <v>155900</v>
      </c>
      <c r="BE40" s="40">
        <v>156300</v>
      </c>
      <c r="BF40" s="40">
        <v>157500</v>
      </c>
      <c r="BG40" s="40">
        <v>159200</v>
      </c>
      <c r="BH40" s="40">
        <v>162200</v>
      </c>
      <c r="BI40" s="40">
        <v>163200</v>
      </c>
      <c r="BJ40" s="40">
        <v>162300</v>
      </c>
      <c r="BK40" s="40">
        <v>163000</v>
      </c>
      <c r="BL40" s="40">
        <v>164200</v>
      </c>
      <c r="BM40" s="40">
        <v>168300</v>
      </c>
      <c r="BN40" s="40">
        <v>168600</v>
      </c>
      <c r="BO40" s="40">
        <v>168900</v>
      </c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16"/>
      <c r="CJ40"/>
      <c r="CL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EA40" s="30" t="e">
        <f t="shared" si="3"/>
        <v>#DIV/0!</v>
      </c>
      <c r="EB40" s="30">
        <f t="shared" si="4"/>
        <v>5.5E-2</v>
      </c>
      <c r="EC40" s="30">
        <f t="shared" si="23"/>
        <v>5.3518024032042727E-2</v>
      </c>
      <c r="ED40" s="30">
        <f t="shared" si="24"/>
        <v>5.0544488711819387E-2</v>
      </c>
      <c r="EE40" s="30">
        <f t="shared" si="25"/>
        <v>4.9326797385620916E-2</v>
      </c>
      <c r="EF40" s="30">
        <f t="shared" si="26"/>
        <v>4.3574168797953963E-2</v>
      </c>
      <c r="EG40" s="30">
        <f t="shared" si="27"/>
        <v>4.0409993593850099E-2</v>
      </c>
      <c r="EH40" s="30">
        <f t="shared" si="28"/>
        <v>3.8950777202072538E-2</v>
      </c>
      <c r="EI40" s="30">
        <f t="shared" si="29"/>
        <v>3.8739549839228296E-2</v>
      </c>
      <c r="EJ40" s="30">
        <f t="shared" si="30"/>
        <v>3.6708609271523182E-2</v>
      </c>
      <c r="EK40" s="30">
        <f t="shared" si="31"/>
        <v>3.5673333333333335E-2</v>
      </c>
      <c r="EL40" s="30">
        <f t="shared" si="32"/>
        <v>3.3891076115485565E-2</v>
      </c>
      <c r="EM40" s="30">
        <f t="shared" si="33"/>
        <v>3.4489264801561482E-2</v>
      </c>
      <c r="EN40" s="30">
        <f t="shared" si="34"/>
        <v>3.2718570516911294E-2</v>
      </c>
      <c r="EO40" s="30">
        <f t="shared" si="8"/>
        <v>3.1904761904761908E-2</v>
      </c>
      <c r="EP40" s="30">
        <f t="shared" si="9"/>
        <v>3.1777916406737369E-2</v>
      </c>
      <c r="EQ40" s="30">
        <f t="shared" si="10"/>
        <v>3.2211180124223603E-2</v>
      </c>
      <c r="ER40" s="30">
        <f t="shared" si="11"/>
        <v>3.0514888337468984E-2</v>
      </c>
      <c r="ES40" s="30">
        <f t="shared" si="12"/>
        <v>2.9496894409937888E-2</v>
      </c>
      <c r="ET40" s="30">
        <f t="shared" si="13"/>
        <v>3.0321361058601136E-2</v>
      </c>
      <c r="EU40" s="30">
        <f t="shared" si="14"/>
        <v>3.2649134060295064E-2</v>
      </c>
      <c r="EV40" s="30">
        <f t="shared" si="15"/>
        <v>3.2437619961612284E-2</v>
      </c>
      <c r="EW40" s="30">
        <f t="shared" si="16"/>
        <v>3.2234920634920637E-2</v>
      </c>
      <c r="EX40" s="30">
        <f t="shared" si="17"/>
        <v>3.2424623115577887E-2</v>
      </c>
      <c r="EY40" s="30">
        <f t="shared" si="18"/>
        <v>3.3286066584463626E-2</v>
      </c>
      <c r="EZ40" s="30">
        <f t="shared" si="19"/>
        <v>3.2879901960784316E-2</v>
      </c>
      <c r="FA40" s="30">
        <f t="shared" si="20"/>
        <v>3.3333333333333333E-2</v>
      </c>
      <c r="FB40" s="30">
        <f t="shared" si="21"/>
        <v>3.4079754601226996E-2</v>
      </c>
      <c r="FC40" s="30">
        <f t="shared" si="22"/>
        <v>3.5937880633373935E-2</v>
      </c>
      <c r="FD40" s="30">
        <f t="shared" si="5"/>
        <v>7.9994058229352349E-2</v>
      </c>
      <c r="FE40" s="30">
        <f t="shared" si="6"/>
        <v>8.3345195729537372E-2</v>
      </c>
      <c r="FF40" s="30">
        <f t="shared" si="7"/>
        <v>8.1267021906453518E-2</v>
      </c>
    </row>
    <row r="41" spans="1:162" ht="14.4" x14ac:dyDescent="0.3">
      <c r="A41" s="16" t="s">
        <v>56</v>
      </c>
      <c r="B41" s="18">
        <v>16516</v>
      </c>
      <c r="C41" s="18">
        <v>15369</v>
      </c>
      <c r="D41" s="18">
        <v>14162</v>
      </c>
      <c r="E41" s="18">
        <v>13797</v>
      </c>
      <c r="F41" s="18">
        <v>12784</v>
      </c>
      <c r="G41" s="18">
        <v>11610</v>
      </c>
      <c r="H41" s="18">
        <v>10741</v>
      </c>
      <c r="I41" s="18">
        <v>10584</v>
      </c>
      <c r="J41" s="18">
        <v>10120</v>
      </c>
      <c r="K41" s="18">
        <v>9527</v>
      </c>
      <c r="L41" s="18">
        <v>9034</v>
      </c>
      <c r="M41" s="18">
        <v>9247</v>
      </c>
      <c r="N41" s="18">
        <v>9020</v>
      </c>
      <c r="O41" s="18">
        <v>8826</v>
      </c>
      <c r="P41" s="18">
        <v>8756</v>
      </c>
      <c r="Q41" s="18">
        <v>9153</v>
      </c>
      <c r="R41" s="18">
        <v>8917</v>
      </c>
      <c r="S41" s="18">
        <v>8539</v>
      </c>
      <c r="T41" s="18">
        <v>8305</v>
      </c>
      <c r="U41" s="18">
        <v>8658</v>
      </c>
      <c r="V41" s="18">
        <v>8436</v>
      </c>
      <c r="W41" s="18">
        <v>8063</v>
      </c>
      <c r="X41" s="18">
        <v>7991</v>
      </c>
      <c r="Y41" s="18">
        <v>8540</v>
      </c>
      <c r="Z41" s="18">
        <v>8840</v>
      </c>
      <c r="AA41" s="18">
        <v>8828</v>
      </c>
      <c r="AB41" s="18">
        <v>8695</v>
      </c>
      <c r="AC41" s="18">
        <v>9046</v>
      </c>
      <c r="AD41" s="18">
        <v>20405</v>
      </c>
      <c r="AE41" s="18">
        <v>20691</v>
      </c>
      <c r="AF41" s="18">
        <v>19797</v>
      </c>
      <c r="AG41" s="18"/>
      <c r="AH41" s="18"/>
      <c r="AI41" s="18"/>
      <c r="AJ41" s="18"/>
      <c r="AK41" s="18">
        <v>228900</v>
      </c>
      <c r="AL41" s="18">
        <v>229200</v>
      </c>
      <c r="AM41" s="18">
        <v>225900</v>
      </c>
      <c r="AN41" s="18">
        <v>225200</v>
      </c>
      <c r="AO41" s="18">
        <v>226800</v>
      </c>
      <c r="AP41" s="18">
        <v>229500</v>
      </c>
      <c r="AQ41" s="18">
        <v>232700</v>
      </c>
      <c r="AR41" s="18">
        <v>238900</v>
      </c>
      <c r="AS41" s="18">
        <v>242900</v>
      </c>
      <c r="AT41" s="18">
        <v>243900</v>
      </c>
      <c r="AU41" s="18">
        <v>247300</v>
      </c>
      <c r="AV41" s="18">
        <v>244800</v>
      </c>
      <c r="AW41" s="18">
        <v>243600</v>
      </c>
      <c r="AX41" s="18">
        <v>244900</v>
      </c>
      <c r="AY41" s="40">
        <v>245200</v>
      </c>
      <c r="AZ41" s="40">
        <v>247900</v>
      </c>
      <c r="BA41" s="40">
        <v>251500</v>
      </c>
      <c r="BB41" s="40">
        <v>252300</v>
      </c>
      <c r="BC41" s="40">
        <v>255100</v>
      </c>
      <c r="BD41" s="40">
        <v>253700</v>
      </c>
      <c r="BE41" s="40">
        <v>256000</v>
      </c>
      <c r="BF41" s="40">
        <v>250600</v>
      </c>
      <c r="BG41" s="40">
        <v>254500</v>
      </c>
      <c r="BH41" s="40">
        <v>258100</v>
      </c>
      <c r="BI41" s="40">
        <v>258700</v>
      </c>
      <c r="BJ41" s="40">
        <v>261800</v>
      </c>
      <c r="BK41" s="40">
        <v>256700</v>
      </c>
      <c r="BL41" s="40">
        <v>256300</v>
      </c>
      <c r="BM41" s="40">
        <v>255900</v>
      </c>
      <c r="BN41" s="40">
        <v>257100</v>
      </c>
      <c r="BO41" s="40">
        <v>263300</v>
      </c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16"/>
      <c r="CJ41"/>
      <c r="CL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EA41" s="30" t="e">
        <f t="shared" si="3"/>
        <v>#DIV/0!</v>
      </c>
      <c r="EB41" s="30">
        <f t="shared" si="4"/>
        <v>7.2153778942769767E-2</v>
      </c>
      <c r="EC41" s="30">
        <f t="shared" si="23"/>
        <v>6.7054973821989522E-2</v>
      </c>
      <c r="ED41" s="30">
        <f t="shared" si="24"/>
        <v>6.2691456396635675E-2</v>
      </c>
      <c r="EE41" s="30">
        <f t="shared" si="25"/>
        <v>6.1265541740674959E-2</v>
      </c>
      <c r="EF41" s="30">
        <f t="shared" si="26"/>
        <v>5.6366843033509702E-2</v>
      </c>
      <c r="EG41" s="30">
        <f t="shared" si="27"/>
        <v>5.0588235294117649E-2</v>
      </c>
      <c r="EH41" s="30">
        <f t="shared" si="28"/>
        <v>4.6158143532445212E-2</v>
      </c>
      <c r="EI41" s="30">
        <f t="shared" si="29"/>
        <v>4.4303055671829218E-2</v>
      </c>
      <c r="EJ41" s="30">
        <f t="shared" si="30"/>
        <v>4.1663235899547138E-2</v>
      </c>
      <c r="EK41" s="30">
        <f t="shared" si="31"/>
        <v>3.906109061090611E-2</v>
      </c>
      <c r="EL41" s="30">
        <f t="shared" si="32"/>
        <v>3.6530529720986658E-2</v>
      </c>
      <c r="EM41" s="30">
        <f t="shared" si="33"/>
        <v>3.7773692810457518E-2</v>
      </c>
      <c r="EN41" s="30">
        <f t="shared" si="34"/>
        <v>3.7027914614121513E-2</v>
      </c>
      <c r="EO41" s="30">
        <f t="shared" si="8"/>
        <v>3.6039199673336055E-2</v>
      </c>
      <c r="EP41" s="30">
        <f t="shared" si="9"/>
        <v>3.5709624796084825E-2</v>
      </c>
      <c r="EQ41" s="30">
        <f t="shared" si="10"/>
        <v>3.6922146026623637E-2</v>
      </c>
      <c r="ER41" s="30">
        <f t="shared" si="11"/>
        <v>3.545526838966203E-2</v>
      </c>
      <c r="ES41" s="30">
        <f t="shared" si="12"/>
        <v>3.3844629409433218E-2</v>
      </c>
      <c r="ET41" s="30">
        <f t="shared" si="13"/>
        <v>3.2555860446883578E-2</v>
      </c>
      <c r="EU41" s="30">
        <f t="shared" si="14"/>
        <v>3.41269215608987E-2</v>
      </c>
      <c r="EV41" s="30">
        <f t="shared" si="15"/>
        <v>3.2953125E-2</v>
      </c>
      <c r="EW41" s="30">
        <f t="shared" si="16"/>
        <v>3.2174780526735836E-2</v>
      </c>
      <c r="EX41" s="30">
        <f t="shared" si="17"/>
        <v>3.1398821218074656E-2</v>
      </c>
      <c r="EY41" s="30">
        <f t="shared" si="18"/>
        <v>3.3087950406819062E-2</v>
      </c>
      <c r="EZ41" s="30">
        <f t="shared" si="19"/>
        <v>3.4170854271356785E-2</v>
      </c>
      <c r="FA41" s="30">
        <f t="shared" si="20"/>
        <v>3.3720397249809013E-2</v>
      </c>
      <c r="FB41" s="30">
        <f t="shared" si="21"/>
        <v>3.3872224386443321E-2</v>
      </c>
      <c r="FC41" s="30">
        <f t="shared" si="22"/>
        <v>3.5294576667967224E-2</v>
      </c>
      <c r="FD41" s="30">
        <f t="shared" si="5"/>
        <v>7.973817897616256E-2</v>
      </c>
      <c r="FE41" s="30">
        <f t="shared" si="6"/>
        <v>8.0478413068844804E-2</v>
      </c>
      <c r="FF41" s="30">
        <f t="shared" si="7"/>
        <v>7.5187998480820362E-2</v>
      </c>
    </row>
    <row r="42" spans="1:162" ht="14.4" x14ac:dyDescent="0.3">
      <c r="A42" s="16" t="s">
        <v>57</v>
      </c>
      <c r="B42" s="18">
        <v>2074</v>
      </c>
      <c r="C42" s="18">
        <v>1878</v>
      </c>
      <c r="D42" s="18">
        <v>1701</v>
      </c>
      <c r="E42" s="18">
        <v>1734</v>
      </c>
      <c r="F42" s="18">
        <v>1541</v>
      </c>
      <c r="G42" s="18">
        <v>1365</v>
      </c>
      <c r="H42" s="18">
        <v>1231</v>
      </c>
      <c r="I42" s="18">
        <v>1236</v>
      </c>
      <c r="J42" s="18">
        <v>1126</v>
      </c>
      <c r="K42" s="18">
        <v>1043</v>
      </c>
      <c r="L42" s="18">
        <v>1015</v>
      </c>
      <c r="M42" s="18">
        <v>1130</v>
      </c>
      <c r="N42" s="18">
        <v>1086</v>
      </c>
      <c r="O42" s="18">
        <v>1056</v>
      </c>
      <c r="P42" s="18">
        <v>1055</v>
      </c>
      <c r="Q42" s="18">
        <v>1146</v>
      </c>
      <c r="R42" s="18">
        <v>1124</v>
      </c>
      <c r="S42" s="18">
        <v>1012</v>
      </c>
      <c r="T42" s="18">
        <v>985</v>
      </c>
      <c r="U42" s="18">
        <v>1132</v>
      </c>
      <c r="V42" s="18">
        <v>1078</v>
      </c>
      <c r="W42" s="18">
        <v>1025</v>
      </c>
      <c r="X42" s="18">
        <v>1037</v>
      </c>
      <c r="Y42" s="18">
        <v>1136</v>
      </c>
      <c r="Z42" s="18">
        <v>1123</v>
      </c>
      <c r="AA42" s="18">
        <v>1113</v>
      </c>
      <c r="AB42" s="18">
        <v>1144</v>
      </c>
      <c r="AC42" s="18">
        <v>1250</v>
      </c>
      <c r="AD42" s="18">
        <v>2989</v>
      </c>
      <c r="AE42" s="18">
        <v>2960</v>
      </c>
      <c r="AF42" s="18">
        <v>2787</v>
      </c>
      <c r="AG42" s="18"/>
      <c r="AH42" s="18"/>
      <c r="AI42" s="18"/>
      <c r="AJ42" s="18"/>
      <c r="AK42" s="18">
        <v>62400</v>
      </c>
      <c r="AL42" s="18">
        <v>62100</v>
      </c>
      <c r="AM42" s="18">
        <v>60100</v>
      </c>
      <c r="AN42" s="18">
        <v>60300</v>
      </c>
      <c r="AO42" s="18">
        <v>60100</v>
      </c>
      <c r="AP42" s="18">
        <v>59400</v>
      </c>
      <c r="AQ42" s="18">
        <v>61900</v>
      </c>
      <c r="AR42" s="18">
        <v>60400</v>
      </c>
      <c r="AS42" s="18">
        <v>59900</v>
      </c>
      <c r="AT42" s="18">
        <v>60900</v>
      </c>
      <c r="AU42" s="18">
        <v>59200</v>
      </c>
      <c r="AV42" s="18">
        <v>60100</v>
      </c>
      <c r="AW42" s="18">
        <v>59800</v>
      </c>
      <c r="AX42" s="18">
        <v>58800</v>
      </c>
      <c r="AY42" s="40">
        <v>59200</v>
      </c>
      <c r="AZ42" s="40">
        <v>60200</v>
      </c>
      <c r="BA42" s="40">
        <v>61600</v>
      </c>
      <c r="BB42" s="40">
        <v>62600</v>
      </c>
      <c r="BC42" s="40">
        <v>63800</v>
      </c>
      <c r="BD42" s="40">
        <v>63600</v>
      </c>
      <c r="BE42" s="40">
        <v>64900</v>
      </c>
      <c r="BF42" s="40">
        <v>63400</v>
      </c>
      <c r="BG42" s="40">
        <v>63300</v>
      </c>
      <c r="BH42" s="40">
        <v>62400</v>
      </c>
      <c r="BI42" s="40">
        <v>62400</v>
      </c>
      <c r="BJ42" s="40">
        <v>63500</v>
      </c>
      <c r="BK42" s="40">
        <v>65600</v>
      </c>
      <c r="BL42" s="40">
        <v>67400</v>
      </c>
      <c r="BM42" s="40">
        <v>65400</v>
      </c>
      <c r="BN42" s="40">
        <v>65100</v>
      </c>
      <c r="BO42" s="40">
        <v>64000</v>
      </c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16"/>
      <c r="CJ42"/>
      <c r="CL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EA42" s="30" t="e">
        <f t="shared" si="3"/>
        <v>#DIV/0!</v>
      </c>
      <c r="EB42" s="30">
        <f t="shared" si="4"/>
        <v>3.323717948717949E-2</v>
      </c>
      <c r="EC42" s="30">
        <f t="shared" si="23"/>
        <v>3.0241545893719808E-2</v>
      </c>
      <c r="ED42" s="30">
        <f t="shared" si="24"/>
        <v>2.8302828618968386E-2</v>
      </c>
      <c r="EE42" s="30">
        <f t="shared" si="25"/>
        <v>2.8756218905472638E-2</v>
      </c>
      <c r="EF42" s="30">
        <f t="shared" si="26"/>
        <v>2.5640599001663895E-2</v>
      </c>
      <c r="EG42" s="30">
        <f t="shared" si="27"/>
        <v>2.2979797979797979E-2</v>
      </c>
      <c r="EH42" s="30">
        <f t="shared" si="28"/>
        <v>1.9886914378029079E-2</v>
      </c>
      <c r="EI42" s="30">
        <f t="shared" si="29"/>
        <v>2.0463576158940396E-2</v>
      </c>
      <c r="EJ42" s="30">
        <f t="shared" si="30"/>
        <v>1.8797996661101837E-2</v>
      </c>
      <c r="EK42" s="30">
        <f t="shared" si="31"/>
        <v>1.7126436781609196E-2</v>
      </c>
      <c r="EL42" s="30">
        <f t="shared" si="32"/>
        <v>1.7145270270270269E-2</v>
      </c>
      <c r="EM42" s="30">
        <f t="shared" si="33"/>
        <v>1.8801996672212978E-2</v>
      </c>
      <c r="EN42" s="30">
        <f t="shared" si="34"/>
        <v>1.8160535117056856E-2</v>
      </c>
      <c r="EO42" s="30">
        <f t="shared" si="8"/>
        <v>1.7959183673469388E-2</v>
      </c>
      <c r="EP42" s="30">
        <f t="shared" si="9"/>
        <v>1.7820945945945944E-2</v>
      </c>
      <c r="EQ42" s="30">
        <f t="shared" si="10"/>
        <v>1.9036544850498337E-2</v>
      </c>
      <c r="ER42" s="30">
        <f t="shared" si="11"/>
        <v>1.8246753246753247E-2</v>
      </c>
      <c r="ES42" s="30">
        <f t="shared" si="12"/>
        <v>1.6166134185303514E-2</v>
      </c>
      <c r="ET42" s="30">
        <f t="shared" si="13"/>
        <v>1.5438871473354232E-2</v>
      </c>
      <c r="EU42" s="30">
        <f t="shared" si="14"/>
        <v>1.7798742138364781E-2</v>
      </c>
      <c r="EV42" s="30">
        <f t="shared" si="15"/>
        <v>1.6610169491525422E-2</v>
      </c>
      <c r="EW42" s="30">
        <f t="shared" si="16"/>
        <v>1.6167192429022082E-2</v>
      </c>
      <c r="EX42" s="30">
        <f t="shared" si="17"/>
        <v>1.6382306477093208E-2</v>
      </c>
      <c r="EY42" s="30">
        <f t="shared" si="18"/>
        <v>1.8205128205128204E-2</v>
      </c>
      <c r="EZ42" s="30">
        <f t="shared" si="19"/>
        <v>1.7996794871794872E-2</v>
      </c>
      <c r="FA42" s="30">
        <f t="shared" si="20"/>
        <v>1.752755905511811E-2</v>
      </c>
      <c r="FB42" s="30">
        <f t="shared" si="21"/>
        <v>1.7439024390243904E-2</v>
      </c>
      <c r="FC42" s="30">
        <f t="shared" si="22"/>
        <v>1.8545994065281898E-2</v>
      </c>
      <c r="FD42" s="30">
        <f t="shared" si="5"/>
        <v>4.5703363914373088E-2</v>
      </c>
      <c r="FE42" s="30">
        <f t="shared" si="6"/>
        <v>4.546850998463902E-2</v>
      </c>
      <c r="FF42" s="30">
        <f t="shared" si="7"/>
        <v>4.3546874999999999E-2</v>
      </c>
    </row>
    <row r="43" spans="1:162" ht="14.4" x14ac:dyDescent="0.3">
      <c r="A43" s="16" t="s">
        <v>58</v>
      </c>
      <c r="B43" s="18">
        <v>7566</v>
      </c>
      <c r="C43" s="18">
        <v>7091</v>
      </c>
      <c r="D43" s="18">
        <v>6636</v>
      </c>
      <c r="E43" s="18">
        <v>6622</v>
      </c>
      <c r="F43" s="18">
        <v>5923</v>
      </c>
      <c r="G43" s="18">
        <v>5444</v>
      </c>
      <c r="H43" s="18">
        <v>5054</v>
      </c>
      <c r="I43" s="18">
        <v>4861</v>
      </c>
      <c r="J43" s="18">
        <v>4574</v>
      </c>
      <c r="K43" s="18">
        <v>4394</v>
      </c>
      <c r="L43" s="18">
        <v>4282</v>
      </c>
      <c r="M43" s="18">
        <v>4392</v>
      </c>
      <c r="N43" s="18">
        <v>4244</v>
      </c>
      <c r="O43" s="18">
        <v>4230</v>
      </c>
      <c r="P43" s="18">
        <v>4270</v>
      </c>
      <c r="Q43" s="18">
        <v>4351</v>
      </c>
      <c r="R43" s="18">
        <v>4260</v>
      </c>
      <c r="S43" s="18">
        <v>3972</v>
      </c>
      <c r="T43" s="18">
        <v>3941</v>
      </c>
      <c r="U43" s="18">
        <v>4049</v>
      </c>
      <c r="V43" s="18">
        <v>3992</v>
      </c>
      <c r="W43" s="18">
        <v>3827</v>
      </c>
      <c r="X43" s="18">
        <v>3944</v>
      </c>
      <c r="Y43" s="18">
        <v>4202</v>
      </c>
      <c r="Z43" s="18">
        <v>4333</v>
      </c>
      <c r="AA43" s="18">
        <v>4449</v>
      </c>
      <c r="AB43" s="18">
        <v>4409</v>
      </c>
      <c r="AC43" s="18">
        <v>4751</v>
      </c>
      <c r="AD43" s="18">
        <v>11303</v>
      </c>
      <c r="AE43" s="18">
        <v>11589</v>
      </c>
      <c r="AF43" s="18">
        <v>11519</v>
      </c>
      <c r="AG43" s="18"/>
      <c r="AH43" s="18"/>
      <c r="AI43" s="18"/>
      <c r="AJ43" s="18"/>
      <c r="AK43" s="18">
        <v>155100</v>
      </c>
      <c r="AL43" s="18">
        <v>159500</v>
      </c>
      <c r="AM43" s="18">
        <v>162500</v>
      </c>
      <c r="AN43" s="18">
        <v>165200</v>
      </c>
      <c r="AO43" s="18">
        <v>165500</v>
      </c>
      <c r="AP43" s="18">
        <v>163600</v>
      </c>
      <c r="AQ43" s="18">
        <v>160900</v>
      </c>
      <c r="AR43" s="18">
        <v>156600</v>
      </c>
      <c r="AS43" s="18">
        <v>159400</v>
      </c>
      <c r="AT43" s="18">
        <v>162900</v>
      </c>
      <c r="AU43" s="18">
        <v>161700</v>
      </c>
      <c r="AV43" s="18">
        <v>164400</v>
      </c>
      <c r="AW43" s="18">
        <v>160700</v>
      </c>
      <c r="AX43" s="18">
        <v>160100</v>
      </c>
      <c r="AY43" s="40">
        <v>163600</v>
      </c>
      <c r="AZ43" s="40">
        <v>165500</v>
      </c>
      <c r="BA43" s="40">
        <v>167700</v>
      </c>
      <c r="BB43" s="40">
        <v>162900</v>
      </c>
      <c r="BC43" s="40">
        <v>166200</v>
      </c>
      <c r="BD43" s="40">
        <v>165000</v>
      </c>
      <c r="BE43" s="40">
        <v>167600</v>
      </c>
      <c r="BF43" s="40">
        <v>171700</v>
      </c>
      <c r="BG43" s="40">
        <v>168200</v>
      </c>
      <c r="BH43" s="40">
        <v>169900</v>
      </c>
      <c r="BI43" s="40">
        <v>165100</v>
      </c>
      <c r="BJ43" s="40">
        <v>167200</v>
      </c>
      <c r="BK43" s="40">
        <v>169600</v>
      </c>
      <c r="BL43" s="40">
        <v>167700</v>
      </c>
      <c r="BM43" s="40">
        <v>168000</v>
      </c>
      <c r="BN43" s="40">
        <v>168000</v>
      </c>
      <c r="BO43" s="40">
        <v>169100</v>
      </c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16"/>
      <c r="CJ43"/>
      <c r="CL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EA43" s="30" t="e">
        <f t="shared" si="3"/>
        <v>#DIV/0!</v>
      </c>
      <c r="EB43" s="30">
        <f t="shared" si="4"/>
        <v>4.8781431334622823E-2</v>
      </c>
      <c r="EC43" s="30">
        <f t="shared" si="23"/>
        <v>4.4457680250783699E-2</v>
      </c>
      <c r="ED43" s="30">
        <f t="shared" si="24"/>
        <v>4.0836923076923076E-2</v>
      </c>
      <c r="EE43" s="30">
        <f t="shared" si="25"/>
        <v>4.0084745762711864E-2</v>
      </c>
      <c r="EF43" s="30">
        <f t="shared" si="26"/>
        <v>3.5788519637462234E-2</v>
      </c>
      <c r="EG43" s="30">
        <f t="shared" si="27"/>
        <v>3.3276283618581905E-2</v>
      </c>
      <c r="EH43" s="30">
        <f t="shared" si="28"/>
        <v>3.1410814170292109E-2</v>
      </c>
      <c r="EI43" s="30">
        <f t="shared" si="29"/>
        <v>3.1040868454661558E-2</v>
      </c>
      <c r="EJ43" s="30">
        <f t="shared" si="30"/>
        <v>2.8695106649937265E-2</v>
      </c>
      <c r="EK43" s="30">
        <f t="shared" si="31"/>
        <v>2.6973603437691836E-2</v>
      </c>
      <c r="EL43" s="30">
        <f t="shared" si="32"/>
        <v>2.6481137909709337E-2</v>
      </c>
      <c r="EM43" s="30">
        <f t="shared" si="33"/>
        <v>2.6715328467153285E-2</v>
      </c>
      <c r="EN43" s="30">
        <f t="shared" si="34"/>
        <v>2.6409458618543869E-2</v>
      </c>
      <c r="EO43" s="30">
        <f t="shared" si="8"/>
        <v>2.6420986883198001E-2</v>
      </c>
      <c r="EP43" s="30">
        <f t="shared" si="9"/>
        <v>2.6100244498777507E-2</v>
      </c>
      <c r="EQ43" s="30">
        <f t="shared" si="10"/>
        <v>2.6290030211480363E-2</v>
      </c>
      <c r="ER43" s="30">
        <f t="shared" si="11"/>
        <v>2.5402504472271915E-2</v>
      </c>
      <c r="ES43" s="30">
        <f t="shared" si="12"/>
        <v>2.4383057090239409E-2</v>
      </c>
      <c r="ET43" s="30">
        <f t="shared" si="13"/>
        <v>2.3712394705174489E-2</v>
      </c>
      <c r="EU43" s="30">
        <f t="shared" si="14"/>
        <v>2.4539393939393941E-2</v>
      </c>
      <c r="EV43" s="30">
        <f t="shared" si="15"/>
        <v>2.3818615751789975E-2</v>
      </c>
      <c r="EW43" s="30">
        <f t="shared" si="16"/>
        <v>2.2288875946418173E-2</v>
      </c>
      <c r="EX43" s="30">
        <f t="shared" si="17"/>
        <v>2.3448275862068966E-2</v>
      </c>
      <c r="EY43" s="30">
        <f t="shared" si="18"/>
        <v>2.4732195409064156E-2</v>
      </c>
      <c r="EZ43" s="30">
        <f t="shared" si="19"/>
        <v>2.6244700181708054E-2</v>
      </c>
      <c r="FA43" s="30">
        <f t="shared" si="20"/>
        <v>2.6608851674641148E-2</v>
      </c>
      <c r="FB43" s="30">
        <f t="shared" si="21"/>
        <v>2.5996462264150942E-2</v>
      </c>
      <c r="FC43" s="30">
        <f t="shared" si="22"/>
        <v>2.8330351818723912E-2</v>
      </c>
      <c r="FD43" s="30">
        <f t="shared" si="5"/>
        <v>6.7279761904761912E-2</v>
      </c>
      <c r="FE43" s="30">
        <f t="shared" si="6"/>
        <v>6.8982142857142853E-2</v>
      </c>
      <c r="FF43" s="30">
        <f t="shared" si="7"/>
        <v>6.8119455943228865E-2</v>
      </c>
    </row>
    <row r="44" spans="1:162" ht="14.4" x14ac:dyDescent="0.3">
      <c r="A44" s="16" t="s">
        <v>59</v>
      </c>
      <c r="B44" s="18">
        <v>1748</v>
      </c>
      <c r="C44" s="18">
        <v>1590</v>
      </c>
      <c r="D44" s="18">
        <v>1532</v>
      </c>
      <c r="E44" s="18">
        <v>1533</v>
      </c>
      <c r="F44" s="18">
        <v>1333</v>
      </c>
      <c r="G44" s="18">
        <v>1198</v>
      </c>
      <c r="H44" s="18">
        <v>1064</v>
      </c>
      <c r="I44" s="18">
        <v>1129</v>
      </c>
      <c r="J44" s="18">
        <v>1062</v>
      </c>
      <c r="K44" s="18">
        <v>1031</v>
      </c>
      <c r="L44" s="18">
        <v>988</v>
      </c>
      <c r="M44" s="18">
        <v>1052</v>
      </c>
      <c r="N44" s="18">
        <v>1023</v>
      </c>
      <c r="O44" s="18">
        <v>1069</v>
      </c>
      <c r="P44" s="18">
        <v>931</v>
      </c>
      <c r="Q44" s="18">
        <v>1072</v>
      </c>
      <c r="R44" s="18">
        <v>1030</v>
      </c>
      <c r="S44" s="18">
        <v>1029</v>
      </c>
      <c r="T44" s="18">
        <v>1056</v>
      </c>
      <c r="U44" s="18">
        <v>1145</v>
      </c>
      <c r="V44" s="18">
        <v>1114</v>
      </c>
      <c r="W44" s="18">
        <v>1126</v>
      </c>
      <c r="X44" s="18">
        <v>1109</v>
      </c>
      <c r="Y44" s="18">
        <v>1191</v>
      </c>
      <c r="Z44" s="18">
        <v>1163</v>
      </c>
      <c r="AA44" s="18">
        <v>1158</v>
      </c>
      <c r="AB44" s="18">
        <v>1119</v>
      </c>
      <c r="AC44" s="18">
        <v>1206</v>
      </c>
      <c r="AD44" s="18">
        <v>2695</v>
      </c>
      <c r="AE44" s="18">
        <v>2698</v>
      </c>
      <c r="AF44" s="18">
        <v>2662</v>
      </c>
      <c r="AG44" s="18"/>
      <c r="AH44" s="18"/>
      <c r="AI44" s="18"/>
      <c r="AJ44" s="18"/>
      <c r="AK44" s="18">
        <v>44800</v>
      </c>
      <c r="AL44" s="18">
        <v>46200</v>
      </c>
      <c r="AM44" s="18">
        <v>47200</v>
      </c>
      <c r="AN44" s="18">
        <v>48300</v>
      </c>
      <c r="AO44" s="18">
        <v>47200</v>
      </c>
      <c r="AP44" s="18">
        <v>47000</v>
      </c>
      <c r="AQ44" s="18">
        <v>46200</v>
      </c>
      <c r="AR44" s="18">
        <v>45200</v>
      </c>
      <c r="AS44" s="18">
        <v>44900</v>
      </c>
      <c r="AT44" s="18">
        <v>44600</v>
      </c>
      <c r="AU44" s="18">
        <v>43300</v>
      </c>
      <c r="AV44" s="18">
        <v>43700</v>
      </c>
      <c r="AW44" s="18">
        <v>44400</v>
      </c>
      <c r="AX44" s="18">
        <v>44100</v>
      </c>
      <c r="AY44" s="40">
        <v>45000</v>
      </c>
      <c r="AZ44" s="40">
        <v>46600</v>
      </c>
      <c r="BA44" s="40">
        <v>47100</v>
      </c>
      <c r="BB44" s="40">
        <v>48300</v>
      </c>
      <c r="BC44" s="40">
        <v>47800</v>
      </c>
      <c r="BD44" s="40">
        <v>46600</v>
      </c>
      <c r="BE44" s="40">
        <v>45200</v>
      </c>
      <c r="BF44" s="40">
        <v>44900</v>
      </c>
      <c r="BG44" s="40">
        <v>44600</v>
      </c>
      <c r="BH44" s="40">
        <v>45100</v>
      </c>
      <c r="BI44" s="40">
        <v>46400</v>
      </c>
      <c r="BJ44" s="40">
        <v>47500</v>
      </c>
      <c r="BK44" s="40">
        <v>48100</v>
      </c>
      <c r="BL44" s="40">
        <v>48100</v>
      </c>
      <c r="BM44" s="40">
        <v>47700</v>
      </c>
      <c r="BN44" s="40">
        <v>47800</v>
      </c>
      <c r="BO44" s="40">
        <v>50000</v>
      </c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16"/>
      <c r="CJ44"/>
      <c r="CL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EA44" s="30" t="e">
        <f t="shared" si="3"/>
        <v>#DIV/0!</v>
      </c>
      <c r="EB44" s="30">
        <f t="shared" si="4"/>
        <v>3.9017857142857146E-2</v>
      </c>
      <c r="EC44" s="30">
        <f t="shared" si="23"/>
        <v>3.4415584415584413E-2</v>
      </c>
      <c r="ED44" s="30">
        <f t="shared" si="24"/>
        <v>3.245762711864407E-2</v>
      </c>
      <c r="EE44" s="30">
        <f t="shared" si="25"/>
        <v>3.173913043478261E-2</v>
      </c>
      <c r="EF44" s="30">
        <f t="shared" si="26"/>
        <v>2.8241525423728812E-2</v>
      </c>
      <c r="EG44" s="30">
        <f t="shared" si="27"/>
        <v>2.548936170212766E-2</v>
      </c>
      <c r="EH44" s="30">
        <f t="shared" si="28"/>
        <v>2.3030303030303029E-2</v>
      </c>
      <c r="EI44" s="30">
        <f t="shared" si="29"/>
        <v>2.4977876106194691E-2</v>
      </c>
      <c r="EJ44" s="30">
        <f t="shared" si="30"/>
        <v>2.3652561247216035E-2</v>
      </c>
      <c r="EK44" s="30">
        <f t="shared" si="31"/>
        <v>2.3116591928251121E-2</v>
      </c>
      <c r="EL44" s="30">
        <f t="shared" si="32"/>
        <v>2.28175519630485E-2</v>
      </c>
      <c r="EM44" s="30">
        <f t="shared" si="33"/>
        <v>2.4073226544622427E-2</v>
      </c>
      <c r="EN44" s="30">
        <f t="shared" si="34"/>
        <v>2.3040540540540541E-2</v>
      </c>
      <c r="EO44" s="30">
        <f t="shared" si="8"/>
        <v>2.4240362811791382E-2</v>
      </c>
      <c r="EP44" s="30">
        <f t="shared" si="9"/>
        <v>2.0688888888888889E-2</v>
      </c>
      <c r="EQ44" s="30">
        <f t="shared" si="10"/>
        <v>2.3004291845493564E-2</v>
      </c>
      <c r="ER44" s="30">
        <f t="shared" si="11"/>
        <v>2.186836518046709E-2</v>
      </c>
      <c r="ES44" s="30">
        <f t="shared" si="12"/>
        <v>2.1304347826086957E-2</v>
      </c>
      <c r="ET44" s="30">
        <f t="shared" si="13"/>
        <v>2.209205020920502E-2</v>
      </c>
      <c r="EU44" s="30">
        <f t="shared" si="14"/>
        <v>2.4570815450643775E-2</v>
      </c>
      <c r="EV44" s="30">
        <f t="shared" si="15"/>
        <v>2.4646017699115043E-2</v>
      </c>
      <c r="EW44" s="30">
        <f t="shared" si="16"/>
        <v>2.5077951002227171E-2</v>
      </c>
      <c r="EX44" s="30">
        <f t="shared" si="17"/>
        <v>2.4865470852017936E-2</v>
      </c>
      <c r="EY44" s="30">
        <f t="shared" si="18"/>
        <v>2.6407982261640799E-2</v>
      </c>
      <c r="EZ44" s="30">
        <f t="shared" si="19"/>
        <v>2.5064655172413793E-2</v>
      </c>
      <c r="FA44" s="30">
        <f t="shared" si="20"/>
        <v>2.4378947368421052E-2</v>
      </c>
      <c r="FB44" s="30">
        <f t="shared" si="21"/>
        <v>2.3264033264033264E-2</v>
      </c>
      <c r="FC44" s="30">
        <f t="shared" si="22"/>
        <v>2.5072765072765072E-2</v>
      </c>
      <c r="FD44" s="30">
        <f t="shared" si="5"/>
        <v>5.6498951781970647E-2</v>
      </c>
      <c r="FE44" s="30">
        <f t="shared" si="6"/>
        <v>5.6443514644351461E-2</v>
      </c>
      <c r="FF44" s="30">
        <f t="shared" si="7"/>
        <v>5.3240000000000003E-2</v>
      </c>
    </row>
    <row r="45" spans="1:162" ht="14.4" x14ac:dyDescent="0.3">
      <c r="A45" s="16" t="s">
        <v>60</v>
      </c>
      <c r="B45" s="18">
        <v>2720</v>
      </c>
      <c r="C45" s="18">
        <v>2562</v>
      </c>
      <c r="D45" s="18">
        <v>2364</v>
      </c>
      <c r="E45" s="18">
        <v>2332</v>
      </c>
      <c r="F45" s="18">
        <v>2068</v>
      </c>
      <c r="G45" s="18">
        <v>1799</v>
      </c>
      <c r="H45" s="18">
        <v>1663</v>
      </c>
      <c r="I45" s="18">
        <v>1687</v>
      </c>
      <c r="J45" s="18">
        <v>1581</v>
      </c>
      <c r="K45" s="18">
        <v>1467</v>
      </c>
      <c r="L45" s="18">
        <v>1391</v>
      </c>
      <c r="M45" s="18">
        <v>1447</v>
      </c>
      <c r="N45" s="18">
        <v>1453</v>
      </c>
      <c r="O45" s="18">
        <v>1444</v>
      </c>
      <c r="P45" s="18">
        <v>1390</v>
      </c>
      <c r="Q45" s="18">
        <v>1427</v>
      </c>
      <c r="R45" s="18">
        <v>1389</v>
      </c>
      <c r="S45" s="18">
        <v>1385</v>
      </c>
      <c r="T45" s="18">
        <v>1342</v>
      </c>
      <c r="U45" s="18">
        <v>1399</v>
      </c>
      <c r="V45" s="18">
        <v>1469</v>
      </c>
      <c r="W45" s="18">
        <v>1449</v>
      </c>
      <c r="X45" s="18">
        <v>1404</v>
      </c>
      <c r="Y45" s="18">
        <v>1505</v>
      </c>
      <c r="Z45" s="18">
        <v>1489</v>
      </c>
      <c r="AA45" s="18">
        <v>1495</v>
      </c>
      <c r="AB45" s="18">
        <v>1500</v>
      </c>
      <c r="AC45" s="18">
        <v>1548</v>
      </c>
      <c r="AD45" s="18">
        <v>3924</v>
      </c>
      <c r="AE45" s="18">
        <v>3970</v>
      </c>
      <c r="AF45" s="18">
        <v>3910</v>
      </c>
      <c r="AG45" s="18"/>
      <c r="AH45" s="18"/>
      <c r="AI45" s="18"/>
      <c r="AJ45" s="18"/>
      <c r="AK45" s="18">
        <v>47100</v>
      </c>
      <c r="AL45" s="18">
        <v>47300</v>
      </c>
      <c r="AM45" s="18">
        <v>48300</v>
      </c>
      <c r="AN45" s="18">
        <v>46600</v>
      </c>
      <c r="AO45" s="18">
        <v>50100</v>
      </c>
      <c r="AP45" s="18">
        <v>49800</v>
      </c>
      <c r="AQ45" s="18">
        <v>50000</v>
      </c>
      <c r="AR45" s="18">
        <v>50300</v>
      </c>
      <c r="AS45" s="18">
        <v>49000</v>
      </c>
      <c r="AT45" s="18">
        <v>48600</v>
      </c>
      <c r="AU45" s="18">
        <v>47000</v>
      </c>
      <c r="AV45" s="18">
        <v>48100</v>
      </c>
      <c r="AW45" s="18">
        <v>46700</v>
      </c>
      <c r="AX45" s="18">
        <v>47200</v>
      </c>
      <c r="AY45" s="40">
        <v>47200</v>
      </c>
      <c r="AZ45" s="40">
        <v>47000</v>
      </c>
      <c r="BA45" s="40">
        <v>46500</v>
      </c>
      <c r="BB45" s="40">
        <v>46100</v>
      </c>
      <c r="BC45" s="40">
        <v>47100</v>
      </c>
      <c r="BD45" s="40">
        <v>48200</v>
      </c>
      <c r="BE45" s="40">
        <v>48600</v>
      </c>
      <c r="BF45" s="40">
        <v>48000</v>
      </c>
      <c r="BG45" s="40">
        <v>49900</v>
      </c>
      <c r="BH45" s="40">
        <v>48300</v>
      </c>
      <c r="BI45" s="40">
        <v>49500</v>
      </c>
      <c r="BJ45" s="40">
        <v>50900</v>
      </c>
      <c r="BK45" s="40">
        <v>50400</v>
      </c>
      <c r="BL45" s="40">
        <v>49800</v>
      </c>
      <c r="BM45" s="40">
        <v>50300</v>
      </c>
      <c r="BN45" s="40">
        <v>51100</v>
      </c>
      <c r="BO45" s="40">
        <v>50300</v>
      </c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16"/>
      <c r="CJ45"/>
      <c r="CL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EA45" s="30" t="e">
        <f t="shared" si="3"/>
        <v>#DIV/0!</v>
      </c>
      <c r="EB45" s="30">
        <f t="shared" si="4"/>
        <v>5.7749469214437368E-2</v>
      </c>
      <c r="EC45" s="30">
        <f t="shared" si="23"/>
        <v>5.4164904862579279E-2</v>
      </c>
      <c r="ED45" s="30">
        <f t="shared" si="24"/>
        <v>4.8944099378881986E-2</v>
      </c>
      <c r="EE45" s="30">
        <f t="shared" si="25"/>
        <v>5.0042918454935623E-2</v>
      </c>
      <c r="EF45" s="30">
        <f t="shared" si="26"/>
        <v>4.1277445109780438E-2</v>
      </c>
      <c r="EG45" s="30">
        <f t="shared" si="27"/>
        <v>3.6124497991967874E-2</v>
      </c>
      <c r="EH45" s="30">
        <f t="shared" si="28"/>
        <v>3.3259999999999998E-2</v>
      </c>
      <c r="EI45" s="30">
        <f t="shared" si="29"/>
        <v>3.3538767395626244E-2</v>
      </c>
      <c r="EJ45" s="30">
        <f t="shared" si="30"/>
        <v>3.2265306122448982E-2</v>
      </c>
      <c r="EK45" s="30">
        <f t="shared" si="31"/>
        <v>3.0185185185185186E-2</v>
      </c>
      <c r="EL45" s="30">
        <f t="shared" si="32"/>
        <v>2.9595744680851063E-2</v>
      </c>
      <c r="EM45" s="30">
        <f t="shared" si="33"/>
        <v>3.0083160083160084E-2</v>
      </c>
      <c r="EN45" s="30">
        <f t="shared" si="34"/>
        <v>3.1113490364025696E-2</v>
      </c>
      <c r="EO45" s="30">
        <f t="shared" si="8"/>
        <v>3.0593220338983051E-2</v>
      </c>
      <c r="EP45" s="30">
        <f t="shared" si="9"/>
        <v>2.9449152542372882E-2</v>
      </c>
      <c r="EQ45" s="30">
        <f t="shared" si="10"/>
        <v>3.0361702127659575E-2</v>
      </c>
      <c r="ER45" s="30">
        <f t="shared" si="11"/>
        <v>2.9870967741935484E-2</v>
      </c>
      <c r="ES45" s="30">
        <f t="shared" si="12"/>
        <v>3.0043383947939262E-2</v>
      </c>
      <c r="ET45" s="30">
        <f t="shared" si="13"/>
        <v>2.8492569002123141E-2</v>
      </c>
      <c r="EU45" s="30">
        <f t="shared" si="14"/>
        <v>2.9024896265560166E-2</v>
      </c>
      <c r="EV45" s="30">
        <f t="shared" si="15"/>
        <v>3.0226337448559671E-2</v>
      </c>
      <c r="EW45" s="30">
        <f t="shared" si="16"/>
        <v>3.0187499999999999E-2</v>
      </c>
      <c r="EX45" s="30">
        <f t="shared" si="17"/>
        <v>2.8136272545090182E-2</v>
      </c>
      <c r="EY45" s="30">
        <f t="shared" si="18"/>
        <v>3.1159420289855074E-2</v>
      </c>
      <c r="EZ45" s="30">
        <f t="shared" si="19"/>
        <v>3.008080808080808E-2</v>
      </c>
      <c r="FA45" s="30">
        <f t="shared" si="20"/>
        <v>2.9371316306483302E-2</v>
      </c>
      <c r="FB45" s="30">
        <f t="shared" si="21"/>
        <v>2.976190476190476E-2</v>
      </c>
      <c r="FC45" s="30">
        <f t="shared" si="22"/>
        <v>3.1084337349397591E-2</v>
      </c>
      <c r="FD45" s="30">
        <f t="shared" si="5"/>
        <v>7.8011928429423463E-2</v>
      </c>
      <c r="FE45" s="30">
        <f t="shared" si="6"/>
        <v>7.7690802348336599E-2</v>
      </c>
      <c r="FF45" s="30">
        <f t="shared" si="7"/>
        <v>7.7733598409542748E-2</v>
      </c>
    </row>
    <row r="46" spans="1:162" ht="14.4" x14ac:dyDescent="0.3">
      <c r="A46" s="16" t="s">
        <v>61</v>
      </c>
      <c r="B46" s="18">
        <v>2944</v>
      </c>
      <c r="C46" s="18">
        <v>2598</v>
      </c>
      <c r="D46" s="18">
        <v>2306</v>
      </c>
      <c r="E46" s="18">
        <v>2461</v>
      </c>
      <c r="F46" s="18">
        <v>2181</v>
      </c>
      <c r="G46" s="18">
        <v>1951</v>
      </c>
      <c r="H46" s="18">
        <v>1767</v>
      </c>
      <c r="I46" s="18">
        <v>1818</v>
      </c>
      <c r="J46" s="18">
        <v>1763</v>
      </c>
      <c r="K46" s="18">
        <v>1634</v>
      </c>
      <c r="L46" s="18">
        <v>1559</v>
      </c>
      <c r="M46" s="18">
        <v>1682</v>
      </c>
      <c r="N46" s="18">
        <v>1669</v>
      </c>
      <c r="O46" s="18">
        <v>1652</v>
      </c>
      <c r="P46" s="18">
        <v>1604</v>
      </c>
      <c r="Q46" s="18">
        <v>1732</v>
      </c>
      <c r="R46" s="18">
        <v>1757</v>
      </c>
      <c r="S46" s="18">
        <v>1682</v>
      </c>
      <c r="T46" s="18">
        <v>1595</v>
      </c>
      <c r="U46" s="18">
        <v>1672</v>
      </c>
      <c r="V46" s="18">
        <v>1696</v>
      </c>
      <c r="W46" s="18">
        <v>1538</v>
      </c>
      <c r="X46" s="18">
        <v>1503</v>
      </c>
      <c r="Y46" s="18">
        <v>1600</v>
      </c>
      <c r="Z46" s="18">
        <v>1579</v>
      </c>
      <c r="AA46" s="18">
        <v>1621</v>
      </c>
      <c r="AB46" s="18">
        <v>1605</v>
      </c>
      <c r="AC46" s="18">
        <v>1680</v>
      </c>
      <c r="AD46" s="18">
        <v>3423</v>
      </c>
      <c r="AE46" s="18">
        <v>3345</v>
      </c>
      <c r="AF46" s="18">
        <v>3068</v>
      </c>
      <c r="AG46" s="18"/>
      <c r="AH46" s="18"/>
      <c r="AI46" s="18"/>
      <c r="AJ46" s="18"/>
      <c r="AK46" s="18">
        <v>54900</v>
      </c>
      <c r="AL46" s="18">
        <v>53200</v>
      </c>
      <c r="AM46" s="18">
        <v>52800</v>
      </c>
      <c r="AN46" s="18">
        <v>54100</v>
      </c>
      <c r="AO46" s="18">
        <v>53600</v>
      </c>
      <c r="AP46" s="18">
        <v>54500</v>
      </c>
      <c r="AQ46" s="18">
        <v>51100</v>
      </c>
      <c r="AR46" s="18">
        <v>52700</v>
      </c>
      <c r="AS46" s="18">
        <v>52400</v>
      </c>
      <c r="AT46" s="18">
        <v>53900</v>
      </c>
      <c r="AU46" s="18">
        <v>53800</v>
      </c>
      <c r="AV46" s="18">
        <v>52900</v>
      </c>
      <c r="AW46" s="18">
        <v>56800</v>
      </c>
      <c r="AX46" s="18">
        <v>59600</v>
      </c>
      <c r="AY46" s="40">
        <v>64200</v>
      </c>
      <c r="AZ46" s="40">
        <v>61600</v>
      </c>
      <c r="BA46" s="40">
        <v>59900</v>
      </c>
      <c r="BB46" s="40">
        <v>58400</v>
      </c>
      <c r="BC46" s="40">
        <v>58900</v>
      </c>
      <c r="BD46" s="40">
        <v>58100</v>
      </c>
      <c r="BE46" s="40">
        <v>57000</v>
      </c>
      <c r="BF46" s="40">
        <v>55000</v>
      </c>
      <c r="BG46" s="40">
        <v>53800</v>
      </c>
      <c r="BH46" s="40">
        <v>53500</v>
      </c>
      <c r="BI46" s="40">
        <v>54700</v>
      </c>
      <c r="BJ46" s="40">
        <v>56500</v>
      </c>
      <c r="BK46" s="40">
        <v>56300</v>
      </c>
      <c r="BL46" s="40">
        <v>57200</v>
      </c>
      <c r="BM46" s="40">
        <v>57000</v>
      </c>
      <c r="BN46" s="40">
        <v>55300</v>
      </c>
      <c r="BO46" s="40">
        <v>56000</v>
      </c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16"/>
      <c r="CJ46"/>
      <c r="CL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EA46" s="30" t="e">
        <f t="shared" si="3"/>
        <v>#DIV/0!</v>
      </c>
      <c r="EB46" s="30">
        <f t="shared" si="4"/>
        <v>5.3624772313296903E-2</v>
      </c>
      <c r="EC46" s="30">
        <f t="shared" si="23"/>
        <v>4.8834586466165411E-2</v>
      </c>
      <c r="ED46" s="30">
        <f t="shared" si="24"/>
        <v>4.3674242424242421E-2</v>
      </c>
      <c r="EE46" s="30">
        <f t="shared" si="25"/>
        <v>4.5489833641404805E-2</v>
      </c>
      <c r="EF46" s="30">
        <f t="shared" si="26"/>
        <v>4.069029850746269E-2</v>
      </c>
      <c r="EG46" s="30">
        <f t="shared" si="27"/>
        <v>3.5798165137614676E-2</v>
      </c>
      <c r="EH46" s="30">
        <f t="shared" si="28"/>
        <v>3.4579256360078275E-2</v>
      </c>
      <c r="EI46" s="30">
        <f t="shared" si="29"/>
        <v>3.4497153700189756E-2</v>
      </c>
      <c r="EJ46" s="30">
        <f t="shared" si="30"/>
        <v>3.3645038167938929E-2</v>
      </c>
      <c r="EK46" s="30">
        <f t="shared" si="31"/>
        <v>3.0315398886827459E-2</v>
      </c>
      <c r="EL46" s="30">
        <f t="shared" si="32"/>
        <v>2.8977695167286245E-2</v>
      </c>
      <c r="EM46" s="30">
        <f t="shared" si="33"/>
        <v>3.1795841209829867E-2</v>
      </c>
      <c r="EN46" s="30">
        <f t="shared" si="34"/>
        <v>2.9383802816901408E-2</v>
      </c>
      <c r="EO46" s="30">
        <f t="shared" si="8"/>
        <v>2.7718120805369128E-2</v>
      </c>
      <c r="EP46" s="30">
        <f t="shared" si="9"/>
        <v>2.498442367601246E-2</v>
      </c>
      <c r="EQ46" s="30">
        <f t="shared" si="10"/>
        <v>2.8116883116883117E-2</v>
      </c>
      <c r="ER46" s="30">
        <f t="shared" si="11"/>
        <v>2.9332220367278797E-2</v>
      </c>
      <c r="ES46" s="30">
        <f t="shared" si="12"/>
        <v>2.8801369863013699E-2</v>
      </c>
      <c r="ET46" s="30">
        <f t="shared" si="13"/>
        <v>2.7079796264855689E-2</v>
      </c>
      <c r="EU46" s="30">
        <f t="shared" si="14"/>
        <v>2.8777969018932873E-2</v>
      </c>
      <c r="EV46" s="30">
        <f t="shared" si="15"/>
        <v>2.975438596491228E-2</v>
      </c>
      <c r="EW46" s="30">
        <f t="shared" si="16"/>
        <v>2.7963636363636364E-2</v>
      </c>
      <c r="EX46" s="30">
        <f t="shared" si="17"/>
        <v>2.7936802973977694E-2</v>
      </c>
      <c r="EY46" s="30">
        <f t="shared" si="18"/>
        <v>2.9906542056074768E-2</v>
      </c>
      <c r="EZ46" s="30">
        <f t="shared" si="19"/>
        <v>2.886654478976234E-2</v>
      </c>
      <c r="FA46" s="30">
        <f t="shared" si="20"/>
        <v>2.8690265486725663E-2</v>
      </c>
      <c r="FB46" s="30">
        <f t="shared" si="21"/>
        <v>2.8507992895204264E-2</v>
      </c>
      <c r="FC46" s="30">
        <f t="shared" si="22"/>
        <v>2.937062937062937E-2</v>
      </c>
      <c r="FD46" s="30">
        <f t="shared" si="5"/>
        <v>6.0052631578947371E-2</v>
      </c>
      <c r="FE46" s="30">
        <f t="shared" si="6"/>
        <v>6.0488245931283907E-2</v>
      </c>
      <c r="FF46" s="30">
        <f t="shared" si="7"/>
        <v>5.4785714285714285E-2</v>
      </c>
    </row>
    <row r="47" spans="1:162" ht="14.4" x14ac:dyDescent="0.3">
      <c r="A47" s="16" t="s">
        <v>62</v>
      </c>
      <c r="B47" s="18">
        <v>9322</v>
      </c>
      <c r="C47" s="18">
        <v>8620</v>
      </c>
      <c r="D47" s="18">
        <v>7914</v>
      </c>
      <c r="E47" s="18">
        <v>7904</v>
      </c>
      <c r="F47" s="18">
        <v>7231</v>
      </c>
      <c r="G47" s="18">
        <v>6677</v>
      </c>
      <c r="H47" s="18">
        <v>6097</v>
      </c>
      <c r="I47" s="18">
        <v>6225</v>
      </c>
      <c r="J47" s="18">
        <v>5963</v>
      </c>
      <c r="K47" s="18">
        <v>5680</v>
      </c>
      <c r="L47" s="18">
        <v>5429</v>
      </c>
      <c r="M47" s="18">
        <v>5602</v>
      </c>
      <c r="N47" s="18">
        <v>5557</v>
      </c>
      <c r="O47" s="18">
        <v>5519</v>
      </c>
      <c r="P47" s="18">
        <v>5436</v>
      </c>
      <c r="Q47" s="18">
        <v>5714</v>
      </c>
      <c r="R47" s="18">
        <v>5773</v>
      </c>
      <c r="S47" s="18">
        <v>5530</v>
      </c>
      <c r="T47" s="18">
        <v>5440</v>
      </c>
      <c r="U47" s="18">
        <v>5575</v>
      </c>
      <c r="V47" s="18">
        <v>5637</v>
      </c>
      <c r="W47" s="18">
        <v>5573</v>
      </c>
      <c r="X47" s="18">
        <v>5336</v>
      </c>
      <c r="Y47" s="18">
        <v>5704</v>
      </c>
      <c r="Z47" s="18">
        <v>5743</v>
      </c>
      <c r="AA47" s="18">
        <v>5828</v>
      </c>
      <c r="AB47" s="18">
        <v>5910</v>
      </c>
      <c r="AC47" s="18">
        <v>6347</v>
      </c>
      <c r="AD47" s="18">
        <v>15365</v>
      </c>
      <c r="AE47" s="18">
        <v>15705</v>
      </c>
      <c r="AF47" s="18">
        <v>15207</v>
      </c>
      <c r="AG47" s="18"/>
      <c r="AH47" s="18"/>
      <c r="AI47" s="18"/>
      <c r="AJ47" s="18"/>
      <c r="AK47" s="18">
        <v>254200</v>
      </c>
      <c r="AL47" s="18">
        <v>254200</v>
      </c>
      <c r="AM47" s="18">
        <v>253500</v>
      </c>
      <c r="AN47" s="18">
        <v>255400</v>
      </c>
      <c r="AO47" s="18">
        <v>255900</v>
      </c>
      <c r="AP47" s="18">
        <v>258200</v>
      </c>
      <c r="AQ47" s="18">
        <v>260200</v>
      </c>
      <c r="AR47" s="18">
        <v>259800</v>
      </c>
      <c r="AS47" s="18">
        <v>259700</v>
      </c>
      <c r="AT47" s="18">
        <v>263000</v>
      </c>
      <c r="AU47" s="18">
        <v>264400</v>
      </c>
      <c r="AV47" s="18">
        <v>265100</v>
      </c>
      <c r="AW47" s="18">
        <v>264900</v>
      </c>
      <c r="AX47" s="18">
        <v>264100</v>
      </c>
      <c r="AY47" s="40">
        <v>271000</v>
      </c>
      <c r="AZ47" s="40">
        <v>272400</v>
      </c>
      <c r="BA47" s="40">
        <v>274700</v>
      </c>
      <c r="BB47" s="40">
        <v>274100</v>
      </c>
      <c r="BC47" s="40">
        <v>268600</v>
      </c>
      <c r="BD47" s="40">
        <v>263900</v>
      </c>
      <c r="BE47" s="40">
        <v>264300</v>
      </c>
      <c r="BF47" s="40">
        <v>264500</v>
      </c>
      <c r="BG47" s="40">
        <v>265500</v>
      </c>
      <c r="BH47" s="40">
        <v>266500</v>
      </c>
      <c r="BI47" s="40">
        <v>266700</v>
      </c>
      <c r="BJ47" s="40">
        <v>268300</v>
      </c>
      <c r="BK47" s="40">
        <v>269000</v>
      </c>
      <c r="BL47" s="40">
        <v>274500</v>
      </c>
      <c r="BM47" s="40">
        <v>273000</v>
      </c>
      <c r="BN47" s="40">
        <v>266500</v>
      </c>
      <c r="BO47" s="40">
        <v>262800</v>
      </c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16"/>
      <c r="CJ47"/>
      <c r="CL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EA47" s="30" t="e">
        <f t="shared" si="3"/>
        <v>#DIV/0!</v>
      </c>
      <c r="EB47" s="30">
        <f t="shared" si="4"/>
        <v>3.6671911880409129E-2</v>
      </c>
      <c r="EC47" s="30">
        <f t="shared" si="23"/>
        <v>3.3910306845003936E-2</v>
      </c>
      <c r="ED47" s="30">
        <f t="shared" si="24"/>
        <v>3.1218934911242602E-2</v>
      </c>
      <c r="EE47" s="30">
        <f t="shared" si="25"/>
        <v>3.0947533281127641E-2</v>
      </c>
      <c r="EF47" s="30">
        <f t="shared" si="26"/>
        <v>2.8257131692067214E-2</v>
      </c>
      <c r="EG47" s="30">
        <f t="shared" si="27"/>
        <v>2.5859798605731992E-2</v>
      </c>
      <c r="EH47" s="30">
        <f t="shared" si="28"/>
        <v>2.343197540353574E-2</v>
      </c>
      <c r="EI47" s="30">
        <f t="shared" si="29"/>
        <v>2.3960739030023093E-2</v>
      </c>
      <c r="EJ47" s="30">
        <f t="shared" si="30"/>
        <v>2.2961108971890642E-2</v>
      </c>
      <c r="EK47" s="30">
        <f t="shared" si="31"/>
        <v>2.1596958174904944E-2</v>
      </c>
      <c r="EL47" s="30">
        <f t="shared" si="32"/>
        <v>2.0533282904689865E-2</v>
      </c>
      <c r="EM47" s="30">
        <f t="shared" si="33"/>
        <v>2.1131648434552997E-2</v>
      </c>
      <c r="EN47" s="30">
        <f t="shared" si="34"/>
        <v>2.0977727444318611E-2</v>
      </c>
      <c r="EO47" s="30">
        <f t="shared" si="8"/>
        <v>2.0897387353275274E-2</v>
      </c>
      <c r="EP47" s="30">
        <f t="shared" si="9"/>
        <v>2.0059040590405905E-2</v>
      </c>
      <c r="EQ47" s="30">
        <f t="shared" si="10"/>
        <v>2.0976505139500733E-2</v>
      </c>
      <c r="ER47" s="30">
        <f t="shared" si="11"/>
        <v>2.1015653440116491E-2</v>
      </c>
      <c r="ES47" s="30">
        <f t="shared" si="12"/>
        <v>2.0175118569865012E-2</v>
      </c>
      <c r="ET47" s="30">
        <f t="shared" si="13"/>
        <v>2.0253164556962026E-2</v>
      </c>
      <c r="EU47" s="30">
        <f t="shared" si="14"/>
        <v>2.1125426297840092E-2</v>
      </c>
      <c r="EV47" s="30">
        <f t="shared" si="15"/>
        <v>2.1328036322360952E-2</v>
      </c>
      <c r="EW47" s="30">
        <f t="shared" si="16"/>
        <v>2.1069943289224954E-2</v>
      </c>
      <c r="EX47" s="30">
        <f t="shared" si="17"/>
        <v>2.0097928436911487E-2</v>
      </c>
      <c r="EY47" s="30">
        <f t="shared" si="18"/>
        <v>2.1403377110694184E-2</v>
      </c>
      <c r="EZ47" s="30">
        <f t="shared" si="19"/>
        <v>2.153355830521185E-2</v>
      </c>
      <c r="FA47" s="30">
        <f t="shared" si="20"/>
        <v>2.1721953037644428E-2</v>
      </c>
      <c r="FB47" s="30">
        <f t="shared" si="21"/>
        <v>2.1970260223048328E-2</v>
      </c>
      <c r="FC47" s="30">
        <f t="shared" si="22"/>
        <v>2.3122040072859746E-2</v>
      </c>
      <c r="FD47" s="30">
        <f t="shared" si="5"/>
        <v>5.6282051282051285E-2</v>
      </c>
      <c r="FE47" s="30">
        <f t="shared" si="6"/>
        <v>5.8930581613508441E-2</v>
      </c>
      <c r="FF47" s="30">
        <f t="shared" si="7"/>
        <v>5.7865296803652967E-2</v>
      </c>
    </row>
    <row r="48" spans="1:162" ht="14.4" x14ac:dyDescent="0.3">
      <c r="A48" s="16" t="s">
        <v>63</v>
      </c>
      <c r="B48" s="18">
        <v>3931</v>
      </c>
      <c r="C48" s="18">
        <v>3762</v>
      </c>
      <c r="D48" s="18">
        <v>3319</v>
      </c>
      <c r="E48" s="18">
        <v>3428</v>
      </c>
      <c r="F48" s="18">
        <v>3180</v>
      </c>
      <c r="G48" s="18">
        <v>2920</v>
      </c>
      <c r="H48" s="18">
        <v>2494</v>
      </c>
      <c r="I48" s="18">
        <v>2412</v>
      </c>
      <c r="J48" s="18">
        <v>2682</v>
      </c>
      <c r="K48" s="18">
        <v>2549</v>
      </c>
      <c r="L48" s="18">
        <v>2419</v>
      </c>
      <c r="M48" s="18">
        <v>2595</v>
      </c>
      <c r="N48" s="18">
        <v>2531</v>
      </c>
      <c r="O48" s="18">
        <v>2532</v>
      </c>
      <c r="P48" s="18">
        <v>2479</v>
      </c>
      <c r="Q48" s="18">
        <v>2588</v>
      </c>
      <c r="R48" s="18">
        <v>2682</v>
      </c>
      <c r="S48" s="18">
        <v>2610</v>
      </c>
      <c r="T48" s="18">
        <v>2597</v>
      </c>
      <c r="U48" s="18">
        <v>2764</v>
      </c>
      <c r="V48" s="18">
        <v>2904</v>
      </c>
      <c r="W48" s="18">
        <v>2841</v>
      </c>
      <c r="X48" s="18">
        <v>2836</v>
      </c>
      <c r="Y48" s="18">
        <v>2950</v>
      </c>
      <c r="Z48" s="18">
        <v>2840</v>
      </c>
      <c r="AA48" s="18">
        <v>2754</v>
      </c>
      <c r="AB48" s="18">
        <v>2724</v>
      </c>
      <c r="AC48" s="18">
        <v>2857</v>
      </c>
      <c r="AD48" s="18">
        <v>5021</v>
      </c>
      <c r="AE48" s="18">
        <v>4821</v>
      </c>
      <c r="AF48" s="18">
        <v>4676</v>
      </c>
      <c r="AG48" s="18"/>
      <c r="AH48" s="18"/>
      <c r="AI48" s="18"/>
      <c r="AJ48" s="18"/>
      <c r="AK48" s="18">
        <v>37200</v>
      </c>
      <c r="AL48" s="18">
        <v>37600</v>
      </c>
      <c r="AM48" s="18">
        <v>40400</v>
      </c>
      <c r="AN48" s="18">
        <v>40500</v>
      </c>
      <c r="AO48" s="18">
        <v>39900</v>
      </c>
      <c r="AP48" s="18">
        <v>42100</v>
      </c>
      <c r="AQ48" s="18">
        <v>39000</v>
      </c>
      <c r="AR48" s="18">
        <v>38900</v>
      </c>
      <c r="AS48" s="18">
        <v>38800</v>
      </c>
      <c r="AT48" s="18">
        <v>39400</v>
      </c>
      <c r="AU48" s="18">
        <v>41700</v>
      </c>
      <c r="AV48" s="18">
        <v>43500</v>
      </c>
      <c r="AW48" s="18">
        <v>42500</v>
      </c>
      <c r="AX48" s="18">
        <v>42200</v>
      </c>
      <c r="AY48" s="40">
        <v>42700</v>
      </c>
      <c r="AZ48" s="40">
        <v>44300</v>
      </c>
      <c r="BA48" s="40">
        <v>46300</v>
      </c>
      <c r="BB48" s="40">
        <v>46100</v>
      </c>
      <c r="BC48" s="40">
        <v>44300</v>
      </c>
      <c r="BD48" s="40">
        <v>44000</v>
      </c>
      <c r="BE48" s="40">
        <v>44100</v>
      </c>
      <c r="BF48" s="40">
        <v>43000</v>
      </c>
      <c r="BG48" s="40">
        <v>42000</v>
      </c>
      <c r="BH48" s="40">
        <v>39100</v>
      </c>
      <c r="BI48" s="40">
        <v>38400</v>
      </c>
      <c r="BJ48" s="40">
        <v>37700</v>
      </c>
      <c r="BK48" s="40">
        <v>39600</v>
      </c>
      <c r="BL48" s="40">
        <v>40700</v>
      </c>
      <c r="BM48" s="40">
        <v>39800</v>
      </c>
      <c r="BN48" s="40">
        <v>40000</v>
      </c>
      <c r="BO48" s="40">
        <v>38900</v>
      </c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16"/>
      <c r="CJ48"/>
      <c r="CL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EA48" s="30" t="e">
        <f t="shared" si="3"/>
        <v>#DIV/0!</v>
      </c>
      <c r="EB48" s="30">
        <f t="shared" si="4"/>
        <v>0.10567204301075268</v>
      </c>
      <c r="EC48" s="30">
        <f t="shared" si="23"/>
        <v>0.1000531914893617</v>
      </c>
      <c r="ED48" s="30">
        <f t="shared" si="24"/>
        <v>8.2153465346534657E-2</v>
      </c>
      <c r="EE48" s="30">
        <f t="shared" si="25"/>
        <v>8.4641975308641981E-2</v>
      </c>
      <c r="EF48" s="30">
        <f t="shared" si="26"/>
        <v>7.9699248120300756E-2</v>
      </c>
      <c r="EG48" s="30">
        <f t="shared" si="27"/>
        <v>6.9358669833729222E-2</v>
      </c>
      <c r="EH48" s="30">
        <f t="shared" si="28"/>
        <v>6.3948717948717954E-2</v>
      </c>
      <c r="EI48" s="30">
        <f t="shared" si="29"/>
        <v>6.2005141388174805E-2</v>
      </c>
      <c r="EJ48" s="30">
        <f t="shared" si="30"/>
        <v>6.9123711340206187E-2</v>
      </c>
      <c r="EK48" s="30">
        <f t="shared" si="31"/>
        <v>6.4695431472081219E-2</v>
      </c>
      <c r="EL48" s="30">
        <f t="shared" si="32"/>
        <v>5.8009592326139087E-2</v>
      </c>
      <c r="EM48" s="30">
        <f t="shared" si="33"/>
        <v>5.9655172413793103E-2</v>
      </c>
      <c r="EN48" s="30">
        <f t="shared" si="34"/>
        <v>5.9552941176470586E-2</v>
      </c>
      <c r="EO48" s="30">
        <f t="shared" si="8"/>
        <v>0.06</v>
      </c>
      <c r="EP48" s="30">
        <f t="shared" si="9"/>
        <v>5.8056206088992972E-2</v>
      </c>
      <c r="EQ48" s="30">
        <f t="shared" si="10"/>
        <v>5.8419864559819415E-2</v>
      </c>
      <c r="ER48" s="30">
        <f t="shared" si="11"/>
        <v>5.7926565874730024E-2</v>
      </c>
      <c r="ES48" s="30">
        <f t="shared" si="12"/>
        <v>5.6616052060737526E-2</v>
      </c>
      <c r="ET48" s="30">
        <f t="shared" si="13"/>
        <v>5.8623024830699776E-2</v>
      </c>
      <c r="EU48" s="30">
        <f t="shared" si="14"/>
        <v>6.2818181818181815E-2</v>
      </c>
      <c r="EV48" s="30">
        <f t="shared" si="15"/>
        <v>6.5850340136054425E-2</v>
      </c>
      <c r="EW48" s="30">
        <f t="shared" si="16"/>
        <v>6.6069767441860466E-2</v>
      </c>
      <c r="EX48" s="30">
        <f t="shared" si="17"/>
        <v>6.7523809523809528E-2</v>
      </c>
      <c r="EY48" s="30">
        <f t="shared" si="18"/>
        <v>7.5447570332480812E-2</v>
      </c>
      <c r="EZ48" s="30">
        <f t="shared" si="19"/>
        <v>7.3958333333333334E-2</v>
      </c>
      <c r="FA48" s="30">
        <f t="shared" si="20"/>
        <v>7.3050397877984091E-2</v>
      </c>
      <c r="FB48" s="30">
        <f t="shared" si="21"/>
        <v>6.8787878787878787E-2</v>
      </c>
      <c r="FC48" s="30">
        <f t="shared" si="22"/>
        <v>7.019656019656019E-2</v>
      </c>
      <c r="FD48" s="30">
        <f t="shared" si="5"/>
        <v>0.12615577889447235</v>
      </c>
      <c r="FE48" s="30">
        <f t="shared" si="6"/>
        <v>0.12052499999999999</v>
      </c>
      <c r="FF48" s="30">
        <f t="shared" si="7"/>
        <v>0.12020565552699229</v>
      </c>
    </row>
    <row r="49" spans="1:162" ht="14.4" x14ac:dyDescent="0.3">
      <c r="A49" s="16" t="s">
        <v>64</v>
      </c>
      <c r="B49" s="18">
        <v>6190</v>
      </c>
      <c r="C49" s="18">
        <v>5998</v>
      </c>
      <c r="D49" s="18">
        <v>5595</v>
      </c>
      <c r="E49" s="18">
        <v>5577</v>
      </c>
      <c r="F49" s="18">
        <v>5035</v>
      </c>
      <c r="G49" s="18">
        <v>4466</v>
      </c>
      <c r="H49" s="18">
        <v>3765</v>
      </c>
      <c r="I49" s="18">
        <v>3804</v>
      </c>
      <c r="J49" s="18">
        <v>4438</v>
      </c>
      <c r="K49" s="18">
        <v>4336</v>
      </c>
      <c r="L49" s="18">
        <v>4191</v>
      </c>
      <c r="M49" s="18">
        <v>4385</v>
      </c>
      <c r="N49" s="18">
        <v>4248</v>
      </c>
      <c r="O49" s="18">
        <v>4201</v>
      </c>
      <c r="P49" s="18">
        <v>3936</v>
      </c>
      <c r="Q49" s="18">
        <v>4136</v>
      </c>
      <c r="R49" s="18">
        <v>4080</v>
      </c>
      <c r="S49" s="18">
        <v>3982</v>
      </c>
      <c r="T49" s="18">
        <v>3906</v>
      </c>
      <c r="U49" s="18">
        <v>4110</v>
      </c>
      <c r="V49" s="18">
        <v>4085</v>
      </c>
      <c r="W49" s="18">
        <v>3998</v>
      </c>
      <c r="X49" s="18">
        <v>3956</v>
      </c>
      <c r="Y49" s="18">
        <v>4239</v>
      </c>
      <c r="Z49" s="18">
        <v>4208</v>
      </c>
      <c r="AA49" s="18">
        <v>4264</v>
      </c>
      <c r="AB49" s="18">
        <v>4185</v>
      </c>
      <c r="AC49" s="18">
        <v>4468</v>
      </c>
      <c r="AD49" s="18">
        <v>8412</v>
      </c>
      <c r="AE49" s="18">
        <v>8433</v>
      </c>
      <c r="AF49" s="18">
        <v>8105</v>
      </c>
      <c r="AG49" s="18"/>
      <c r="AH49" s="18"/>
      <c r="AI49" s="18"/>
      <c r="AJ49" s="18"/>
      <c r="AK49" s="18">
        <v>96600</v>
      </c>
      <c r="AL49" s="18">
        <v>93600</v>
      </c>
      <c r="AM49" s="18">
        <v>91400</v>
      </c>
      <c r="AN49" s="18">
        <v>90800</v>
      </c>
      <c r="AO49" s="18">
        <v>89900</v>
      </c>
      <c r="AP49" s="18">
        <v>88200</v>
      </c>
      <c r="AQ49" s="18">
        <v>89900</v>
      </c>
      <c r="AR49" s="18">
        <v>90100</v>
      </c>
      <c r="AS49" s="18">
        <v>88500</v>
      </c>
      <c r="AT49" s="18">
        <v>89700</v>
      </c>
      <c r="AU49" s="18">
        <v>88800</v>
      </c>
      <c r="AV49" s="18">
        <v>88300</v>
      </c>
      <c r="AW49" s="18">
        <v>89400</v>
      </c>
      <c r="AX49" s="18">
        <v>89400</v>
      </c>
      <c r="AY49" s="40">
        <v>89000</v>
      </c>
      <c r="AZ49" s="40">
        <v>87200</v>
      </c>
      <c r="BA49" s="40">
        <v>87700</v>
      </c>
      <c r="BB49" s="40">
        <v>86900</v>
      </c>
      <c r="BC49" s="40">
        <v>88600</v>
      </c>
      <c r="BD49" s="40">
        <v>88500</v>
      </c>
      <c r="BE49" s="40">
        <v>88700</v>
      </c>
      <c r="BF49" s="40">
        <v>89200</v>
      </c>
      <c r="BG49" s="40">
        <v>86400</v>
      </c>
      <c r="BH49" s="40">
        <v>86100</v>
      </c>
      <c r="BI49" s="40">
        <v>87100</v>
      </c>
      <c r="BJ49" s="40">
        <v>87600</v>
      </c>
      <c r="BK49" s="40">
        <v>88600</v>
      </c>
      <c r="BL49" s="40">
        <v>88900</v>
      </c>
      <c r="BM49" s="40">
        <v>89300</v>
      </c>
      <c r="BN49" s="40">
        <v>90300</v>
      </c>
      <c r="BO49" s="40">
        <v>90300</v>
      </c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16"/>
      <c r="CJ49"/>
      <c r="CL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EA49" s="30" t="e">
        <f t="shared" si="3"/>
        <v>#DIV/0!</v>
      </c>
      <c r="EB49" s="30">
        <f t="shared" si="4"/>
        <v>6.4078674948240169E-2</v>
      </c>
      <c r="EC49" s="30">
        <f t="shared" si="23"/>
        <v>6.4081196581196584E-2</v>
      </c>
      <c r="ED49" s="30">
        <f t="shared" si="24"/>
        <v>6.1214442013129103E-2</v>
      </c>
      <c r="EE49" s="30">
        <f t="shared" si="25"/>
        <v>6.142070484581498E-2</v>
      </c>
      <c r="EF49" s="30">
        <f t="shared" si="26"/>
        <v>5.6006674082313683E-2</v>
      </c>
      <c r="EG49" s="30">
        <f t="shared" si="27"/>
        <v>5.0634920634920637E-2</v>
      </c>
      <c r="EH49" s="30">
        <f t="shared" si="28"/>
        <v>4.187986651835373E-2</v>
      </c>
      <c r="EI49" s="30">
        <f t="shared" si="29"/>
        <v>4.2219755826859044E-2</v>
      </c>
      <c r="EJ49" s="30">
        <f t="shared" si="30"/>
        <v>5.0146892655367231E-2</v>
      </c>
      <c r="EK49" s="30">
        <f t="shared" si="31"/>
        <v>4.8338907469342253E-2</v>
      </c>
      <c r="EL49" s="30">
        <f t="shared" si="32"/>
        <v>4.7195945945945943E-2</v>
      </c>
      <c r="EM49" s="30">
        <f t="shared" si="33"/>
        <v>4.9660249150622879E-2</v>
      </c>
      <c r="EN49" s="30">
        <f t="shared" si="34"/>
        <v>4.7516778523489935E-2</v>
      </c>
      <c r="EO49" s="30">
        <f t="shared" si="8"/>
        <v>4.6991051454138705E-2</v>
      </c>
      <c r="EP49" s="30">
        <f t="shared" si="9"/>
        <v>4.4224719101123598E-2</v>
      </c>
      <c r="EQ49" s="30">
        <f t="shared" si="10"/>
        <v>4.7431192660550459E-2</v>
      </c>
      <c r="ER49" s="30">
        <f t="shared" si="11"/>
        <v>4.6522234891676166E-2</v>
      </c>
      <c r="ES49" s="30">
        <f t="shared" si="12"/>
        <v>4.5822784810126582E-2</v>
      </c>
      <c r="ET49" s="30">
        <f t="shared" si="13"/>
        <v>4.4085778781038372E-2</v>
      </c>
      <c r="EU49" s="30">
        <f t="shared" si="14"/>
        <v>4.6440677966101698E-2</v>
      </c>
      <c r="EV49" s="30">
        <f t="shared" si="15"/>
        <v>4.6054114994363023E-2</v>
      </c>
      <c r="EW49" s="30">
        <f t="shared" si="16"/>
        <v>4.4820627802690582E-2</v>
      </c>
      <c r="EX49" s="30">
        <f t="shared" si="17"/>
        <v>4.5787037037037036E-2</v>
      </c>
      <c r="EY49" s="30">
        <f t="shared" si="18"/>
        <v>4.9233449477351914E-2</v>
      </c>
      <c r="EZ49" s="30">
        <f t="shared" si="19"/>
        <v>4.8312284730195179E-2</v>
      </c>
      <c r="FA49" s="30">
        <f t="shared" si="20"/>
        <v>4.8675799086757988E-2</v>
      </c>
      <c r="FB49" s="30">
        <f t="shared" si="21"/>
        <v>4.7234762979683972E-2</v>
      </c>
      <c r="FC49" s="30">
        <f t="shared" si="22"/>
        <v>5.0258717660292461E-2</v>
      </c>
      <c r="FD49" s="30">
        <f t="shared" si="5"/>
        <v>9.4199328107502797E-2</v>
      </c>
      <c r="FE49" s="30">
        <f t="shared" si="6"/>
        <v>9.338870431893688E-2</v>
      </c>
      <c r="FF49" s="30">
        <f t="shared" si="7"/>
        <v>8.9756367663344411E-2</v>
      </c>
    </row>
    <row r="50" spans="1:162" ht="14.4" x14ac:dyDescent="0.3">
      <c r="A50" s="16" t="s">
        <v>65</v>
      </c>
      <c r="B50" s="18">
        <v>8819</v>
      </c>
      <c r="C50" s="18">
        <v>8232</v>
      </c>
      <c r="D50" s="18">
        <v>7692</v>
      </c>
      <c r="E50" s="18">
        <v>7613</v>
      </c>
      <c r="F50" s="18">
        <v>6922</v>
      </c>
      <c r="G50" s="18">
        <v>6208</v>
      </c>
      <c r="H50" s="18">
        <v>5664</v>
      </c>
      <c r="I50" s="18">
        <v>5566</v>
      </c>
      <c r="J50" s="18">
        <v>5181</v>
      </c>
      <c r="K50" s="18">
        <v>4898</v>
      </c>
      <c r="L50" s="18">
        <v>4496</v>
      </c>
      <c r="M50" s="18">
        <v>4731</v>
      </c>
      <c r="N50" s="18">
        <v>4611</v>
      </c>
      <c r="O50" s="18">
        <v>4578</v>
      </c>
      <c r="P50" s="18">
        <v>4418</v>
      </c>
      <c r="Q50" s="18">
        <v>4665</v>
      </c>
      <c r="R50" s="18">
        <v>4541</v>
      </c>
      <c r="S50" s="18">
        <v>4480</v>
      </c>
      <c r="T50" s="18">
        <v>4488</v>
      </c>
      <c r="U50" s="18">
        <v>4743</v>
      </c>
      <c r="V50" s="18">
        <v>4865</v>
      </c>
      <c r="W50" s="18">
        <v>4727</v>
      </c>
      <c r="X50" s="18">
        <v>4609</v>
      </c>
      <c r="Y50" s="18">
        <v>4785</v>
      </c>
      <c r="Z50" s="18">
        <v>4736</v>
      </c>
      <c r="AA50" s="18">
        <v>4569</v>
      </c>
      <c r="AB50" s="18">
        <v>4420</v>
      </c>
      <c r="AC50" s="18">
        <v>4652</v>
      </c>
      <c r="AD50" s="18">
        <v>9125</v>
      </c>
      <c r="AE50" s="18">
        <v>8767</v>
      </c>
      <c r="AF50" s="18">
        <v>8600</v>
      </c>
      <c r="AG50" s="18"/>
      <c r="AH50" s="18"/>
      <c r="AI50" s="18"/>
      <c r="AJ50" s="18"/>
      <c r="AK50" s="18">
        <v>101900</v>
      </c>
      <c r="AL50" s="18">
        <v>100900</v>
      </c>
      <c r="AM50" s="18">
        <v>102100</v>
      </c>
      <c r="AN50" s="18">
        <v>103100</v>
      </c>
      <c r="AO50" s="18">
        <v>102300</v>
      </c>
      <c r="AP50" s="18">
        <v>103000</v>
      </c>
      <c r="AQ50" s="18">
        <v>104600</v>
      </c>
      <c r="AR50" s="18">
        <v>103300</v>
      </c>
      <c r="AS50" s="18">
        <v>104100</v>
      </c>
      <c r="AT50" s="18">
        <v>103800</v>
      </c>
      <c r="AU50" s="18">
        <v>103300</v>
      </c>
      <c r="AV50" s="18">
        <v>103200</v>
      </c>
      <c r="AW50" s="18">
        <v>104000</v>
      </c>
      <c r="AX50" s="18">
        <v>103500</v>
      </c>
      <c r="AY50" s="40">
        <v>101600</v>
      </c>
      <c r="AZ50" s="40">
        <v>101700</v>
      </c>
      <c r="BA50" s="40">
        <v>101400</v>
      </c>
      <c r="BB50" s="40">
        <v>102600</v>
      </c>
      <c r="BC50" s="40">
        <v>103400</v>
      </c>
      <c r="BD50" s="40">
        <v>104000</v>
      </c>
      <c r="BE50" s="40">
        <v>104400</v>
      </c>
      <c r="BF50" s="40">
        <v>103600</v>
      </c>
      <c r="BG50" s="40">
        <v>104200</v>
      </c>
      <c r="BH50" s="40">
        <v>102300</v>
      </c>
      <c r="BI50" s="40">
        <v>101100</v>
      </c>
      <c r="BJ50" s="40">
        <v>101100</v>
      </c>
      <c r="BK50" s="40">
        <v>97100</v>
      </c>
      <c r="BL50" s="40">
        <v>95000</v>
      </c>
      <c r="BM50" s="40">
        <v>95000</v>
      </c>
      <c r="BN50" s="40">
        <v>93700</v>
      </c>
      <c r="BO50" s="40">
        <v>97600</v>
      </c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16"/>
      <c r="CJ50"/>
      <c r="CL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EA50" s="30" t="e">
        <f t="shared" si="3"/>
        <v>#DIV/0!</v>
      </c>
      <c r="EB50" s="30">
        <f t="shared" si="4"/>
        <v>8.6545632973503428E-2</v>
      </c>
      <c r="EC50" s="30">
        <f t="shared" si="23"/>
        <v>8.1585728444003969E-2</v>
      </c>
      <c r="ED50" s="30">
        <f t="shared" si="24"/>
        <v>7.5337904015670906E-2</v>
      </c>
      <c r="EE50" s="30">
        <f t="shared" si="25"/>
        <v>7.3840931134820556E-2</v>
      </c>
      <c r="EF50" s="30">
        <f t="shared" si="26"/>
        <v>6.7663734115347013E-2</v>
      </c>
      <c r="EG50" s="30">
        <f t="shared" si="27"/>
        <v>6.0271844660194175E-2</v>
      </c>
      <c r="EH50" s="30">
        <f t="shared" si="28"/>
        <v>5.4149139579349907E-2</v>
      </c>
      <c r="EI50" s="30">
        <f t="shared" si="29"/>
        <v>5.3881897386253631E-2</v>
      </c>
      <c r="EJ50" s="30">
        <f t="shared" si="30"/>
        <v>4.9769452449567722E-2</v>
      </c>
      <c r="EK50" s="30">
        <f t="shared" si="31"/>
        <v>4.7186897880539501E-2</v>
      </c>
      <c r="EL50" s="30">
        <f t="shared" si="32"/>
        <v>4.3523717328170376E-2</v>
      </c>
      <c r="EM50" s="30">
        <f t="shared" si="33"/>
        <v>4.5843023255813957E-2</v>
      </c>
      <c r="EN50" s="30">
        <f t="shared" si="34"/>
        <v>4.4336538461538462E-2</v>
      </c>
      <c r="EO50" s="30">
        <f t="shared" si="8"/>
        <v>4.4231884057971016E-2</v>
      </c>
      <c r="EP50" s="30">
        <f t="shared" si="9"/>
        <v>4.3484251968503938E-2</v>
      </c>
      <c r="EQ50" s="30">
        <f t="shared" si="10"/>
        <v>4.5870206489675519E-2</v>
      </c>
      <c r="ER50" s="30">
        <f t="shared" si="11"/>
        <v>4.4783037475345171E-2</v>
      </c>
      <c r="ES50" s="30">
        <f t="shared" si="12"/>
        <v>4.3664717348927878E-2</v>
      </c>
      <c r="ET50" s="30">
        <f t="shared" si="13"/>
        <v>4.3404255319148939E-2</v>
      </c>
      <c r="EU50" s="30">
        <f t="shared" si="14"/>
        <v>4.5605769230769228E-2</v>
      </c>
      <c r="EV50" s="30">
        <f t="shared" si="15"/>
        <v>4.6599616858237547E-2</v>
      </c>
      <c r="EW50" s="30">
        <f t="shared" si="16"/>
        <v>4.5627413127413127E-2</v>
      </c>
      <c r="EX50" s="30">
        <f t="shared" si="17"/>
        <v>4.4232245681381961E-2</v>
      </c>
      <c r="EY50" s="30">
        <f t="shared" si="18"/>
        <v>4.6774193548387098E-2</v>
      </c>
      <c r="EZ50" s="30">
        <f t="shared" si="19"/>
        <v>4.6844708209693373E-2</v>
      </c>
      <c r="FA50" s="30">
        <f t="shared" si="20"/>
        <v>4.5192878338278931E-2</v>
      </c>
      <c r="FB50" s="30">
        <f t="shared" si="21"/>
        <v>4.5520082389289396E-2</v>
      </c>
      <c r="FC50" s="30">
        <f t="shared" si="22"/>
        <v>4.8968421052631578E-2</v>
      </c>
      <c r="FD50" s="30">
        <f t="shared" si="5"/>
        <v>9.6052631578947362E-2</v>
      </c>
      <c r="FE50" s="30">
        <f t="shared" si="6"/>
        <v>9.3564567769477053E-2</v>
      </c>
      <c r="FF50" s="30">
        <f t="shared" si="7"/>
        <v>8.8114754098360656E-2</v>
      </c>
    </row>
    <row r="51" spans="1:162" ht="14.4" x14ac:dyDescent="0.3">
      <c r="A51" s="16" t="s">
        <v>66</v>
      </c>
      <c r="B51" s="18">
        <v>2342</v>
      </c>
      <c r="C51" s="18">
        <v>2207</v>
      </c>
      <c r="D51" s="18">
        <v>2117</v>
      </c>
      <c r="E51" s="18">
        <v>2057</v>
      </c>
      <c r="F51" s="18">
        <v>1855</v>
      </c>
      <c r="G51" s="18">
        <v>1650</v>
      </c>
      <c r="H51" s="18">
        <v>1509</v>
      </c>
      <c r="I51" s="18">
        <v>1585</v>
      </c>
      <c r="J51" s="18">
        <v>1556</v>
      </c>
      <c r="K51" s="18">
        <v>1496</v>
      </c>
      <c r="L51" s="18">
        <v>1485</v>
      </c>
      <c r="M51" s="18">
        <v>1654</v>
      </c>
      <c r="N51" s="18">
        <v>1426</v>
      </c>
      <c r="O51" s="18">
        <v>1378</v>
      </c>
      <c r="P51" s="18">
        <v>1374</v>
      </c>
      <c r="Q51" s="18">
        <v>1474</v>
      </c>
      <c r="R51" s="18">
        <v>1414</v>
      </c>
      <c r="S51" s="18">
        <v>1343</v>
      </c>
      <c r="T51" s="18">
        <v>1352</v>
      </c>
      <c r="U51" s="18">
        <v>1524</v>
      </c>
      <c r="V51" s="18">
        <v>1406</v>
      </c>
      <c r="W51" s="18">
        <v>1283</v>
      </c>
      <c r="X51" s="18">
        <v>1270</v>
      </c>
      <c r="Y51" s="18">
        <v>1482</v>
      </c>
      <c r="Z51" s="18">
        <v>1350</v>
      </c>
      <c r="AA51" s="18">
        <v>1419</v>
      </c>
      <c r="AB51" s="18">
        <v>1511</v>
      </c>
      <c r="AC51" s="18">
        <v>1531</v>
      </c>
      <c r="AD51" s="18">
        <v>3506</v>
      </c>
      <c r="AE51" s="18">
        <v>3677</v>
      </c>
      <c r="AF51" s="18">
        <v>3591</v>
      </c>
      <c r="AG51" s="18"/>
      <c r="AH51" s="18"/>
      <c r="AI51" s="18"/>
      <c r="AJ51" s="18"/>
      <c r="AK51" s="18">
        <v>70800</v>
      </c>
      <c r="AL51" s="18">
        <v>68900</v>
      </c>
      <c r="AM51" s="18">
        <v>70400</v>
      </c>
      <c r="AN51" s="18">
        <v>70700</v>
      </c>
      <c r="AO51" s="18">
        <v>72300</v>
      </c>
      <c r="AP51" s="18">
        <v>74800</v>
      </c>
      <c r="AQ51" s="18">
        <v>71700</v>
      </c>
      <c r="AR51" s="18">
        <v>70800</v>
      </c>
      <c r="AS51" s="18">
        <v>70500</v>
      </c>
      <c r="AT51" s="18">
        <v>72300</v>
      </c>
      <c r="AU51" s="18">
        <v>70500</v>
      </c>
      <c r="AV51" s="18">
        <v>71100</v>
      </c>
      <c r="AW51" s="18">
        <v>70100</v>
      </c>
      <c r="AX51" s="18">
        <v>68600</v>
      </c>
      <c r="AY51" s="40">
        <v>70000</v>
      </c>
      <c r="AZ51" s="40">
        <v>65200</v>
      </c>
      <c r="BA51" s="40">
        <v>65600</v>
      </c>
      <c r="BB51" s="40">
        <v>63900</v>
      </c>
      <c r="BC51" s="40">
        <v>64800</v>
      </c>
      <c r="BD51" s="40">
        <v>71600</v>
      </c>
      <c r="BE51" s="40">
        <v>68700</v>
      </c>
      <c r="BF51" s="40">
        <v>64400</v>
      </c>
      <c r="BG51" s="40">
        <v>67800</v>
      </c>
      <c r="BH51" s="40">
        <v>66600</v>
      </c>
      <c r="BI51" s="40">
        <v>68900</v>
      </c>
      <c r="BJ51" s="40">
        <v>68900</v>
      </c>
      <c r="BK51" s="40">
        <v>69400</v>
      </c>
      <c r="BL51" s="40">
        <v>70000</v>
      </c>
      <c r="BM51" s="40">
        <v>70700</v>
      </c>
      <c r="BN51" s="40">
        <v>70300</v>
      </c>
      <c r="BO51" s="40">
        <v>68700</v>
      </c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16"/>
      <c r="CJ51"/>
      <c r="CL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EA51" s="30" t="e">
        <f t="shared" si="3"/>
        <v>#DIV/0!</v>
      </c>
      <c r="EB51" s="30">
        <f t="shared" si="4"/>
        <v>3.3079096045197737E-2</v>
      </c>
      <c r="EC51" s="30">
        <f t="shared" si="23"/>
        <v>3.2031930333817127E-2</v>
      </c>
      <c r="ED51" s="30">
        <f t="shared" si="24"/>
        <v>3.0071022727272727E-2</v>
      </c>
      <c r="EE51" s="30">
        <f t="shared" si="25"/>
        <v>2.9094766619519093E-2</v>
      </c>
      <c r="EF51" s="30">
        <f t="shared" si="26"/>
        <v>2.565698478561549E-2</v>
      </c>
      <c r="EG51" s="30">
        <f t="shared" si="27"/>
        <v>2.2058823529411766E-2</v>
      </c>
      <c r="EH51" s="30">
        <f t="shared" si="28"/>
        <v>2.104602510460251E-2</v>
      </c>
      <c r="EI51" s="30">
        <f t="shared" si="29"/>
        <v>2.2387005649717514E-2</v>
      </c>
      <c r="EJ51" s="30">
        <f t="shared" si="30"/>
        <v>2.2070921985815603E-2</v>
      </c>
      <c r="EK51" s="30">
        <f t="shared" si="31"/>
        <v>2.0691562932226834E-2</v>
      </c>
      <c r="EL51" s="30">
        <f t="shared" si="32"/>
        <v>2.1063829787234041E-2</v>
      </c>
      <c r="EM51" s="30">
        <f t="shared" si="33"/>
        <v>2.3263009845288327E-2</v>
      </c>
      <c r="EN51" s="30">
        <f t="shared" si="34"/>
        <v>2.0342368045649074E-2</v>
      </c>
      <c r="EO51" s="30">
        <f t="shared" si="8"/>
        <v>2.0087463556851311E-2</v>
      </c>
      <c r="EP51" s="30">
        <f t="shared" si="9"/>
        <v>1.9628571428571429E-2</v>
      </c>
      <c r="EQ51" s="30">
        <f t="shared" si="10"/>
        <v>2.2607361963190183E-2</v>
      </c>
      <c r="ER51" s="30">
        <f t="shared" si="11"/>
        <v>2.1554878048780486E-2</v>
      </c>
      <c r="ES51" s="30">
        <f t="shared" si="12"/>
        <v>2.1017214397496087E-2</v>
      </c>
      <c r="ET51" s="30">
        <f t="shared" si="13"/>
        <v>2.0864197530864197E-2</v>
      </c>
      <c r="EU51" s="30">
        <f t="shared" si="14"/>
        <v>2.1284916201117318E-2</v>
      </c>
      <c r="EV51" s="30">
        <f t="shared" si="15"/>
        <v>2.0465793304221252E-2</v>
      </c>
      <c r="EW51" s="30">
        <f t="shared" si="16"/>
        <v>1.9922360248447204E-2</v>
      </c>
      <c r="EX51" s="30">
        <f t="shared" si="17"/>
        <v>1.8731563421828908E-2</v>
      </c>
      <c r="EY51" s="30">
        <f t="shared" si="18"/>
        <v>2.2252252252252254E-2</v>
      </c>
      <c r="EZ51" s="30">
        <f t="shared" si="19"/>
        <v>1.9593613933236574E-2</v>
      </c>
      <c r="FA51" s="30">
        <f t="shared" si="20"/>
        <v>2.0595065312046443E-2</v>
      </c>
      <c r="FB51" s="30">
        <f t="shared" si="21"/>
        <v>2.1772334293948127E-2</v>
      </c>
      <c r="FC51" s="30">
        <f t="shared" si="22"/>
        <v>2.1871428571428573E-2</v>
      </c>
      <c r="FD51" s="30">
        <f t="shared" si="5"/>
        <v>4.9589816124469589E-2</v>
      </c>
      <c r="FE51" s="30">
        <f t="shared" si="6"/>
        <v>5.2304409672830725E-2</v>
      </c>
      <c r="FF51" s="30">
        <f t="shared" si="7"/>
        <v>5.2270742358078603E-2</v>
      </c>
    </row>
    <row r="52" spans="1:162" ht="14.4" x14ac:dyDescent="0.3">
      <c r="A52" s="16" t="s">
        <v>67</v>
      </c>
      <c r="B52" s="18">
        <v>12046</v>
      </c>
      <c r="C52" s="18">
        <v>10833</v>
      </c>
      <c r="D52" s="18">
        <v>10230</v>
      </c>
      <c r="E52" s="18">
        <v>10223</v>
      </c>
      <c r="F52" s="18">
        <v>8935</v>
      </c>
      <c r="G52" s="18">
        <v>7935</v>
      </c>
      <c r="H52" s="18">
        <v>7233</v>
      </c>
      <c r="I52" s="18">
        <v>7620</v>
      </c>
      <c r="J52" s="18">
        <v>7106</v>
      </c>
      <c r="K52" s="18">
        <v>6731</v>
      </c>
      <c r="L52" s="18">
        <v>6500</v>
      </c>
      <c r="M52" s="18">
        <v>7026</v>
      </c>
      <c r="N52" s="18">
        <v>6585</v>
      </c>
      <c r="O52" s="18">
        <v>6403</v>
      </c>
      <c r="P52" s="18">
        <v>6138</v>
      </c>
      <c r="Q52" s="18">
        <v>6452</v>
      </c>
      <c r="R52" s="18">
        <v>6309</v>
      </c>
      <c r="S52" s="18">
        <v>6060</v>
      </c>
      <c r="T52" s="18">
        <v>6128</v>
      </c>
      <c r="U52" s="18">
        <v>6577</v>
      </c>
      <c r="V52" s="18">
        <v>6299</v>
      </c>
      <c r="W52" s="18">
        <v>6116</v>
      </c>
      <c r="X52" s="18">
        <v>6045</v>
      </c>
      <c r="Y52" s="18">
        <v>6605</v>
      </c>
      <c r="Z52" s="18">
        <v>6416</v>
      </c>
      <c r="AA52" s="18">
        <v>6563</v>
      </c>
      <c r="AB52" s="18">
        <v>6826</v>
      </c>
      <c r="AC52" s="18">
        <v>7168</v>
      </c>
      <c r="AD52" s="18">
        <v>17080</v>
      </c>
      <c r="AE52" s="18">
        <v>17176</v>
      </c>
      <c r="AF52" s="18">
        <v>16049</v>
      </c>
      <c r="AG52" s="18"/>
      <c r="AH52" s="18"/>
      <c r="AI52" s="18"/>
      <c r="AJ52" s="18"/>
      <c r="AK52" s="18">
        <v>326300</v>
      </c>
      <c r="AL52" s="18">
        <v>322600</v>
      </c>
      <c r="AM52" s="18">
        <v>325100</v>
      </c>
      <c r="AN52" s="18">
        <v>327600</v>
      </c>
      <c r="AO52" s="18">
        <v>337300</v>
      </c>
      <c r="AP52" s="18">
        <v>340000</v>
      </c>
      <c r="AQ52" s="18">
        <v>333600</v>
      </c>
      <c r="AR52" s="18">
        <v>334100</v>
      </c>
      <c r="AS52" s="18">
        <v>330500</v>
      </c>
      <c r="AT52" s="18">
        <v>335000</v>
      </c>
      <c r="AU52" s="18">
        <v>336100</v>
      </c>
      <c r="AV52" s="18">
        <v>331400</v>
      </c>
      <c r="AW52" s="18">
        <v>329900</v>
      </c>
      <c r="AX52" s="18">
        <v>326900</v>
      </c>
      <c r="AY52" s="40">
        <v>326700</v>
      </c>
      <c r="AZ52" s="40">
        <v>323900</v>
      </c>
      <c r="BA52" s="40">
        <v>324500</v>
      </c>
      <c r="BB52" s="40">
        <v>325200</v>
      </c>
      <c r="BC52" s="40">
        <v>324500</v>
      </c>
      <c r="BD52" s="40">
        <v>330200</v>
      </c>
      <c r="BE52" s="40">
        <v>330300</v>
      </c>
      <c r="BF52" s="40">
        <v>324800</v>
      </c>
      <c r="BG52" s="40">
        <v>333400</v>
      </c>
      <c r="BH52" s="40">
        <v>335100</v>
      </c>
      <c r="BI52" s="40">
        <v>335200</v>
      </c>
      <c r="BJ52" s="40">
        <v>333700</v>
      </c>
      <c r="BK52" s="40">
        <v>328900</v>
      </c>
      <c r="BL52" s="40">
        <v>324500</v>
      </c>
      <c r="BM52" s="40">
        <v>326400</v>
      </c>
      <c r="BN52" s="40">
        <v>324700</v>
      </c>
      <c r="BO52" s="40">
        <v>323900</v>
      </c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16"/>
      <c r="CJ52"/>
      <c r="CL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EA52" s="30" t="e">
        <f t="shared" si="3"/>
        <v>#DIV/0!</v>
      </c>
      <c r="EB52" s="30">
        <f t="shared" si="4"/>
        <v>3.6916947594238428E-2</v>
      </c>
      <c r="EC52" s="30">
        <f t="shared" si="23"/>
        <v>3.3580285182889025E-2</v>
      </c>
      <c r="ED52" s="30">
        <f t="shared" si="24"/>
        <v>3.1467240848969548E-2</v>
      </c>
      <c r="EE52" s="30">
        <f t="shared" si="25"/>
        <v>3.1205738705738707E-2</v>
      </c>
      <c r="EF52" s="30">
        <f t="shared" si="26"/>
        <v>2.6489771716572783E-2</v>
      </c>
      <c r="EG52" s="30">
        <f t="shared" si="27"/>
        <v>2.3338235294117646E-2</v>
      </c>
      <c r="EH52" s="30">
        <f t="shared" si="28"/>
        <v>2.1681654676258991E-2</v>
      </c>
      <c r="EI52" s="30">
        <f t="shared" si="29"/>
        <v>2.2807542651900627E-2</v>
      </c>
      <c r="EJ52" s="30">
        <f t="shared" si="30"/>
        <v>2.1500756429652042E-2</v>
      </c>
      <c r="EK52" s="30">
        <f t="shared" si="31"/>
        <v>2.0092537313432836E-2</v>
      </c>
      <c r="EL52" s="30">
        <f t="shared" si="32"/>
        <v>1.9339482296935436E-2</v>
      </c>
      <c r="EM52" s="30">
        <f t="shared" si="33"/>
        <v>2.1200965600482801E-2</v>
      </c>
      <c r="EN52" s="30">
        <f t="shared" si="34"/>
        <v>1.9960594119430131E-2</v>
      </c>
      <c r="EO52" s="30">
        <f t="shared" si="8"/>
        <v>1.9587029672682776E-2</v>
      </c>
      <c r="EP52" s="30">
        <f t="shared" si="9"/>
        <v>1.8787878787878787E-2</v>
      </c>
      <c r="EQ52" s="30">
        <f t="shared" si="10"/>
        <v>1.9919728311207162E-2</v>
      </c>
      <c r="ER52" s="30">
        <f t="shared" si="11"/>
        <v>1.9442218798151001E-2</v>
      </c>
      <c r="ES52" s="30">
        <f t="shared" si="12"/>
        <v>1.863468634686347E-2</v>
      </c>
      <c r="ET52" s="30">
        <f t="shared" si="13"/>
        <v>1.8884437596302005E-2</v>
      </c>
      <c r="EU52" s="30">
        <f t="shared" si="14"/>
        <v>1.9918231374924288E-2</v>
      </c>
      <c r="EV52" s="30">
        <f t="shared" si="15"/>
        <v>1.9070541931577353E-2</v>
      </c>
      <c r="EW52" s="30">
        <f t="shared" si="16"/>
        <v>1.8830049261083743E-2</v>
      </c>
      <c r="EX52" s="30">
        <f t="shared" si="17"/>
        <v>1.8131373725254949E-2</v>
      </c>
      <c r="EY52" s="30">
        <f t="shared" si="18"/>
        <v>1.9710534168904805E-2</v>
      </c>
      <c r="EZ52" s="30">
        <f t="shared" si="19"/>
        <v>1.9140811455847256E-2</v>
      </c>
      <c r="FA52" s="30">
        <f t="shared" si="20"/>
        <v>1.9667365897512737E-2</v>
      </c>
      <c r="FB52" s="30">
        <f t="shared" si="21"/>
        <v>2.0754028580115536E-2</v>
      </c>
      <c r="FC52" s="30">
        <f t="shared" si="22"/>
        <v>2.2089368258859786E-2</v>
      </c>
      <c r="FD52" s="30">
        <f t="shared" si="5"/>
        <v>5.2328431372549021E-2</v>
      </c>
      <c r="FE52" s="30">
        <f t="shared" si="6"/>
        <v>5.2898059747459196E-2</v>
      </c>
      <c r="FF52" s="30">
        <f t="shared" si="7"/>
        <v>4.9549243593701761E-2</v>
      </c>
    </row>
    <row r="53" spans="1:162" ht="14.4" x14ac:dyDescent="0.3">
      <c r="A53" s="16" t="s">
        <v>68</v>
      </c>
      <c r="B53" s="18">
        <v>7692</v>
      </c>
      <c r="C53" s="18">
        <v>7381</v>
      </c>
      <c r="D53" s="18">
        <v>6993</v>
      </c>
      <c r="E53" s="18">
        <v>6937</v>
      </c>
      <c r="F53" s="18">
        <v>6374</v>
      </c>
      <c r="G53" s="18">
        <v>6215</v>
      </c>
      <c r="H53" s="18">
        <v>5692</v>
      </c>
      <c r="I53" s="18">
        <v>5519</v>
      </c>
      <c r="J53" s="18">
        <v>5371</v>
      </c>
      <c r="K53" s="18">
        <v>5340</v>
      </c>
      <c r="L53" s="18">
        <v>5176</v>
      </c>
      <c r="M53" s="18">
        <v>5275</v>
      </c>
      <c r="N53" s="18">
        <v>5260</v>
      </c>
      <c r="O53" s="18">
        <v>5284</v>
      </c>
      <c r="P53" s="18">
        <v>5046</v>
      </c>
      <c r="Q53" s="18">
        <v>5040</v>
      </c>
      <c r="R53" s="18">
        <v>5031</v>
      </c>
      <c r="S53" s="18">
        <v>4855</v>
      </c>
      <c r="T53" s="18">
        <v>4841</v>
      </c>
      <c r="U53" s="18">
        <v>4917</v>
      </c>
      <c r="V53" s="18">
        <v>4881</v>
      </c>
      <c r="W53" s="18">
        <v>4683</v>
      </c>
      <c r="X53" s="18">
        <v>4761</v>
      </c>
      <c r="Y53" s="18">
        <v>4952</v>
      </c>
      <c r="Z53" s="18">
        <v>4986</v>
      </c>
      <c r="AA53" s="18">
        <v>5099</v>
      </c>
      <c r="AB53" s="18">
        <v>4984</v>
      </c>
      <c r="AC53" s="18">
        <v>5214</v>
      </c>
      <c r="AD53" s="18">
        <v>11057</v>
      </c>
      <c r="AE53" s="18">
        <v>11332</v>
      </c>
      <c r="AF53" s="18">
        <v>11674</v>
      </c>
      <c r="AG53" s="18"/>
      <c r="AH53" s="18"/>
      <c r="AI53" s="18"/>
      <c r="AJ53" s="18"/>
      <c r="AK53" s="18">
        <v>113400</v>
      </c>
      <c r="AL53" s="18">
        <v>111700</v>
      </c>
      <c r="AM53" s="18">
        <v>112200</v>
      </c>
      <c r="AN53" s="18">
        <v>114500</v>
      </c>
      <c r="AO53" s="18">
        <v>119500</v>
      </c>
      <c r="AP53" s="18">
        <v>120400</v>
      </c>
      <c r="AQ53" s="18">
        <v>120200</v>
      </c>
      <c r="AR53" s="18">
        <v>118300</v>
      </c>
      <c r="AS53" s="18">
        <v>117400</v>
      </c>
      <c r="AT53" s="18">
        <v>121100</v>
      </c>
      <c r="AU53" s="18">
        <v>125000</v>
      </c>
      <c r="AV53" s="18">
        <v>125600</v>
      </c>
      <c r="AW53" s="18">
        <v>124000</v>
      </c>
      <c r="AX53" s="18">
        <v>126800</v>
      </c>
      <c r="AY53" s="40">
        <v>126600</v>
      </c>
      <c r="AZ53" s="40">
        <v>130200</v>
      </c>
      <c r="BA53" s="40">
        <v>130900</v>
      </c>
      <c r="BB53" s="40">
        <v>129100</v>
      </c>
      <c r="BC53" s="40">
        <v>125200</v>
      </c>
      <c r="BD53" s="40">
        <v>124600</v>
      </c>
      <c r="BE53" s="40">
        <v>127300</v>
      </c>
      <c r="BF53" s="40">
        <v>132000</v>
      </c>
      <c r="BG53" s="40">
        <v>138000</v>
      </c>
      <c r="BH53" s="40">
        <v>136700</v>
      </c>
      <c r="BI53" s="40">
        <v>140500</v>
      </c>
      <c r="BJ53" s="40">
        <v>139700</v>
      </c>
      <c r="BK53" s="40">
        <v>137700</v>
      </c>
      <c r="BL53" s="40">
        <v>139700</v>
      </c>
      <c r="BM53" s="40">
        <v>136800</v>
      </c>
      <c r="BN53" s="40">
        <v>135900</v>
      </c>
      <c r="BO53" s="40">
        <v>137300</v>
      </c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16"/>
      <c r="CJ53"/>
      <c r="CL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EA53" s="30" t="e">
        <f t="shared" si="3"/>
        <v>#DIV/0!</v>
      </c>
      <c r="EB53" s="30">
        <f t="shared" si="4"/>
        <v>6.7830687830687825E-2</v>
      </c>
      <c r="EC53" s="30">
        <f t="shared" si="23"/>
        <v>6.6078782452999099E-2</v>
      </c>
      <c r="ED53" s="30">
        <f t="shared" si="24"/>
        <v>6.2326203208556148E-2</v>
      </c>
      <c r="EE53" s="30">
        <f t="shared" si="25"/>
        <v>6.0585152838427948E-2</v>
      </c>
      <c r="EF53" s="30">
        <f t="shared" si="26"/>
        <v>5.3338912133891213E-2</v>
      </c>
      <c r="EG53" s="30">
        <f t="shared" si="27"/>
        <v>5.1619601328903655E-2</v>
      </c>
      <c r="EH53" s="30">
        <f t="shared" si="28"/>
        <v>4.7354409317803658E-2</v>
      </c>
      <c r="EI53" s="30">
        <f t="shared" si="29"/>
        <v>4.6652578191039733E-2</v>
      </c>
      <c r="EJ53" s="30">
        <f t="shared" si="30"/>
        <v>4.5749574105621804E-2</v>
      </c>
      <c r="EK53" s="30">
        <f t="shared" si="31"/>
        <v>4.4095788604459125E-2</v>
      </c>
      <c r="EL53" s="30">
        <f t="shared" si="32"/>
        <v>4.1408E-2</v>
      </c>
      <c r="EM53" s="30">
        <f t="shared" si="33"/>
        <v>4.19984076433121E-2</v>
      </c>
      <c r="EN53" s="30">
        <f t="shared" si="34"/>
        <v>4.2419354838709677E-2</v>
      </c>
      <c r="EO53" s="30">
        <f t="shared" si="8"/>
        <v>4.1671924290220819E-2</v>
      </c>
      <c r="EP53" s="30">
        <f t="shared" si="9"/>
        <v>3.9857819905213268E-2</v>
      </c>
      <c r="EQ53" s="30">
        <f t="shared" si="10"/>
        <v>3.870967741935484E-2</v>
      </c>
      <c r="ER53" s="30">
        <f t="shared" si="11"/>
        <v>3.8433919022154317E-2</v>
      </c>
      <c r="ES53" s="30">
        <f t="shared" si="12"/>
        <v>3.7606506584043374E-2</v>
      </c>
      <c r="ET53" s="30">
        <f t="shared" si="13"/>
        <v>3.8666134185303513E-2</v>
      </c>
      <c r="EU53" s="30">
        <f t="shared" si="14"/>
        <v>3.9462279293739966E-2</v>
      </c>
      <c r="EV53" s="30">
        <f t="shared" si="15"/>
        <v>3.8342498036135111E-2</v>
      </c>
      <c r="EW53" s="30">
        <f t="shared" si="16"/>
        <v>3.5477272727272725E-2</v>
      </c>
      <c r="EX53" s="30">
        <f t="shared" si="17"/>
        <v>3.4500000000000003E-2</v>
      </c>
      <c r="EY53" s="30">
        <f t="shared" si="18"/>
        <v>3.6225310899780538E-2</v>
      </c>
      <c r="EZ53" s="30">
        <f t="shared" si="19"/>
        <v>3.5487544483985764E-2</v>
      </c>
      <c r="FA53" s="30">
        <f t="shared" si="20"/>
        <v>3.6499642090193268E-2</v>
      </c>
      <c r="FB53" s="30">
        <f t="shared" si="21"/>
        <v>3.6194625998547565E-2</v>
      </c>
      <c r="FC53" s="30">
        <f t="shared" si="22"/>
        <v>3.7322834645669288E-2</v>
      </c>
      <c r="FD53" s="30">
        <f t="shared" si="5"/>
        <v>8.0826023391812871E-2</v>
      </c>
      <c r="FE53" s="30">
        <f t="shared" si="6"/>
        <v>8.3384841795437828E-2</v>
      </c>
      <c r="FF53" s="30">
        <f t="shared" si="7"/>
        <v>8.5025491624180632E-2</v>
      </c>
    </row>
    <row r="54" spans="1:162" ht="14.4" x14ac:dyDescent="0.3">
      <c r="A54" s="16" t="s">
        <v>69</v>
      </c>
      <c r="B54" s="18">
        <v>2944</v>
      </c>
      <c r="C54" s="18">
        <v>2692</v>
      </c>
      <c r="D54" s="18">
        <v>2378</v>
      </c>
      <c r="E54" s="18">
        <v>2483</v>
      </c>
      <c r="F54" s="18">
        <v>2141</v>
      </c>
      <c r="G54" s="18">
        <v>1817</v>
      </c>
      <c r="H54" s="18">
        <v>1573</v>
      </c>
      <c r="I54" s="18">
        <v>1671</v>
      </c>
      <c r="J54" s="18">
        <v>1557</v>
      </c>
      <c r="K54" s="18">
        <v>1521</v>
      </c>
      <c r="L54" s="18">
        <v>1466</v>
      </c>
      <c r="M54" s="18">
        <v>1620</v>
      </c>
      <c r="N54" s="18">
        <v>1499</v>
      </c>
      <c r="O54" s="18">
        <v>1452</v>
      </c>
      <c r="P54" s="18">
        <v>1409</v>
      </c>
      <c r="Q54" s="18">
        <v>1550</v>
      </c>
      <c r="R54" s="18">
        <v>1501</v>
      </c>
      <c r="S54" s="18">
        <v>1398</v>
      </c>
      <c r="T54" s="18">
        <v>1358</v>
      </c>
      <c r="U54" s="18">
        <v>1498</v>
      </c>
      <c r="V54" s="18">
        <v>1493</v>
      </c>
      <c r="W54" s="18">
        <v>1415</v>
      </c>
      <c r="X54" s="18">
        <v>1390</v>
      </c>
      <c r="Y54" s="18">
        <v>1466</v>
      </c>
      <c r="Z54" s="18">
        <v>1527</v>
      </c>
      <c r="AA54" s="18">
        <v>1499</v>
      </c>
      <c r="AB54" s="18">
        <v>1489</v>
      </c>
      <c r="AC54" s="18">
        <v>1651</v>
      </c>
      <c r="AD54" s="18">
        <v>3633</v>
      </c>
      <c r="AE54" s="18">
        <v>3648</v>
      </c>
      <c r="AF54" s="18">
        <v>3323</v>
      </c>
      <c r="AG54" s="18"/>
      <c r="AH54" s="18"/>
      <c r="AI54" s="18"/>
      <c r="AJ54" s="18"/>
      <c r="AK54" s="18">
        <v>48900</v>
      </c>
      <c r="AL54" s="18">
        <v>47500</v>
      </c>
      <c r="AM54" s="18">
        <v>47800</v>
      </c>
      <c r="AN54" s="18">
        <v>45200</v>
      </c>
      <c r="AO54" s="18">
        <v>46200</v>
      </c>
      <c r="AP54" s="18">
        <v>48300</v>
      </c>
      <c r="AQ54" s="18">
        <v>48200</v>
      </c>
      <c r="AR54" s="18">
        <v>48100</v>
      </c>
      <c r="AS54" s="18">
        <v>49500</v>
      </c>
      <c r="AT54" s="18">
        <v>49000</v>
      </c>
      <c r="AU54" s="18">
        <v>49400</v>
      </c>
      <c r="AV54" s="18">
        <v>49700</v>
      </c>
      <c r="AW54" s="18">
        <v>50200</v>
      </c>
      <c r="AX54" s="18">
        <v>51500</v>
      </c>
      <c r="AY54" s="40">
        <v>51500</v>
      </c>
      <c r="AZ54" s="40">
        <v>52600</v>
      </c>
      <c r="BA54" s="40">
        <v>53100</v>
      </c>
      <c r="BB54" s="40">
        <v>51700</v>
      </c>
      <c r="BC54" s="40">
        <v>52300</v>
      </c>
      <c r="BD54" s="40">
        <v>50100</v>
      </c>
      <c r="BE54" s="40">
        <v>50300</v>
      </c>
      <c r="BF54" s="40">
        <v>50000</v>
      </c>
      <c r="BG54" s="40">
        <v>47700</v>
      </c>
      <c r="BH54" s="40">
        <v>49700</v>
      </c>
      <c r="BI54" s="40">
        <v>50800</v>
      </c>
      <c r="BJ54" s="40">
        <v>51400</v>
      </c>
      <c r="BK54" s="40">
        <v>52900</v>
      </c>
      <c r="BL54" s="40">
        <v>54700</v>
      </c>
      <c r="BM54" s="40">
        <v>53100</v>
      </c>
      <c r="BN54" s="40">
        <v>55900</v>
      </c>
      <c r="BO54" s="40">
        <v>56300</v>
      </c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16"/>
      <c r="CJ54"/>
      <c r="CL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EA54" s="30" t="e">
        <f t="shared" si="3"/>
        <v>#DIV/0!</v>
      </c>
      <c r="EB54" s="30">
        <f t="shared" si="4"/>
        <v>6.0204498977505114E-2</v>
      </c>
      <c r="EC54" s="30">
        <f t="shared" si="23"/>
        <v>5.6673684210526314E-2</v>
      </c>
      <c r="ED54" s="30">
        <f t="shared" si="24"/>
        <v>4.9748953974895399E-2</v>
      </c>
      <c r="EE54" s="30">
        <f t="shared" si="25"/>
        <v>5.4933628318584074E-2</v>
      </c>
      <c r="EF54" s="30">
        <f t="shared" si="26"/>
        <v>4.6341991341991344E-2</v>
      </c>
      <c r="EG54" s="30">
        <f t="shared" si="27"/>
        <v>3.7619047619047621E-2</v>
      </c>
      <c r="EH54" s="30">
        <f t="shared" si="28"/>
        <v>3.2634854771784232E-2</v>
      </c>
      <c r="EI54" s="30">
        <f t="shared" si="29"/>
        <v>3.4740124740124743E-2</v>
      </c>
      <c r="EJ54" s="30">
        <f t="shared" si="30"/>
        <v>3.1454545454545457E-2</v>
      </c>
      <c r="EK54" s="30">
        <f t="shared" si="31"/>
        <v>3.1040816326530614E-2</v>
      </c>
      <c r="EL54" s="30">
        <f t="shared" si="32"/>
        <v>2.9676113360323886E-2</v>
      </c>
      <c r="EM54" s="30">
        <f t="shared" si="33"/>
        <v>3.2595573440643864E-2</v>
      </c>
      <c r="EN54" s="30">
        <f t="shared" si="34"/>
        <v>2.9860557768924302E-2</v>
      </c>
      <c r="EO54" s="30">
        <f t="shared" si="8"/>
        <v>2.8194174757281552E-2</v>
      </c>
      <c r="EP54" s="30">
        <f t="shared" si="9"/>
        <v>2.7359223300970875E-2</v>
      </c>
      <c r="EQ54" s="30">
        <f t="shared" si="10"/>
        <v>2.9467680608365018E-2</v>
      </c>
      <c r="ER54" s="30">
        <f t="shared" si="11"/>
        <v>2.8267419962335217E-2</v>
      </c>
      <c r="ES54" s="30">
        <f t="shared" si="12"/>
        <v>2.7040618955512574E-2</v>
      </c>
      <c r="ET54" s="30">
        <f t="shared" si="13"/>
        <v>2.5965583173996176E-2</v>
      </c>
      <c r="EU54" s="30">
        <f t="shared" si="14"/>
        <v>2.9900199600798403E-2</v>
      </c>
      <c r="EV54" s="30">
        <f t="shared" si="15"/>
        <v>2.9681908548707753E-2</v>
      </c>
      <c r="EW54" s="30">
        <f t="shared" si="16"/>
        <v>2.8299999999999999E-2</v>
      </c>
      <c r="EX54" s="30">
        <f t="shared" si="17"/>
        <v>2.9140461215932913E-2</v>
      </c>
      <c r="EY54" s="30">
        <f t="shared" si="18"/>
        <v>2.9496981891348088E-2</v>
      </c>
      <c r="EZ54" s="30">
        <f t="shared" si="19"/>
        <v>3.0059055118110235E-2</v>
      </c>
      <c r="FA54" s="30">
        <f t="shared" si="20"/>
        <v>2.9163424124513618E-2</v>
      </c>
      <c r="FB54" s="30">
        <f t="shared" si="21"/>
        <v>2.8147448015122874E-2</v>
      </c>
      <c r="FC54" s="30">
        <f t="shared" si="22"/>
        <v>3.0182815356489943E-2</v>
      </c>
      <c r="FD54" s="30">
        <f t="shared" si="5"/>
        <v>6.8418079096045192E-2</v>
      </c>
      <c r="FE54" s="30">
        <f t="shared" si="6"/>
        <v>6.5259391771019679E-2</v>
      </c>
      <c r="FF54" s="30">
        <f t="shared" si="7"/>
        <v>5.9023090586145646E-2</v>
      </c>
    </row>
    <row r="55" spans="1:162" ht="14.4" x14ac:dyDescent="0.3">
      <c r="A55" s="16" t="s">
        <v>70</v>
      </c>
      <c r="B55" s="18">
        <v>3433</v>
      </c>
      <c r="C55" s="18">
        <v>3248</v>
      </c>
      <c r="D55" s="18">
        <v>3067</v>
      </c>
      <c r="E55" s="18">
        <v>3099</v>
      </c>
      <c r="F55" s="18">
        <v>2632</v>
      </c>
      <c r="G55" s="18">
        <v>2406</v>
      </c>
      <c r="H55" s="18">
        <v>2255</v>
      </c>
      <c r="I55" s="18">
        <v>2349</v>
      </c>
      <c r="J55" s="18">
        <v>2116</v>
      </c>
      <c r="K55" s="18">
        <v>1965</v>
      </c>
      <c r="L55" s="18">
        <v>2125</v>
      </c>
      <c r="M55" s="18">
        <v>2334</v>
      </c>
      <c r="N55" s="18">
        <v>2398</v>
      </c>
      <c r="O55" s="18">
        <v>2332</v>
      </c>
      <c r="P55" s="18">
        <v>2386</v>
      </c>
      <c r="Q55" s="18">
        <v>2390</v>
      </c>
      <c r="R55" s="18">
        <v>2309</v>
      </c>
      <c r="S55" s="18">
        <v>2267</v>
      </c>
      <c r="T55" s="18">
        <v>2293</v>
      </c>
      <c r="U55" s="18">
        <v>2428</v>
      </c>
      <c r="V55" s="18">
        <v>2302</v>
      </c>
      <c r="W55" s="18">
        <v>2178</v>
      </c>
      <c r="X55" s="18">
        <v>2364</v>
      </c>
      <c r="Y55" s="18">
        <v>2518</v>
      </c>
      <c r="Z55" s="18">
        <v>2558</v>
      </c>
      <c r="AA55" s="18">
        <v>2516</v>
      </c>
      <c r="AB55" s="18">
        <v>2570</v>
      </c>
      <c r="AC55" s="18">
        <v>2658</v>
      </c>
      <c r="AD55" s="18">
        <v>5392</v>
      </c>
      <c r="AE55" s="18">
        <v>5515</v>
      </c>
      <c r="AF55" s="18">
        <v>5226</v>
      </c>
      <c r="AG55" s="18"/>
      <c r="AH55" s="18"/>
      <c r="AI55" s="18"/>
      <c r="AJ55" s="18"/>
      <c r="AK55" s="18">
        <v>66600</v>
      </c>
      <c r="AL55" s="18">
        <v>67400</v>
      </c>
      <c r="AM55" s="18">
        <v>71200</v>
      </c>
      <c r="AN55" s="18">
        <v>69000</v>
      </c>
      <c r="AO55" s="18">
        <v>71400</v>
      </c>
      <c r="AP55" s="18">
        <v>68600</v>
      </c>
      <c r="AQ55" s="18">
        <v>70700</v>
      </c>
      <c r="AR55" s="18">
        <v>75200</v>
      </c>
      <c r="AS55" s="18">
        <v>74000</v>
      </c>
      <c r="AT55" s="18">
        <v>76000</v>
      </c>
      <c r="AU55" s="18">
        <v>72000</v>
      </c>
      <c r="AV55" s="18">
        <v>72300</v>
      </c>
      <c r="AW55" s="18">
        <v>69800</v>
      </c>
      <c r="AX55" s="18">
        <v>73500</v>
      </c>
      <c r="AY55" s="40">
        <v>71200</v>
      </c>
      <c r="AZ55" s="40">
        <v>71300</v>
      </c>
      <c r="BA55" s="40">
        <v>72600</v>
      </c>
      <c r="BB55" s="40">
        <v>69900</v>
      </c>
      <c r="BC55" s="40">
        <v>77900</v>
      </c>
      <c r="BD55" s="40">
        <v>82000</v>
      </c>
      <c r="BE55" s="40">
        <v>81300</v>
      </c>
      <c r="BF55" s="40">
        <v>77100</v>
      </c>
      <c r="BG55" s="40">
        <v>74200</v>
      </c>
      <c r="BH55" s="40">
        <v>70000</v>
      </c>
      <c r="BI55" s="40">
        <v>72400</v>
      </c>
      <c r="BJ55" s="40">
        <v>73500</v>
      </c>
      <c r="BK55" s="40">
        <v>73500</v>
      </c>
      <c r="BL55" s="40">
        <v>75000</v>
      </c>
      <c r="BM55" s="40">
        <v>80100</v>
      </c>
      <c r="BN55" s="40">
        <v>85100</v>
      </c>
      <c r="BO55" s="40">
        <v>87600</v>
      </c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16"/>
      <c r="CJ55"/>
      <c r="CL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EA55" s="30" t="e">
        <f t="shared" si="3"/>
        <v>#DIV/0!</v>
      </c>
      <c r="EB55" s="30">
        <f t="shared" si="4"/>
        <v>5.154654654654655E-2</v>
      </c>
      <c r="EC55" s="30">
        <f t="shared" si="23"/>
        <v>4.8189910979228485E-2</v>
      </c>
      <c r="ED55" s="30">
        <f t="shared" si="24"/>
        <v>4.3075842696629216E-2</v>
      </c>
      <c r="EE55" s="30">
        <f t="shared" si="25"/>
        <v>4.4913043478260868E-2</v>
      </c>
      <c r="EF55" s="30">
        <f t="shared" si="26"/>
        <v>3.6862745098039218E-2</v>
      </c>
      <c r="EG55" s="30">
        <f t="shared" si="27"/>
        <v>3.5072886297376094E-2</v>
      </c>
      <c r="EH55" s="30">
        <f t="shared" si="28"/>
        <v>3.1895332390381892E-2</v>
      </c>
      <c r="EI55" s="30">
        <f t="shared" si="29"/>
        <v>3.1236702127659575E-2</v>
      </c>
      <c r="EJ55" s="30">
        <f t="shared" si="30"/>
        <v>2.8594594594594593E-2</v>
      </c>
      <c r="EK55" s="30">
        <f t="shared" si="31"/>
        <v>2.5855263157894735E-2</v>
      </c>
      <c r="EL55" s="30">
        <f t="shared" si="32"/>
        <v>2.9513888888888888E-2</v>
      </c>
      <c r="EM55" s="30">
        <f t="shared" si="33"/>
        <v>3.2282157676348545E-2</v>
      </c>
      <c r="EN55" s="30">
        <f t="shared" si="34"/>
        <v>3.4355300859598856E-2</v>
      </c>
      <c r="EO55" s="30">
        <f t="shared" si="8"/>
        <v>3.1727891156462587E-2</v>
      </c>
      <c r="EP55" s="30">
        <f t="shared" si="9"/>
        <v>3.351123595505618E-2</v>
      </c>
      <c r="EQ55" s="30">
        <f t="shared" si="10"/>
        <v>3.3520336605890606E-2</v>
      </c>
      <c r="ER55" s="30">
        <f t="shared" si="11"/>
        <v>3.1804407713498621E-2</v>
      </c>
      <c r="ES55" s="30">
        <f t="shared" si="12"/>
        <v>3.2432045779685267E-2</v>
      </c>
      <c r="ET55" s="30">
        <f t="shared" si="13"/>
        <v>2.9435173299101412E-2</v>
      </c>
      <c r="EU55" s="30">
        <f t="shared" si="14"/>
        <v>2.9609756097560974E-2</v>
      </c>
      <c r="EV55" s="30">
        <f t="shared" si="15"/>
        <v>2.8314883148831488E-2</v>
      </c>
      <c r="EW55" s="30">
        <f t="shared" si="16"/>
        <v>2.8249027237354087E-2</v>
      </c>
      <c r="EX55" s="30">
        <f t="shared" si="17"/>
        <v>3.1859838274932613E-2</v>
      </c>
      <c r="EY55" s="30">
        <f t="shared" si="18"/>
        <v>3.5971428571428571E-2</v>
      </c>
      <c r="EZ55" s="30">
        <f t="shared" si="19"/>
        <v>3.5331491712707185E-2</v>
      </c>
      <c r="FA55" s="30">
        <f t="shared" si="20"/>
        <v>3.4231292517006802E-2</v>
      </c>
      <c r="FB55" s="30">
        <f t="shared" si="21"/>
        <v>3.4965986394557821E-2</v>
      </c>
      <c r="FC55" s="30">
        <f t="shared" si="22"/>
        <v>3.5439999999999999E-2</v>
      </c>
      <c r="FD55" s="30">
        <f t="shared" si="5"/>
        <v>6.7315855181023718E-2</v>
      </c>
      <c r="FE55" s="30">
        <f t="shared" si="6"/>
        <v>6.4806110458284369E-2</v>
      </c>
      <c r="FF55" s="30">
        <f t="shared" si="7"/>
        <v>5.9657534246575342E-2</v>
      </c>
    </row>
    <row r="56" spans="1:162" ht="14.4" x14ac:dyDescent="0.3">
      <c r="A56" s="16" t="s">
        <v>71</v>
      </c>
      <c r="B56" s="18">
        <v>2827</v>
      </c>
      <c r="C56" s="18">
        <v>2617</v>
      </c>
      <c r="D56" s="18">
        <v>2295</v>
      </c>
      <c r="E56" s="18">
        <v>2399</v>
      </c>
      <c r="F56" s="18">
        <v>2238</v>
      </c>
      <c r="G56" s="18">
        <v>1960</v>
      </c>
      <c r="H56" s="18">
        <v>1701</v>
      </c>
      <c r="I56" s="18">
        <v>1605</v>
      </c>
      <c r="J56" s="18">
        <v>1652</v>
      </c>
      <c r="K56" s="18">
        <v>1562</v>
      </c>
      <c r="L56" s="18">
        <v>1514</v>
      </c>
      <c r="M56" s="18">
        <v>1595</v>
      </c>
      <c r="N56" s="18">
        <v>1497</v>
      </c>
      <c r="O56" s="18">
        <v>1449</v>
      </c>
      <c r="P56" s="18">
        <v>1306</v>
      </c>
      <c r="Q56" s="18">
        <v>1441</v>
      </c>
      <c r="R56" s="18">
        <v>1499</v>
      </c>
      <c r="S56" s="18">
        <v>1462</v>
      </c>
      <c r="T56" s="18">
        <v>1440</v>
      </c>
      <c r="U56" s="18">
        <v>1541</v>
      </c>
      <c r="V56" s="18">
        <v>1574</v>
      </c>
      <c r="W56" s="18">
        <v>1514</v>
      </c>
      <c r="X56" s="18">
        <v>1421</v>
      </c>
      <c r="Y56" s="18">
        <v>1583</v>
      </c>
      <c r="Z56" s="18">
        <v>1559</v>
      </c>
      <c r="AA56" s="18">
        <v>1582</v>
      </c>
      <c r="AB56" s="18">
        <v>1580</v>
      </c>
      <c r="AC56" s="18">
        <v>1736</v>
      </c>
      <c r="AD56" s="18">
        <v>3524</v>
      </c>
      <c r="AE56" s="18">
        <v>3365</v>
      </c>
      <c r="AF56" s="18">
        <v>3050</v>
      </c>
      <c r="AG56" s="18"/>
      <c r="AH56" s="18"/>
      <c r="AI56" s="18"/>
      <c r="AJ56" s="18"/>
      <c r="AK56" s="18">
        <v>57400</v>
      </c>
      <c r="AL56" s="18">
        <v>55700</v>
      </c>
      <c r="AM56" s="18">
        <v>53800</v>
      </c>
      <c r="AN56" s="18">
        <v>53300</v>
      </c>
      <c r="AO56" s="18">
        <v>52900</v>
      </c>
      <c r="AP56" s="18">
        <v>54200</v>
      </c>
      <c r="AQ56" s="18">
        <v>54100</v>
      </c>
      <c r="AR56" s="18">
        <v>52900</v>
      </c>
      <c r="AS56" s="18">
        <v>53000</v>
      </c>
      <c r="AT56" s="18">
        <v>51500</v>
      </c>
      <c r="AU56" s="18">
        <v>53500</v>
      </c>
      <c r="AV56" s="18">
        <v>52900</v>
      </c>
      <c r="AW56" s="18">
        <v>52300</v>
      </c>
      <c r="AX56" s="18">
        <v>52400</v>
      </c>
      <c r="AY56" s="40">
        <v>49900</v>
      </c>
      <c r="AZ56" s="40">
        <v>50600</v>
      </c>
      <c r="BA56" s="40">
        <v>51200</v>
      </c>
      <c r="BB56" s="40">
        <v>51100</v>
      </c>
      <c r="BC56" s="40">
        <v>51700</v>
      </c>
      <c r="BD56" s="40">
        <v>51000</v>
      </c>
      <c r="BE56" s="40">
        <v>50800</v>
      </c>
      <c r="BF56" s="40">
        <v>51800</v>
      </c>
      <c r="BG56" s="40">
        <v>52100</v>
      </c>
      <c r="BH56" s="40">
        <v>52900</v>
      </c>
      <c r="BI56" s="40">
        <v>52400</v>
      </c>
      <c r="BJ56" s="40">
        <v>52300</v>
      </c>
      <c r="BK56" s="40">
        <v>52800</v>
      </c>
      <c r="BL56" s="40">
        <v>54800</v>
      </c>
      <c r="BM56" s="40">
        <v>54500</v>
      </c>
      <c r="BN56" s="40">
        <v>54600</v>
      </c>
      <c r="BO56" s="40">
        <v>54000</v>
      </c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16"/>
      <c r="CJ56"/>
      <c r="CL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EA56" s="30" t="e">
        <f t="shared" si="3"/>
        <v>#DIV/0!</v>
      </c>
      <c r="EB56" s="30">
        <f t="shared" si="4"/>
        <v>4.9250871080139376E-2</v>
      </c>
      <c r="EC56" s="30">
        <f t="shared" si="23"/>
        <v>4.6983842010771992E-2</v>
      </c>
      <c r="ED56" s="30">
        <f t="shared" si="24"/>
        <v>4.2657992565055765E-2</v>
      </c>
      <c r="EE56" s="30">
        <f t="shared" si="25"/>
        <v>4.5009380863039399E-2</v>
      </c>
      <c r="EF56" s="30">
        <f t="shared" si="26"/>
        <v>4.2306238185255196E-2</v>
      </c>
      <c r="EG56" s="30">
        <f t="shared" si="27"/>
        <v>3.6162361623616239E-2</v>
      </c>
      <c r="EH56" s="30">
        <f t="shared" si="28"/>
        <v>3.1441774491682069E-2</v>
      </c>
      <c r="EI56" s="30">
        <f t="shared" si="29"/>
        <v>3.0340264650283555E-2</v>
      </c>
      <c r="EJ56" s="30">
        <f t="shared" si="30"/>
        <v>3.1169811320754717E-2</v>
      </c>
      <c r="EK56" s="30">
        <f t="shared" si="31"/>
        <v>3.0330097087378639E-2</v>
      </c>
      <c r="EL56" s="30">
        <f t="shared" si="32"/>
        <v>2.8299065420560748E-2</v>
      </c>
      <c r="EM56" s="30">
        <f t="shared" si="33"/>
        <v>3.0151228733459358E-2</v>
      </c>
      <c r="EN56" s="30">
        <f t="shared" si="34"/>
        <v>2.8623326959847036E-2</v>
      </c>
      <c r="EO56" s="30">
        <f t="shared" si="8"/>
        <v>2.7652671755725191E-2</v>
      </c>
      <c r="EP56" s="30">
        <f t="shared" si="9"/>
        <v>2.6172344689378759E-2</v>
      </c>
      <c r="EQ56" s="30">
        <f t="shared" si="10"/>
        <v>2.8478260869565217E-2</v>
      </c>
      <c r="ER56" s="30">
        <f t="shared" si="11"/>
        <v>2.927734375E-2</v>
      </c>
      <c r="ES56" s="30">
        <f t="shared" si="12"/>
        <v>2.8610567514677103E-2</v>
      </c>
      <c r="ET56" s="30">
        <f t="shared" si="13"/>
        <v>2.7852998065764023E-2</v>
      </c>
      <c r="EU56" s="30">
        <f t="shared" si="14"/>
        <v>3.0215686274509802E-2</v>
      </c>
      <c r="EV56" s="30">
        <f t="shared" si="15"/>
        <v>3.0984251968503938E-2</v>
      </c>
      <c r="EW56" s="30">
        <f t="shared" si="16"/>
        <v>2.9227799227799226E-2</v>
      </c>
      <c r="EX56" s="30">
        <f t="shared" si="17"/>
        <v>2.7274472168905949E-2</v>
      </c>
      <c r="EY56" s="30">
        <f t="shared" si="18"/>
        <v>2.9924385633270323E-2</v>
      </c>
      <c r="EZ56" s="30">
        <f t="shared" si="19"/>
        <v>2.9751908396946566E-2</v>
      </c>
      <c r="FA56" s="30">
        <f t="shared" si="20"/>
        <v>3.0248565965583174E-2</v>
      </c>
      <c r="FB56" s="30">
        <f t="shared" si="21"/>
        <v>2.9924242424242423E-2</v>
      </c>
      <c r="FC56" s="30">
        <f t="shared" si="22"/>
        <v>3.1678832116788319E-2</v>
      </c>
      <c r="FD56" s="30">
        <f t="shared" si="5"/>
        <v>6.466055045871559E-2</v>
      </c>
      <c r="FE56" s="30">
        <f t="shared" si="6"/>
        <v>6.1630036630036633E-2</v>
      </c>
      <c r="FF56" s="30">
        <f t="shared" si="7"/>
        <v>5.648148148148148E-2</v>
      </c>
    </row>
    <row r="57" spans="1:162" ht="14.4" x14ac:dyDescent="0.3">
      <c r="A57" s="16" t="s">
        <v>72</v>
      </c>
      <c r="B57" s="18">
        <v>2167</v>
      </c>
      <c r="C57" s="18">
        <v>1978</v>
      </c>
      <c r="D57" s="18">
        <v>1811</v>
      </c>
      <c r="E57" s="18">
        <v>1815</v>
      </c>
      <c r="F57" s="18">
        <v>1553</v>
      </c>
      <c r="G57" s="18">
        <v>1476</v>
      </c>
      <c r="H57" s="18">
        <v>1379</v>
      </c>
      <c r="I57" s="18">
        <v>1405</v>
      </c>
      <c r="J57" s="18">
        <v>1310</v>
      </c>
      <c r="K57" s="18">
        <v>1264</v>
      </c>
      <c r="L57" s="18">
        <v>1260</v>
      </c>
      <c r="M57" s="18">
        <v>1328</v>
      </c>
      <c r="N57" s="18">
        <v>1244</v>
      </c>
      <c r="O57" s="18">
        <v>1220</v>
      </c>
      <c r="P57" s="18">
        <v>1174</v>
      </c>
      <c r="Q57" s="18">
        <v>1211</v>
      </c>
      <c r="R57" s="18">
        <v>1156</v>
      </c>
      <c r="S57" s="18">
        <v>1075</v>
      </c>
      <c r="T57" s="18">
        <v>954</v>
      </c>
      <c r="U57" s="18">
        <v>1059</v>
      </c>
      <c r="V57" s="18">
        <v>979</v>
      </c>
      <c r="W57" s="18">
        <v>950</v>
      </c>
      <c r="X57" s="18">
        <v>986</v>
      </c>
      <c r="Y57" s="18">
        <v>1035</v>
      </c>
      <c r="Z57" s="18">
        <v>1055</v>
      </c>
      <c r="AA57" s="18">
        <v>1049</v>
      </c>
      <c r="AB57" s="18">
        <v>1056</v>
      </c>
      <c r="AC57" s="18">
        <v>1144</v>
      </c>
      <c r="AD57" s="18">
        <v>3050</v>
      </c>
      <c r="AE57" s="18">
        <v>2993</v>
      </c>
      <c r="AF57" s="18">
        <v>2764</v>
      </c>
      <c r="AG57" s="18"/>
      <c r="AH57" s="18"/>
      <c r="AI57" s="18"/>
      <c r="AJ57" s="18"/>
      <c r="AK57" s="18">
        <v>40800</v>
      </c>
      <c r="AL57" s="18">
        <v>42700</v>
      </c>
      <c r="AM57" s="18">
        <v>42600</v>
      </c>
      <c r="AN57" s="18">
        <v>43100</v>
      </c>
      <c r="AO57" s="18">
        <v>44100</v>
      </c>
      <c r="AP57" s="18">
        <v>43800</v>
      </c>
      <c r="AQ57" s="18">
        <v>41200</v>
      </c>
      <c r="AR57" s="18">
        <v>42700</v>
      </c>
      <c r="AS57" s="18">
        <v>41200</v>
      </c>
      <c r="AT57" s="18">
        <v>39200</v>
      </c>
      <c r="AU57" s="18">
        <v>45000</v>
      </c>
      <c r="AV57" s="18">
        <v>43200</v>
      </c>
      <c r="AW57" s="18">
        <v>41800</v>
      </c>
      <c r="AX57" s="18">
        <v>40400</v>
      </c>
      <c r="AY57" s="40">
        <v>38700</v>
      </c>
      <c r="AZ57" s="40">
        <v>40600</v>
      </c>
      <c r="BA57" s="40">
        <v>41900</v>
      </c>
      <c r="BB57" s="40">
        <v>43500</v>
      </c>
      <c r="BC57" s="40">
        <v>43200</v>
      </c>
      <c r="BD57" s="40">
        <v>43800</v>
      </c>
      <c r="BE57" s="40">
        <v>46300</v>
      </c>
      <c r="BF57" s="40">
        <v>44600</v>
      </c>
      <c r="BG57" s="40">
        <v>45300</v>
      </c>
      <c r="BH57" s="40">
        <v>46700</v>
      </c>
      <c r="BI57" s="40">
        <v>43400</v>
      </c>
      <c r="BJ57" s="40">
        <v>45400</v>
      </c>
      <c r="BK57" s="40">
        <v>44200</v>
      </c>
      <c r="BL57" s="40">
        <v>42700</v>
      </c>
      <c r="BM57" s="40">
        <v>45100</v>
      </c>
      <c r="BN57" s="40">
        <v>45000</v>
      </c>
      <c r="BO57" s="40">
        <v>44700</v>
      </c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16"/>
      <c r="CJ57"/>
      <c r="CL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EA57" s="30" t="e">
        <f t="shared" si="3"/>
        <v>#DIV/0!</v>
      </c>
      <c r="EB57" s="30">
        <f t="shared" si="4"/>
        <v>5.3112745098039219E-2</v>
      </c>
      <c r="EC57" s="30">
        <f t="shared" si="23"/>
        <v>4.6323185011709601E-2</v>
      </c>
      <c r="ED57" s="30">
        <f t="shared" si="24"/>
        <v>4.2511737089201876E-2</v>
      </c>
      <c r="EE57" s="30">
        <f t="shared" si="25"/>
        <v>4.211136890951276E-2</v>
      </c>
      <c r="EF57" s="30">
        <f t="shared" si="26"/>
        <v>3.5215419501133785E-2</v>
      </c>
      <c r="EG57" s="30">
        <f t="shared" si="27"/>
        <v>3.3698630136986304E-2</v>
      </c>
      <c r="EH57" s="30">
        <f t="shared" si="28"/>
        <v>3.347087378640777E-2</v>
      </c>
      <c r="EI57" s="30">
        <f t="shared" si="29"/>
        <v>3.2903981264637006E-2</v>
      </c>
      <c r="EJ57" s="30">
        <f t="shared" si="30"/>
        <v>3.1796116504854366E-2</v>
      </c>
      <c r="EK57" s="30">
        <f t="shared" si="31"/>
        <v>3.2244897959183672E-2</v>
      </c>
      <c r="EL57" s="30">
        <f t="shared" si="32"/>
        <v>2.8000000000000001E-2</v>
      </c>
      <c r="EM57" s="30">
        <f t="shared" si="33"/>
        <v>3.0740740740740742E-2</v>
      </c>
      <c r="EN57" s="30">
        <f t="shared" si="34"/>
        <v>2.9760765550239234E-2</v>
      </c>
      <c r="EO57" s="30">
        <f t="shared" si="8"/>
        <v>3.0198019801980197E-2</v>
      </c>
      <c r="EP57" s="30">
        <f t="shared" si="9"/>
        <v>3.0335917312661498E-2</v>
      </c>
      <c r="EQ57" s="30">
        <f t="shared" si="10"/>
        <v>2.9827586206896552E-2</v>
      </c>
      <c r="ER57" s="30">
        <f t="shared" si="11"/>
        <v>2.7589498806682579E-2</v>
      </c>
      <c r="ES57" s="30">
        <f t="shared" si="12"/>
        <v>2.4712643678160919E-2</v>
      </c>
      <c r="ET57" s="30">
        <f t="shared" si="13"/>
        <v>2.2083333333333333E-2</v>
      </c>
      <c r="EU57" s="30">
        <f t="shared" si="14"/>
        <v>2.417808219178082E-2</v>
      </c>
      <c r="EV57" s="30">
        <f t="shared" si="15"/>
        <v>2.1144708423326133E-2</v>
      </c>
      <c r="EW57" s="30">
        <f t="shared" si="16"/>
        <v>2.1300448430493273E-2</v>
      </c>
      <c r="EX57" s="30">
        <f t="shared" si="17"/>
        <v>2.1766004415011038E-2</v>
      </c>
      <c r="EY57" s="30">
        <f t="shared" si="18"/>
        <v>2.2162740899357602E-2</v>
      </c>
      <c r="EZ57" s="30">
        <f t="shared" si="19"/>
        <v>2.4308755760368665E-2</v>
      </c>
      <c r="FA57" s="30">
        <f t="shared" si="20"/>
        <v>2.3105726872246695E-2</v>
      </c>
      <c r="FB57" s="30">
        <f t="shared" si="21"/>
        <v>2.3891402714932126E-2</v>
      </c>
      <c r="FC57" s="30">
        <f t="shared" si="22"/>
        <v>2.6791569086651056E-2</v>
      </c>
      <c r="FD57" s="30">
        <f t="shared" si="5"/>
        <v>6.7627494456762749E-2</v>
      </c>
      <c r="FE57" s="30">
        <f t="shared" si="6"/>
        <v>6.6511111111111104E-2</v>
      </c>
      <c r="FF57" s="30">
        <f t="shared" si="7"/>
        <v>6.1834451901565994E-2</v>
      </c>
    </row>
    <row r="58" spans="1:162" ht="14.4" x14ac:dyDescent="0.3">
      <c r="A58" s="16" t="s">
        <v>73</v>
      </c>
      <c r="B58" s="18">
        <v>5730</v>
      </c>
      <c r="C58" s="18">
        <v>5239</v>
      </c>
      <c r="D58" s="18">
        <v>4701</v>
      </c>
      <c r="E58" s="18">
        <v>4689</v>
      </c>
      <c r="F58" s="18">
        <v>4165</v>
      </c>
      <c r="G58" s="18">
        <v>3796</v>
      </c>
      <c r="H58" s="18">
        <v>3293</v>
      </c>
      <c r="I58" s="18">
        <v>3414</v>
      </c>
      <c r="J58" s="18">
        <v>3277</v>
      </c>
      <c r="K58" s="18">
        <v>3085</v>
      </c>
      <c r="L58" s="18">
        <v>2884</v>
      </c>
      <c r="M58" s="18">
        <v>3017</v>
      </c>
      <c r="N58" s="18">
        <v>2892</v>
      </c>
      <c r="O58" s="18">
        <v>2789</v>
      </c>
      <c r="P58" s="18">
        <v>2708</v>
      </c>
      <c r="Q58" s="18">
        <v>2908</v>
      </c>
      <c r="R58" s="18">
        <v>2907</v>
      </c>
      <c r="S58" s="18">
        <v>2681</v>
      </c>
      <c r="T58" s="18">
        <v>2739</v>
      </c>
      <c r="U58" s="18">
        <v>2821</v>
      </c>
      <c r="V58" s="18">
        <v>2840</v>
      </c>
      <c r="W58" s="18">
        <v>2669</v>
      </c>
      <c r="X58" s="18">
        <v>2677</v>
      </c>
      <c r="Y58" s="18">
        <v>2860</v>
      </c>
      <c r="Z58" s="18">
        <v>2856</v>
      </c>
      <c r="AA58" s="18">
        <v>2855</v>
      </c>
      <c r="AB58" s="18">
        <v>2873</v>
      </c>
      <c r="AC58" s="18">
        <v>3132</v>
      </c>
      <c r="AD58" s="18">
        <v>7992</v>
      </c>
      <c r="AE58" s="18">
        <v>7943</v>
      </c>
      <c r="AF58" s="18">
        <v>7331</v>
      </c>
      <c r="AG58" s="18"/>
      <c r="AH58" s="18"/>
      <c r="AI58" s="18"/>
      <c r="AJ58" s="18"/>
      <c r="AK58" s="18">
        <v>131900</v>
      </c>
      <c r="AL58" s="18">
        <v>131700</v>
      </c>
      <c r="AM58" s="18">
        <v>132300</v>
      </c>
      <c r="AN58" s="18">
        <v>134600</v>
      </c>
      <c r="AO58" s="18">
        <v>138100</v>
      </c>
      <c r="AP58" s="18">
        <v>141700</v>
      </c>
      <c r="AQ58" s="18">
        <v>143100</v>
      </c>
      <c r="AR58" s="18">
        <v>139100</v>
      </c>
      <c r="AS58" s="18">
        <v>138700</v>
      </c>
      <c r="AT58" s="18">
        <v>139100</v>
      </c>
      <c r="AU58" s="18">
        <v>140200</v>
      </c>
      <c r="AV58" s="18">
        <v>139400</v>
      </c>
      <c r="AW58" s="18">
        <v>137600</v>
      </c>
      <c r="AX58" s="18">
        <v>142200</v>
      </c>
      <c r="AY58" s="40">
        <v>141700</v>
      </c>
      <c r="AZ58" s="40">
        <v>147500</v>
      </c>
      <c r="BA58" s="40">
        <v>149000</v>
      </c>
      <c r="BB58" s="40">
        <v>148100</v>
      </c>
      <c r="BC58" s="40">
        <v>148900</v>
      </c>
      <c r="BD58" s="40">
        <v>149700</v>
      </c>
      <c r="BE58" s="40">
        <v>151200</v>
      </c>
      <c r="BF58" s="40">
        <v>148100</v>
      </c>
      <c r="BG58" s="40">
        <v>148300</v>
      </c>
      <c r="BH58" s="40">
        <v>152100</v>
      </c>
      <c r="BI58" s="40">
        <v>149600</v>
      </c>
      <c r="BJ58" s="40">
        <v>146700</v>
      </c>
      <c r="BK58" s="40">
        <v>146700</v>
      </c>
      <c r="BL58" s="40">
        <v>146600</v>
      </c>
      <c r="BM58" s="40">
        <v>149300</v>
      </c>
      <c r="BN58" s="40">
        <v>151000</v>
      </c>
      <c r="BO58" s="40">
        <v>152100</v>
      </c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16"/>
      <c r="CJ58"/>
      <c r="CL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EA58" s="30" t="e">
        <f t="shared" si="3"/>
        <v>#DIV/0!</v>
      </c>
      <c r="EB58" s="30">
        <f t="shared" si="4"/>
        <v>4.3442001516300226E-2</v>
      </c>
      <c r="EC58" s="30">
        <f t="shared" si="23"/>
        <v>3.9779802581624904E-2</v>
      </c>
      <c r="ED58" s="30">
        <f t="shared" si="24"/>
        <v>3.5532879818594106E-2</v>
      </c>
      <c r="EE58" s="30">
        <f t="shared" si="25"/>
        <v>3.4836552748885585E-2</v>
      </c>
      <c r="EF58" s="30">
        <f t="shared" si="26"/>
        <v>3.0159304851556844E-2</v>
      </c>
      <c r="EG58" s="30">
        <f t="shared" si="27"/>
        <v>2.6788990825688072E-2</v>
      </c>
      <c r="EH58" s="30">
        <f t="shared" si="28"/>
        <v>2.3011879804332634E-2</v>
      </c>
      <c r="EI58" s="30">
        <f t="shared" si="29"/>
        <v>2.4543493889288281E-2</v>
      </c>
      <c r="EJ58" s="30">
        <f t="shared" si="30"/>
        <v>2.3626532083633741E-2</v>
      </c>
      <c r="EK58" s="30">
        <f t="shared" si="31"/>
        <v>2.2178289000718908E-2</v>
      </c>
      <c r="EL58" s="30">
        <f t="shared" si="32"/>
        <v>2.0570613409415121E-2</v>
      </c>
      <c r="EM58" s="30">
        <f t="shared" si="33"/>
        <v>2.1642754662840748E-2</v>
      </c>
      <c r="EN58" s="30">
        <f t="shared" si="34"/>
        <v>2.1017441860465117E-2</v>
      </c>
      <c r="EO58" s="30">
        <f t="shared" si="8"/>
        <v>1.9613220815752463E-2</v>
      </c>
      <c r="EP58" s="30">
        <f t="shared" si="9"/>
        <v>1.9110797459421312E-2</v>
      </c>
      <c r="EQ58" s="30">
        <f t="shared" si="10"/>
        <v>1.9715254237288135E-2</v>
      </c>
      <c r="ER58" s="30">
        <f t="shared" si="11"/>
        <v>1.9510067114093959E-2</v>
      </c>
      <c r="ES58" s="30">
        <f t="shared" si="12"/>
        <v>1.8102633355840649E-2</v>
      </c>
      <c r="ET58" s="30">
        <f t="shared" si="13"/>
        <v>1.8394895903290798E-2</v>
      </c>
      <c r="EU58" s="30">
        <f t="shared" si="14"/>
        <v>1.8844355377421511E-2</v>
      </c>
      <c r="EV58" s="30">
        <f t="shared" si="15"/>
        <v>1.8783068783068783E-2</v>
      </c>
      <c r="EW58" s="30">
        <f t="shared" si="16"/>
        <v>1.8021607022282241E-2</v>
      </c>
      <c r="EX58" s="30">
        <f t="shared" si="17"/>
        <v>1.8051247471341875E-2</v>
      </c>
      <c r="EY58" s="30">
        <f t="shared" si="18"/>
        <v>1.8803418803418803E-2</v>
      </c>
      <c r="EZ58" s="30">
        <f t="shared" si="19"/>
        <v>1.9090909090909092E-2</v>
      </c>
      <c r="FA58" s="30">
        <f t="shared" si="20"/>
        <v>1.9461486025903203E-2</v>
      </c>
      <c r="FB58" s="30">
        <f t="shared" si="21"/>
        <v>1.9584185412406273E-2</v>
      </c>
      <c r="FC58" s="30">
        <f t="shared" si="22"/>
        <v>2.136425648021828E-2</v>
      </c>
      <c r="FD58" s="30">
        <f t="shared" si="5"/>
        <v>5.3529805760214336E-2</v>
      </c>
      <c r="FE58" s="30">
        <f t="shared" si="6"/>
        <v>5.2602649006622516E-2</v>
      </c>
      <c r="FF58" s="30">
        <f t="shared" si="7"/>
        <v>4.819855358316897E-2</v>
      </c>
    </row>
    <row r="59" spans="1:162" ht="14.4" x14ac:dyDescent="0.3">
      <c r="A59" s="16" t="s">
        <v>74</v>
      </c>
      <c r="B59" s="18">
        <v>3495</v>
      </c>
      <c r="C59" s="18">
        <v>3141</v>
      </c>
      <c r="D59" s="18">
        <v>2863</v>
      </c>
      <c r="E59" s="18">
        <v>2791</v>
      </c>
      <c r="F59" s="18">
        <v>2485</v>
      </c>
      <c r="G59" s="18">
        <v>2337</v>
      </c>
      <c r="H59" s="18">
        <v>2199</v>
      </c>
      <c r="I59" s="18">
        <v>2209</v>
      </c>
      <c r="J59" s="18">
        <v>2034</v>
      </c>
      <c r="K59" s="18">
        <v>2012</v>
      </c>
      <c r="L59" s="18">
        <v>1875</v>
      </c>
      <c r="M59" s="18">
        <v>2012</v>
      </c>
      <c r="N59" s="18">
        <v>1948</v>
      </c>
      <c r="O59" s="18">
        <v>1832</v>
      </c>
      <c r="P59" s="18">
        <v>1788</v>
      </c>
      <c r="Q59" s="18">
        <v>1838</v>
      </c>
      <c r="R59" s="18">
        <v>1780</v>
      </c>
      <c r="S59" s="18">
        <v>1756</v>
      </c>
      <c r="T59" s="18">
        <v>1777</v>
      </c>
      <c r="U59" s="18">
        <v>1842</v>
      </c>
      <c r="V59" s="18">
        <v>1816</v>
      </c>
      <c r="W59" s="18">
        <v>1809</v>
      </c>
      <c r="X59" s="18">
        <v>1805</v>
      </c>
      <c r="Y59" s="18">
        <v>2003</v>
      </c>
      <c r="Z59" s="18">
        <v>1990</v>
      </c>
      <c r="AA59" s="18">
        <v>1998</v>
      </c>
      <c r="AB59" s="18">
        <v>1921</v>
      </c>
      <c r="AC59" s="18">
        <v>2010</v>
      </c>
      <c r="AD59" s="18">
        <v>4762</v>
      </c>
      <c r="AE59" s="18">
        <v>4765</v>
      </c>
      <c r="AF59" s="18">
        <v>4511</v>
      </c>
      <c r="AG59" s="18"/>
      <c r="AH59" s="18"/>
      <c r="AI59" s="18"/>
      <c r="AJ59" s="18"/>
      <c r="AK59" s="18">
        <v>82800</v>
      </c>
      <c r="AL59" s="18">
        <v>84700</v>
      </c>
      <c r="AM59" s="18">
        <v>86400</v>
      </c>
      <c r="AN59" s="18">
        <v>84900</v>
      </c>
      <c r="AO59" s="18">
        <v>88700</v>
      </c>
      <c r="AP59" s="18">
        <v>89200</v>
      </c>
      <c r="AQ59" s="18">
        <v>88000</v>
      </c>
      <c r="AR59" s="18">
        <v>85100</v>
      </c>
      <c r="AS59" s="18">
        <v>85400</v>
      </c>
      <c r="AT59" s="18">
        <v>85200</v>
      </c>
      <c r="AU59" s="18">
        <v>84100</v>
      </c>
      <c r="AV59" s="18">
        <v>83600</v>
      </c>
      <c r="AW59" s="18">
        <v>80600</v>
      </c>
      <c r="AX59" s="18">
        <v>81500</v>
      </c>
      <c r="AY59" s="40">
        <v>83600</v>
      </c>
      <c r="AZ59" s="40">
        <v>88300</v>
      </c>
      <c r="BA59" s="40">
        <v>91000</v>
      </c>
      <c r="BB59" s="40">
        <v>88400</v>
      </c>
      <c r="BC59" s="40">
        <v>88800</v>
      </c>
      <c r="BD59" s="40">
        <v>86400</v>
      </c>
      <c r="BE59" s="40">
        <v>85400</v>
      </c>
      <c r="BF59" s="40">
        <v>86400</v>
      </c>
      <c r="BG59" s="40">
        <v>88600</v>
      </c>
      <c r="BH59" s="40">
        <v>95100</v>
      </c>
      <c r="BI59" s="40">
        <v>95200</v>
      </c>
      <c r="BJ59" s="40">
        <v>98700</v>
      </c>
      <c r="BK59" s="40">
        <v>96200</v>
      </c>
      <c r="BL59" s="40">
        <v>97500</v>
      </c>
      <c r="BM59" s="40">
        <v>101000</v>
      </c>
      <c r="BN59" s="40">
        <v>97900</v>
      </c>
      <c r="BO59" s="40">
        <v>100300</v>
      </c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16"/>
      <c r="CJ59"/>
      <c r="CL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EA59" s="30" t="e">
        <f t="shared" si="3"/>
        <v>#DIV/0!</v>
      </c>
      <c r="EB59" s="30">
        <f t="shared" si="4"/>
        <v>4.2210144927536233E-2</v>
      </c>
      <c r="EC59" s="30">
        <f t="shared" si="23"/>
        <v>3.7083825265643446E-2</v>
      </c>
      <c r="ED59" s="30">
        <f t="shared" si="24"/>
        <v>3.3136574074074075E-2</v>
      </c>
      <c r="EE59" s="30">
        <f t="shared" si="25"/>
        <v>3.287396937573616E-2</v>
      </c>
      <c r="EF59" s="30">
        <f t="shared" si="26"/>
        <v>2.8015783540022546E-2</v>
      </c>
      <c r="EG59" s="30">
        <f t="shared" si="27"/>
        <v>2.6199551569506728E-2</v>
      </c>
      <c r="EH59" s="30">
        <f t="shared" si="28"/>
        <v>2.4988636363636362E-2</v>
      </c>
      <c r="EI59" s="30">
        <f t="shared" si="29"/>
        <v>2.5957696827262046E-2</v>
      </c>
      <c r="EJ59" s="30">
        <f t="shared" si="30"/>
        <v>2.3817330210772834E-2</v>
      </c>
      <c r="EK59" s="30">
        <f t="shared" si="31"/>
        <v>2.3615023474178404E-2</v>
      </c>
      <c r="EL59" s="30">
        <f t="shared" si="32"/>
        <v>2.2294887039239E-2</v>
      </c>
      <c r="EM59" s="30">
        <f t="shared" si="33"/>
        <v>2.4066985645933014E-2</v>
      </c>
      <c r="EN59" s="30">
        <f t="shared" si="34"/>
        <v>2.4168734491315135E-2</v>
      </c>
      <c r="EO59" s="30">
        <f t="shared" si="8"/>
        <v>2.2478527607361964E-2</v>
      </c>
      <c r="EP59" s="30">
        <f t="shared" si="9"/>
        <v>2.1387559808612441E-2</v>
      </c>
      <c r="EQ59" s="30">
        <f t="shared" si="10"/>
        <v>2.0815402038505095E-2</v>
      </c>
      <c r="ER59" s="30">
        <f t="shared" si="11"/>
        <v>1.9560439560439562E-2</v>
      </c>
      <c r="ES59" s="30">
        <f t="shared" si="12"/>
        <v>1.9864253393665158E-2</v>
      </c>
      <c r="ET59" s="30">
        <f t="shared" si="13"/>
        <v>2.0011261261261262E-2</v>
      </c>
      <c r="EU59" s="30">
        <f t="shared" si="14"/>
        <v>2.1319444444444443E-2</v>
      </c>
      <c r="EV59" s="30">
        <f t="shared" si="15"/>
        <v>2.1264637002341921E-2</v>
      </c>
      <c r="EW59" s="30">
        <f t="shared" si="16"/>
        <v>2.0937500000000001E-2</v>
      </c>
      <c r="EX59" s="30">
        <f t="shared" si="17"/>
        <v>2.0372460496613995E-2</v>
      </c>
      <c r="EY59" s="30">
        <f t="shared" si="18"/>
        <v>2.1062039957939011E-2</v>
      </c>
      <c r="EZ59" s="30">
        <f t="shared" si="19"/>
        <v>2.0903361344537814E-2</v>
      </c>
      <c r="FA59" s="30">
        <f t="shared" si="20"/>
        <v>2.0243161094224926E-2</v>
      </c>
      <c r="FB59" s="30">
        <f t="shared" si="21"/>
        <v>1.9968814968814967E-2</v>
      </c>
      <c r="FC59" s="30">
        <f t="shared" si="22"/>
        <v>2.0615384615384615E-2</v>
      </c>
      <c r="FD59" s="30">
        <f t="shared" si="5"/>
        <v>4.7148514851485149E-2</v>
      </c>
      <c r="FE59" s="30">
        <f t="shared" si="6"/>
        <v>4.8672114402451484E-2</v>
      </c>
      <c r="FF59" s="30">
        <f t="shared" si="7"/>
        <v>4.4975074775672981E-2</v>
      </c>
    </row>
    <row r="60" spans="1:162" ht="14.4" x14ac:dyDescent="0.3">
      <c r="A60" s="16" t="s">
        <v>75</v>
      </c>
      <c r="B60" s="18">
        <v>3681</v>
      </c>
      <c r="C60" s="18">
        <v>3523</v>
      </c>
      <c r="D60" s="18">
        <v>3145</v>
      </c>
      <c r="E60" s="18">
        <v>3284</v>
      </c>
      <c r="F60" s="18">
        <v>2872</v>
      </c>
      <c r="G60" s="18">
        <v>2681</v>
      </c>
      <c r="H60" s="18">
        <v>2491</v>
      </c>
      <c r="I60" s="18">
        <v>2560</v>
      </c>
      <c r="J60" s="18">
        <v>2365</v>
      </c>
      <c r="K60" s="18">
        <v>2255</v>
      </c>
      <c r="L60" s="18">
        <v>2071</v>
      </c>
      <c r="M60" s="18">
        <v>2281</v>
      </c>
      <c r="N60" s="18">
        <v>2134</v>
      </c>
      <c r="O60" s="18">
        <v>2058</v>
      </c>
      <c r="P60" s="18">
        <v>2026</v>
      </c>
      <c r="Q60" s="18">
        <v>2148</v>
      </c>
      <c r="R60" s="18">
        <v>2057</v>
      </c>
      <c r="S60" s="18">
        <v>1936</v>
      </c>
      <c r="T60" s="18">
        <v>1933</v>
      </c>
      <c r="U60" s="18">
        <v>1926</v>
      </c>
      <c r="V60" s="18">
        <v>1943</v>
      </c>
      <c r="W60" s="18">
        <v>1916</v>
      </c>
      <c r="X60" s="18">
        <v>1921</v>
      </c>
      <c r="Y60" s="18">
        <v>1985</v>
      </c>
      <c r="Z60" s="18">
        <v>2065</v>
      </c>
      <c r="AA60" s="18">
        <v>2090</v>
      </c>
      <c r="AB60" s="18">
        <v>2174</v>
      </c>
      <c r="AC60" s="18">
        <v>2313</v>
      </c>
      <c r="AD60" s="18">
        <v>5411</v>
      </c>
      <c r="AE60" s="18">
        <v>5378</v>
      </c>
      <c r="AF60" s="18">
        <v>5187</v>
      </c>
      <c r="AG60" s="18"/>
      <c r="AH60" s="18"/>
      <c r="AI60" s="18"/>
      <c r="AJ60" s="18"/>
      <c r="AK60" s="18">
        <v>90500</v>
      </c>
      <c r="AL60" s="18">
        <v>89000</v>
      </c>
      <c r="AM60" s="18">
        <v>89300</v>
      </c>
      <c r="AN60" s="18">
        <v>90900</v>
      </c>
      <c r="AO60" s="18">
        <v>90100</v>
      </c>
      <c r="AP60" s="18">
        <v>90300</v>
      </c>
      <c r="AQ60" s="18">
        <v>89100</v>
      </c>
      <c r="AR60" s="18">
        <v>86900</v>
      </c>
      <c r="AS60" s="18">
        <v>87000</v>
      </c>
      <c r="AT60" s="18">
        <v>87300</v>
      </c>
      <c r="AU60" s="18">
        <v>86600</v>
      </c>
      <c r="AV60" s="18">
        <v>86300</v>
      </c>
      <c r="AW60" s="18">
        <v>88000</v>
      </c>
      <c r="AX60" s="18">
        <v>88100</v>
      </c>
      <c r="AY60" s="40">
        <v>91400</v>
      </c>
      <c r="AZ60" s="40">
        <v>93000</v>
      </c>
      <c r="BA60" s="40">
        <v>93500</v>
      </c>
      <c r="BB60" s="40">
        <v>94000</v>
      </c>
      <c r="BC60" s="40">
        <v>93500</v>
      </c>
      <c r="BD60" s="40">
        <v>94200</v>
      </c>
      <c r="BE60" s="40">
        <v>95100</v>
      </c>
      <c r="BF60" s="40">
        <v>93200</v>
      </c>
      <c r="BG60" s="40">
        <v>91600</v>
      </c>
      <c r="BH60" s="40">
        <v>89900</v>
      </c>
      <c r="BI60" s="40">
        <v>85900</v>
      </c>
      <c r="BJ60" s="40">
        <v>85400</v>
      </c>
      <c r="BK60" s="40">
        <v>87500</v>
      </c>
      <c r="BL60" s="40">
        <v>86400</v>
      </c>
      <c r="BM60" s="40">
        <v>91300</v>
      </c>
      <c r="BN60" s="40">
        <v>91000</v>
      </c>
      <c r="BO60" s="40">
        <v>91300</v>
      </c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16"/>
      <c r="CJ60"/>
      <c r="CL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EA60" s="30" t="e">
        <f t="shared" si="3"/>
        <v>#DIV/0!</v>
      </c>
      <c r="EB60" s="30">
        <f t="shared" si="4"/>
        <v>4.0674033149171271E-2</v>
      </c>
      <c r="EC60" s="30">
        <f t="shared" si="23"/>
        <v>3.9584269662921348E-2</v>
      </c>
      <c r="ED60" s="30">
        <f t="shared" si="24"/>
        <v>3.5218365061590144E-2</v>
      </c>
      <c r="EE60" s="30">
        <f t="shared" si="25"/>
        <v>3.6127612761276129E-2</v>
      </c>
      <c r="EF60" s="30">
        <f t="shared" si="26"/>
        <v>3.1875693673695894E-2</v>
      </c>
      <c r="EG60" s="30">
        <f t="shared" si="27"/>
        <v>2.9689922480620155E-2</v>
      </c>
      <c r="EH60" s="30">
        <f t="shared" si="28"/>
        <v>2.7957351290684624E-2</v>
      </c>
      <c r="EI60" s="30">
        <f t="shared" si="29"/>
        <v>2.9459148446490217E-2</v>
      </c>
      <c r="EJ60" s="30">
        <f t="shared" si="30"/>
        <v>2.718390804597701E-2</v>
      </c>
      <c r="EK60" s="30">
        <f t="shared" si="31"/>
        <v>2.5830469644902633E-2</v>
      </c>
      <c r="EL60" s="30">
        <f t="shared" si="32"/>
        <v>2.3914549653579677E-2</v>
      </c>
      <c r="EM60" s="30">
        <f t="shared" si="33"/>
        <v>2.6431054461181925E-2</v>
      </c>
      <c r="EN60" s="30">
        <f t="shared" si="34"/>
        <v>2.4250000000000001E-2</v>
      </c>
      <c r="EO60" s="30">
        <f t="shared" si="8"/>
        <v>2.3359818388195234E-2</v>
      </c>
      <c r="EP60" s="30">
        <f t="shared" si="9"/>
        <v>2.2166301969365428E-2</v>
      </c>
      <c r="EQ60" s="30">
        <f t="shared" si="10"/>
        <v>2.3096774193548386E-2</v>
      </c>
      <c r="ER60" s="30">
        <f t="shared" si="11"/>
        <v>2.1999999999999999E-2</v>
      </c>
      <c r="ES60" s="30">
        <f t="shared" si="12"/>
        <v>2.0595744680851062E-2</v>
      </c>
      <c r="ET60" s="30">
        <f t="shared" si="13"/>
        <v>2.0673796791443849E-2</v>
      </c>
      <c r="EU60" s="30">
        <f t="shared" si="14"/>
        <v>2.0445859872611466E-2</v>
      </c>
      <c r="EV60" s="30">
        <f t="shared" si="15"/>
        <v>2.0431125131440589E-2</v>
      </c>
      <c r="EW60" s="30">
        <f t="shared" si="16"/>
        <v>2.055793991416309E-2</v>
      </c>
      <c r="EX60" s="30">
        <f t="shared" si="17"/>
        <v>2.0971615720524018E-2</v>
      </c>
      <c r="EY60" s="30">
        <f t="shared" si="18"/>
        <v>2.2080088987764184E-2</v>
      </c>
      <c r="EZ60" s="30">
        <f t="shared" si="19"/>
        <v>2.4039580908032595E-2</v>
      </c>
      <c r="FA60" s="30">
        <f t="shared" si="20"/>
        <v>2.4473067915690868E-2</v>
      </c>
      <c r="FB60" s="30">
        <f t="shared" si="21"/>
        <v>2.4845714285714287E-2</v>
      </c>
      <c r="FC60" s="30">
        <f t="shared" si="22"/>
        <v>2.6770833333333334E-2</v>
      </c>
      <c r="FD60" s="30">
        <f t="shared" si="5"/>
        <v>5.9266155531215774E-2</v>
      </c>
      <c r="FE60" s="30">
        <f t="shared" si="6"/>
        <v>5.9098901098901098E-2</v>
      </c>
      <c r="FF60" s="30">
        <f t="shared" si="7"/>
        <v>5.6812705366922234E-2</v>
      </c>
    </row>
    <row r="61" spans="1:162" ht="14.4" x14ac:dyDescent="0.3">
      <c r="A61" s="16" t="s">
        <v>76</v>
      </c>
      <c r="B61" s="18">
        <v>3037</v>
      </c>
      <c r="C61" s="18">
        <v>2844</v>
      </c>
      <c r="D61" s="18">
        <v>2648</v>
      </c>
      <c r="E61" s="18">
        <v>2604</v>
      </c>
      <c r="F61" s="18">
        <v>2267</v>
      </c>
      <c r="G61" s="18">
        <v>1964</v>
      </c>
      <c r="H61" s="18">
        <v>1780</v>
      </c>
      <c r="I61" s="18">
        <v>1816</v>
      </c>
      <c r="J61" s="18">
        <v>1773</v>
      </c>
      <c r="K61" s="18">
        <v>1576</v>
      </c>
      <c r="L61" s="18">
        <v>1487</v>
      </c>
      <c r="M61" s="18">
        <v>1604</v>
      </c>
      <c r="N61" s="18">
        <v>1593</v>
      </c>
      <c r="O61" s="18">
        <v>1539</v>
      </c>
      <c r="P61" s="18">
        <v>1421</v>
      </c>
      <c r="Q61" s="18">
        <v>1496</v>
      </c>
      <c r="R61" s="18">
        <v>1414</v>
      </c>
      <c r="S61" s="18">
        <v>1340</v>
      </c>
      <c r="T61" s="18">
        <v>1259</v>
      </c>
      <c r="U61" s="18">
        <v>1358</v>
      </c>
      <c r="V61" s="18">
        <v>1382</v>
      </c>
      <c r="W61" s="18">
        <v>1397</v>
      </c>
      <c r="X61" s="18">
        <v>1371</v>
      </c>
      <c r="Y61" s="18">
        <v>1483</v>
      </c>
      <c r="Z61" s="18">
        <v>1485</v>
      </c>
      <c r="AA61" s="18">
        <v>1489</v>
      </c>
      <c r="AB61" s="18">
        <v>1463</v>
      </c>
      <c r="AC61" s="18">
        <v>1649</v>
      </c>
      <c r="AD61" s="18">
        <v>3754</v>
      </c>
      <c r="AE61" s="18">
        <v>3766</v>
      </c>
      <c r="AF61" s="18">
        <v>3644</v>
      </c>
      <c r="AG61" s="18"/>
      <c r="AH61" s="18"/>
      <c r="AI61" s="18"/>
      <c r="AJ61" s="18"/>
      <c r="AK61" s="18">
        <v>57800</v>
      </c>
      <c r="AL61" s="18">
        <v>56100</v>
      </c>
      <c r="AM61" s="18">
        <v>59500</v>
      </c>
      <c r="AN61" s="18">
        <v>57800</v>
      </c>
      <c r="AO61" s="18">
        <v>60000</v>
      </c>
      <c r="AP61" s="18">
        <v>60700</v>
      </c>
      <c r="AQ61" s="18">
        <v>60900</v>
      </c>
      <c r="AR61" s="18">
        <v>60400</v>
      </c>
      <c r="AS61" s="18">
        <v>58900</v>
      </c>
      <c r="AT61" s="18">
        <v>57700</v>
      </c>
      <c r="AU61" s="18">
        <v>54800</v>
      </c>
      <c r="AV61" s="18">
        <v>55600</v>
      </c>
      <c r="AW61" s="18">
        <v>56600</v>
      </c>
      <c r="AX61" s="18">
        <v>57900</v>
      </c>
      <c r="AY61" s="40">
        <v>59200</v>
      </c>
      <c r="AZ61" s="40">
        <v>60500</v>
      </c>
      <c r="BA61" s="40">
        <v>60500</v>
      </c>
      <c r="BB61" s="40">
        <v>60700</v>
      </c>
      <c r="BC61" s="40">
        <v>62500</v>
      </c>
      <c r="BD61" s="40">
        <v>63900</v>
      </c>
      <c r="BE61" s="40">
        <v>63000</v>
      </c>
      <c r="BF61" s="40">
        <v>61100</v>
      </c>
      <c r="BG61" s="40">
        <v>61000</v>
      </c>
      <c r="BH61" s="40">
        <v>61800</v>
      </c>
      <c r="BI61" s="40">
        <v>63800</v>
      </c>
      <c r="BJ61" s="40">
        <v>65000</v>
      </c>
      <c r="BK61" s="40">
        <v>64100</v>
      </c>
      <c r="BL61" s="40">
        <v>61300</v>
      </c>
      <c r="BM61" s="40">
        <v>60300</v>
      </c>
      <c r="BN61" s="40">
        <v>59000</v>
      </c>
      <c r="BO61" s="40">
        <v>57500</v>
      </c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16"/>
      <c r="CJ61"/>
      <c r="CL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EA61" s="30" t="e">
        <f t="shared" si="3"/>
        <v>#DIV/0!</v>
      </c>
      <c r="EB61" s="30">
        <f t="shared" si="4"/>
        <v>5.2543252595155708E-2</v>
      </c>
      <c r="EC61" s="30">
        <f t="shared" si="23"/>
        <v>5.0695187165775403E-2</v>
      </c>
      <c r="ED61" s="30">
        <f t="shared" si="24"/>
        <v>4.4504201680672269E-2</v>
      </c>
      <c r="EE61" s="30">
        <f t="shared" si="25"/>
        <v>4.5051903114186852E-2</v>
      </c>
      <c r="EF61" s="30">
        <f t="shared" si="26"/>
        <v>3.7783333333333335E-2</v>
      </c>
      <c r="EG61" s="30">
        <f t="shared" si="27"/>
        <v>3.2355848434925866E-2</v>
      </c>
      <c r="EH61" s="30">
        <f t="shared" si="28"/>
        <v>2.9228243021346471E-2</v>
      </c>
      <c r="EI61" s="30">
        <f t="shared" si="29"/>
        <v>3.0066225165562913E-2</v>
      </c>
      <c r="EJ61" s="30">
        <f t="shared" si="30"/>
        <v>3.0101867572156198E-2</v>
      </c>
      <c r="EK61" s="30">
        <f t="shared" si="31"/>
        <v>2.731369150779896E-2</v>
      </c>
      <c r="EL61" s="30">
        <f t="shared" si="32"/>
        <v>2.7135036496350365E-2</v>
      </c>
      <c r="EM61" s="30">
        <f t="shared" si="33"/>
        <v>2.8848920863309351E-2</v>
      </c>
      <c r="EN61" s="30">
        <f t="shared" si="34"/>
        <v>2.8144876325088341E-2</v>
      </c>
      <c r="EO61" s="30">
        <f t="shared" si="8"/>
        <v>2.6580310880829017E-2</v>
      </c>
      <c r="EP61" s="30">
        <f t="shared" si="9"/>
        <v>2.400337837837838E-2</v>
      </c>
      <c r="EQ61" s="30">
        <f t="shared" si="10"/>
        <v>2.4727272727272726E-2</v>
      </c>
      <c r="ER61" s="30">
        <f t="shared" si="11"/>
        <v>2.337190082644628E-2</v>
      </c>
      <c r="ES61" s="30">
        <f t="shared" si="12"/>
        <v>2.2075782537067545E-2</v>
      </c>
      <c r="ET61" s="30">
        <f t="shared" si="13"/>
        <v>2.0143999999999999E-2</v>
      </c>
      <c r="EU61" s="30">
        <f t="shared" si="14"/>
        <v>2.1251956181533645E-2</v>
      </c>
      <c r="EV61" s="30">
        <f t="shared" si="15"/>
        <v>2.1936507936507938E-2</v>
      </c>
      <c r="EW61" s="30">
        <f t="shared" si="16"/>
        <v>2.2864157119476269E-2</v>
      </c>
      <c r="EX61" s="30">
        <f t="shared" si="17"/>
        <v>2.2475409836065573E-2</v>
      </c>
      <c r="EY61" s="30">
        <f t="shared" si="18"/>
        <v>2.3996763754045306E-2</v>
      </c>
      <c r="EZ61" s="30">
        <f t="shared" si="19"/>
        <v>2.3275862068965519E-2</v>
      </c>
      <c r="FA61" s="30">
        <f t="shared" si="20"/>
        <v>2.2907692307692306E-2</v>
      </c>
      <c r="FB61" s="30">
        <f t="shared" si="21"/>
        <v>2.2823712948517941E-2</v>
      </c>
      <c r="FC61" s="30">
        <f t="shared" si="22"/>
        <v>2.6900489396411095E-2</v>
      </c>
      <c r="FD61" s="30">
        <f t="shared" si="5"/>
        <v>6.2255389718076287E-2</v>
      </c>
      <c r="FE61" s="30">
        <f t="shared" si="6"/>
        <v>6.3830508474576275E-2</v>
      </c>
      <c r="FF61" s="30">
        <f t="shared" si="7"/>
        <v>6.3373913043478267E-2</v>
      </c>
    </row>
    <row r="62" spans="1:162" ht="14.4" x14ac:dyDescent="0.3">
      <c r="A62" s="16" t="s">
        <v>77</v>
      </c>
      <c r="B62" s="18">
        <v>2252</v>
      </c>
      <c r="C62" s="18">
        <v>2083</v>
      </c>
      <c r="D62" s="18">
        <v>1870</v>
      </c>
      <c r="E62" s="18">
        <v>1861</v>
      </c>
      <c r="F62" s="18">
        <v>1683</v>
      </c>
      <c r="G62" s="18">
        <v>1565</v>
      </c>
      <c r="H62" s="18">
        <v>1506</v>
      </c>
      <c r="I62" s="18">
        <v>1534</v>
      </c>
      <c r="J62" s="18">
        <v>1430</v>
      </c>
      <c r="K62" s="18">
        <v>1351</v>
      </c>
      <c r="L62" s="18">
        <v>1268</v>
      </c>
      <c r="M62" s="18">
        <v>1336</v>
      </c>
      <c r="N62" s="18">
        <v>1364</v>
      </c>
      <c r="O62" s="18">
        <v>1321</v>
      </c>
      <c r="P62" s="18">
        <v>1297</v>
      </c>
      <c r="Q62" s="18">
        <v>1334</v>
      </c>
      <c r="R62" s="18">
        <v>1275</v>
      </c>
      <c r="S62" s="18">
        <v>1202</v>
      </c>
      <c r="T62" s="18">
        <v>1208</v>
      </c>
      <c r="U62" s="18">
        <v>1221</v>
      </c>
      <c r="V62" s="18">
        <v>1249</v>
      </c>
      <c r="W62" s="18">
        <v>1304</v>
      </c>
      <c r="X62" s="18">
        <v>1322</v>
      </c>
      <c r="Y62" s="18">
        <v>1403</v>
      </c>
      <c r="Z62" s="18">
        <v>1401</v>
      </c>
      <c r="AA62" s="18">
        <v>1381</v>
      </c>
      <c r="AB62" s="18">
        <v>1410</v>
      </c>
      <c r="AC62" s="18">
        <v>1576</v>
      </c>
      <c r="AD62" s="18">
        <v>4029</v>
      </c>
      <c r="AE62" s="18">
        <v>4062</v>
      </c>
      <c r="AF62" s="18">
        <v>3739</v>
      </c>
      <c r="AG62" s="18"/>
      <c r="AH62" s="18"/>
      <c r="AI62" s="18"/>
      <c r="AJ62" s="18"/>
      <c r="AK62" s="18">
        <v>78900</v>
      </c>
      <c r="AL62" s="18">
        <v>76600</v>
      </c>
      <c r="AM62" s="18">
        <v>74200</v>
      </c>
      <c r="AN62" s="18">
        <v>72000</v>
      </c>
      <c r="AO62" s="18">
        <v>71200</v>
      </c>
      <c r="AP62" s="18">
        <v>69400</v>
      </c>
      <c r="AQ62" s="18">
        <v>68500</v>
      </c>
      <c r="AR62" s="18">
        <v>68800</v>
      </c>
      <c r="AS62" s="18">
        <v>66800</v>
      </c>
      <c r="AT62" s="18">
        <v>69100</v>
      </c>
      <c r="AU62" s="18">
        <v>70100</v>
      </c>
      <c r="AV62" s="18">
        <v>69300</v>
      </c>
      <c r="AW62" s="18">
        <v>72800</v>
      </c>
      <c r="AX62" s="18">
        <v>72700</v>
      </c>
      <c r="AY62" s="40">
        <v>72300</v>
      </c>
      <c r="AZ62" s="40">
        <v>73700</v>
      </c>
      <c r="BA62" s="40">
        <v>76400</v>
      </c>
      <c r="BB62" s="40">
        <v>76400</v>
      </c>
      <c r="BC62" s="40">
        <v>79800</v>
      </c>
      <c r="BD62" s="40">
        <v>79600</v>
      </c>
      <c r="BE62" s="40">
        <v>78100</v>
      </c>
      <c r="BF62" s="40">
        <v>79400</v>
      </c>
      <c r="BG62" s="40">
        <v>76300</v>
      </c>
      <c r="BH62" s="40">
        <v>77700</v>
      </c>
      <c r="BI62" s="40">
        <v>78300</v>
      </c>
      <c r="BJ62" s="40">
        <v>77700</v>
      </c>
      <c r="BK62" s="40">
        <v>78000</v>
      </c>
      <c r="BL62" s="40">
        <v>78300</v>
      </c>
      <c r="BM62" s="40">
        <v>76300</v>
      </c>
      <c r="BN62" s="40">
        <v>77900</v>
      </c>
      <c r="BO62" s="40">
        <v>78200</v>
      </c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16"/>
      <c r="CJ62"/>
      <c r="CL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EA62" s="30" t="e">
        <f t="shared" si="3"/>
        <v>#DIV/0!</v>
      </c>
      <c r="EB62" s="30">
        <f t="shared" si="4"/>
        <v>2.8542458808618505E-2</v>
      </c>
      <c r="EC62" s="30">
        <f t="shared" si="23"/>
        <v>2.7193211488250654E-2</v>
      </c>
      <c r="ED62" s="30">
        <f t="shared" si="24"/>
        <v>2.5202156334231805E-2</v>
      </c>
      <c r="EE62" s="30">
        <f t="shared" si="25"/>
        <v>2.5847222222222223E-2</v>
      </c>
      <c r="EF62" s="30">
        <f t="shared" si="26"/>
        <v>2.3637640449438203E-2</v>
      </c>
      <c r="EG62" s="30">
        <f t="shared" si="27"/>
        <v>2.2550432276657061E-2</v>
      </c>
      <c r="EH62" s="30">
        <f t="shared" si="28"/>
        <v>2.1985401459854014E-2</v>
      </c>
      <c r="EI62" s="30">
        <f t="shared" si="29"/>
        <v>2.2296511627906978E-2</v>
      </c>
      <c r="EJ62" s="30">
        <f t="shared" si="30"/>
        <v>2.1407185628742515E-2</v>
      </c>
      <c r="EK62" s="30">
        <f t="shared" si="31"/>
        <v>1.9551374819102751E-2</v>
      </c>
      <c r="EL62" s="30">
        <f t="shared" si="32"/>
        <v>1.8088445078459345E-2</v>
      </c>
      <c r="EM62" s="30">
        <f t="shared" si="33"/>
        <v>1.927849927849928E-2</v>
      </c>
      <c r="EN62" s="30">
        <f t="shared" si="34"/>
        <v>1.8736263736263737E-2</v>
      </c>
      <c r="EO62" s="30">
        <f t="shared" si="8"/>
        <v>1.8170563961485559E-2</v>
      </c>
      <c r="EP62" s="30">
        <f t="shared" si="9"/>
        <v>1.7939142461964038E-2</v>
      </c>
      <c r="EQ62" s="30">
        <f t="shared" si="10"/>
        <v>1.8100407055630936E-2</v>
      </c>
      <c r="ER62" s="30">
        <f t="shared" si="11"/>
        <v>1.668848167539267E-2</v>
      </c>
      <c r="ES62" s="30">
        <f t="shared" si="12"/>
        <v>1.5732984293193718E-2</v>
      </c>
      <c r="ET62" s="30">
        <f t="shared" si="13"/>
        <v>1.5137844611528822E-2</v>
      </c>
      <c r="EU62" s="30">
        <f t="shared" si="14"/>
        <v>1.5339195979899498E-2</v>
      </c>
      <c r="EV62" s="30">
        <f t="shared" si="15"/>
        <v>1.5992317541613316E-2</v>
      </c>
      <c r="EW62" s="30">
        <f t="shared" si="16"/>
        <v>1.6423173803526449E-2</v>
      </c>
      <c r="EX62" s="30">
        <f t="shared" si="17"/>
        <v>1.7326343381389255E-2</v>
      </c>
      <c r="EY62" s="30">
        <f t="shared" si="18"/>
        <v>1.8056628056628058E-2</v>
      </c>
      <c r="EZ62" s="30">
        <f t="shared" si="19"/>
        <v>1.7892720306513409E-2</v>
      </c>
      <c r="FA62" s="30">
        <f t="shared" si="20"/>
        <v>1.7773487773487775E-2</v>
      </c>
      <c r="FB62" s="30">
        <f t="shared" si="21"/>
        <v>1.8076923076923077E-2</v>
      </c>
      <c r="FC62" s="30">
        <f t="shared" si="22"/>
        <v>2.0127713920817369E-2</v>
      </c>
      <c r="FD62" s="30">
        <f t="shared" si="5"/>
        <v>5.2804718217562253E-2</v>
      </c>
      <c r="FE62" s="30">
        <f t="shared" si="6"/>
        <v>5.2143774069319637E-2</v>
      </c>
      <c r="FF62" s="30">
        <f t="shared" si="7"/>
        <v>4.781329923273657E-2</v>
      </c>
    </row>
    <row r="63" spans="1:162" ht="14.4" x14ac:dyDescent="0.3">
      <c r="A63" s="16" t="s">
        <v>78</v>
      </c>
      <c r="B63" s="18">
        <v>7744</v>
      </c>
      <c r="C63" s="18">
        <v>7527</v>
      </c>
      <c r="D63" s="18">
        <v>6968</v>
      </c>
      <c r="E63" s="18">
        <v>6996</v>
      </c>
      <c r="F63" s="18">
        <v>5975</v>
      </c>
      <c r="G63" s="18">
        <v>5273</v>
      </c>
      <c r="H63" s="18">
        <v>4616</v>
      </c>
      <c r="I63" s="18">
        <v>4441</v>
      </c>
      <c r="J63" s="18">
        <v>4724</v>
      </c>
      <c r="K63" s="18">
        <v>4493</v>
      </c>
      <c r="L63" s="18">
        <v>4269</v>
      </c>
      <c r="M63" s="18">
        <v>4422</v>
      </c>
      <c r="N63" s="18">
        <v>4133</v>
      </c>
      <c r="O63" s="18">
        <v>4229</v>
      </c>
      <c r="P63" s="18">
        <v>4054</v>
      </c>
      <c r="Q63" s="18">
        <v>4245</v>
      </c>
      <c r="R63" s="18">
        <v>4184</v>
      </c>
      <c r="S63" s="18">
        <v>4105</v>
      </c>
      <c r="T63" s="18">
        <v>4175</v>
      </c>
      <c r="U63" s="18">
        <v>4540</v>
      </c>
      <c r="V63" s="18">
        <v>4442</v>
      </c>
      <c r="W63" s="18">
        <v>4430</v>
      </c>
      <c r="X63" s="18">
        <v>4426</v>
      </c>
      <c r="Y63" s="18">
        <v>4649</v>
      </c>
      <c r="Z63" s="18">
        <v>4586</v>
      </c>
      <c r="AA63" s="18">
        <v>4393</v>
      </c>
      <c r="AB63" s="18">
        <v>4437</v>
      </c>
      <c r="AC63" s="18">
        <v>4708</v>
      </c>
      <c r="AD63" s="18">
        <v>10888</v>
      </c>
      <c r="AE63" s="18">
        <v>10784</v>
      </c>
      <c r="AF63" s="18">
        <v>10201</v>
      </c>
      <c r="AG63" s="18"/>
      <c r="AH63" s="18"/>
      <c r="AI63" s="18"/>
      <c r="AJ63" s="18"/>
      <c r="AK63" s="18">
        <v>180600</v>
      </c>
      <c r="AL63" s="18">
        <v>181500</v>
      </c>
      <c r="AM63" s="18">
        <v>176300</v>
      </c>
      <c r="AN63" s="18">
        <v>175900</v>
      </c>
      <c r="AO63" s="18">
        <v>174000</v>
      </c>
      <c r="AP63" s="18">
        <v>178500</v>
      </c>
      <c r="AQ63" s="18">
        <v>180400</v>
      </c>
      <c r="AR63" s="18">
        <v>177400</v>
      </c>
      <c r="AS63" s="18">
        <v>178600</v>
      </c>
      <c r="AT63" s="18">
        <v>178200</v>
      </c>
      <c r="AU63" s="18">
        <v>178100</v>
      </c>
      <c r="AV63" s="18">
        <v>181300</v>
      </c>
      <c r="AW63" s="18">
        <v>181700</v>
      </c>
      <c r="AX63" s="18">
        <v>180000</v>
      </c>
      <c r="AY63" s="40">
        <v>179400</v>
      </c>
      <c r="AZ63" s="40">
        <v>179200</v>
      </c>
      <c r="BA63" s="40">
        <v>176700</v>
      </c>
      <c r="BB63" s="40">
        <v>173100</v>
      </c>
      <c r="BC63" s="40">
        <v>173000</v>
      </c>
      <c r="BD63" s="40">
        <v>174900</v>
      </c>
      <c r="BE63" s="40">
        <v>174900</v>
      </c>
      <c r="BF63" s="40">
        <v>176900</v>
      </c>
      <c r="BG63" s="40">
        <v>179200</v>
      </c>
      <c r="BH63" s="40">
        <v>183200</v>
      </c>
      <c r="BI63" s="40">
        <v>187900</v>
      </c>
      <c r="BJ63" s="40">
        <v>190600</v>
      </c>
      <c r="BK63" s="40">
        <v>191200</v>
      </c>
      <c r="BL63" s="40">
        <v>190400</v>
      </c>
      <c r="BM63" s="40">
        <v>186800</v>
      </c>
      <c r="BN63" s="40">
        <v>179600</v>
      </c>
      <c r="BO63" s="40">
        <v>178300</v>
      </c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16"/>
      <c r="CJ63"/>
      <c r="CL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EA63" s="30" t="e">
        <f t="shared" si="3"/>
        <v>#DIV/0!</v>
      </c>
      <c r="EB63" s="30">
        <f t="shared" si="4"/>
        <v>4.2879291251384274E-2</v>
      </c>
      <c r="EC63" s="30">
        <f t="shared" si="23"/>
        <v>4.1471074380165292E-2</v>
      </c>
      <c r="ED63" s="30">
        <f t="shared" si="24"/>
        <v>3.9523539421440726E-2</v>
      </c>
      <c r="EE63" s="30">
        <f t="shared" si="25"/>
        <v>3.9772598067083567E-2</v>
      </c>
      <c r="EF63" s="30">
        <f t="shared" si="26"/>
        <v>3.4339080459770112E-2</v>
      </c>
      <c r="EG63" s="30">
        <f t="shared" si="27"/>
        <v>2.9540616246498598E-2</v>
      </c>
      <c r="EH63" s="30">
        <f t="shared" si="28"/>
        <v>2.558758314855876E-2</v>
      </c>
      <c r="EI63" s="30">
        <f t="shared" si="29"/>
        <v>2.5033821871476888E-2</v>
      </c>
      <c r="EJ63" s="30">
        <f t="shared" si="30"/>
        <v>2.64501679731243E-2</v>
      </c>
      <c r="EK63" s="30">
        <f t="shared" si="31"/>
        <v>2.5213243546576881E-2</v>
      </c>
      <c r="EL63" s="30">
        <f t="shared" si="32"/>
        <v>2.3969679955081414E-2</v>
      </c>
      <c r="EM63" s="30">
        <f t="shared" si="33"/>
        <v>2.4390512961941533E-2</v>
      </c>
      <c r="EN63" s="30">
        <f t="shared" si="34"/>
        <v>2.2746285085305448E-2</v>
      </c>
      <c r="EO63" s="30">
        <f t="shared" si="8"/>
        <v>2.3494444444444443E-2</v>
      </c>
      <c r="EP63" s="30">
        <f t="shared" si="9"/>
        <v>2.2597547380156076E-2</v>
      </c>
      <c r="EQ63" s="30">
        <f t="shared" si="10"/>
        <v>2.3688616071428571E-2</v>
      </c>
      <c r="ER63" s="30">
        <f t="shared" si="11"/>
        <v>2.3678551216751557E-2</v>
      </c>
      <c r="ES63" s="30">
        <f t="shared" si="12"/>
        <v>2.3714615829000578E-2</v>
      </c>
      <c r="ET63" s="30">
        <f t="shared" si="13"/>
        <v>2.4132947976878611E-2</v>
      </c>
      <c r="EU63" s="30">
        <f t="shared" si="14"/>
        <v>2.5957690108633504E-2</v>
      </c>
      <c r="EV63" s="30">
        <f t="shared" si="15"/>
        <v>2.5397369925671813E-2</v>
      </c>
      <c r="EW63" s="30">
        <f t="shared" si="16"/>
        <v>2.50423968343697E-2</v>
      </c>
      <c r="EX63" s="30">
        <f t="shared" si="17"/>
        <v>2.4698660714285715E-2</v>
      </c>
      <c r="EY63" s="30">
        <f t="shared" si="18"/>
        <v>2.5376637554585153E-2</v>
      </c>
      <c r="EZ63" s="30">
        <f t="shared" si="19"/>
        <v>2.440659925492283E-2</v>
      </c>
      <c r="FA63" s="30">
        <f t="shared" si="20"/>
        <v>2.3048268625393494E-2</v>
      </c>
      <c r="FB63" s="30">
        <f t="shared" si="21"/>
        <v>2.3206066945606695E-2</v>
      </c>
      <c r="FC63" s="30">
        <f t="shared" si="22"/>
        <v>2.4726890756302522E-2</v>
      </c>
      <c r="FD63" s="30">
        <f t="shared" si="5"/>
        <v>5.8286937901498928E-2</v>
      </c>
      <c r="FE63" s="30">
        <f t="shared" si="6"/>
        <v>6.0044543429844097E-2</v>
      </c>
      <c r="FF63" s="30">
        <f t="shared" si="7"/>
        <v>5.7212563095905777E-2</v>
      </c>
    </row>
    <row r="64" spans="1:162" ht="14.4" x14ac:dyDescent="0.3">
      <c r="A64" s="16" t="s">
        <v>79</v>
      </c>
      <c r="B64" s="18">
        <v>8477</v>
      </c>
      <c r="C64" s="18">
        <v>7855</v>
      </c>
      <c r="D64" s="18">
        <v>7366</v>
      </c>
      <c r="E64" s="18">
        <v>7519</v>
      </c>
      <c r="F64" s="18">
        <v>6200</v>
      </c>
      <c r="G64" s="18">
        <v>5487</v>
      </c>
      <c r="H64" s="18">
        <v>4952</v>
      </c>
      <c r="I64" s="18">
        <v>4754</v>
      </c>
      <c r="J64" s="18">
        <v>5058</v>
      </c>
      <c r="K64" s="18">
        <v>4798</v>
      </c>
      <c r="L64" s="18">
        <v>4572</v>
      </c>
      <c r="M64" s="18">
        <v>4774</v>
      </c>
      <c r="N64" s="18">
        <v>4553</v>
      </c>
      <c r="O64" s="18">
        <v>4427</v>
      </c>
      <c r="P64" s="18">
        <v>4378</v>
      </c>
      <c r="Q64" s="18">
        <v>4549</v>
      </c>
      <c r="R64" s="18">
        <v>4618</v>
      </c>
      <c r="S64" s="18">
        <v>4528</v>
      </c>
      <c r="T64" s="18">
        <v>4573</v>
      </c>
      <c r="U64" s="18">
        <v>4947</v>
      </c>
      <c r="V64" s="18">
        <v>5161</v>
      </c>
      <c r="W64" s="18">
        <v>5107</v>
      </c>
      <c r="X64" s="18">
        <v>5034</v>
      </c>
      <c r="Y64" s="18">
        <v>5293</v>
      </c>
      <c r="Z64" s="18">
        <v>5138</v>
      </c>
      <c r="AA64" s="18">
        <v>5013</v>
      </c>
      <c r="AB64" s="18">
        <v>5110</v>
      </c>
      <c r="AC64" s="18">
        <v>5322</v>
      </c>
      <c r="AD64" s="18">
        <v>11449</v>
      </c>
      <c r="AE64" s="18">
        <v>11013</v>
      </c>
      <c r="AF64" s="18">
        <v>10383</v>
      </c>
      <c r="AG64" s="18"/>
      <c r="AH64" s="18"/>
      <c r="AI64" s="18"/>
      <c r="AJ64" s="18"/>
      <c r="AK64" s="18">
        <v>165400</v>
      </c>
      <c r="AL64" s="18">
        <v>164800</v>
      </c>
      <c r="AM64" s="18">
        <v>161900</v>
      </c>
      <c r="AN64" s="18">
        <v>162300</v>
      </c>
      <c r="AO64" s="18">
        <v>158800</v>
      </c>
      <c r="AP64" s="18">
        <v>154700</v>
      </c>
      <c r="AQ64" s="18">
        <v>156900</v>
      </c>
      <c r="AR64" s="18">
        <v>159700</v>
      </c>
      <c r="AS64" s="18">
        <v>154600</v>
      </c>
      <c r="AT64" s="18">
        <v>156600</v>
      </c>
      <c r="AU64" s="18">
        <v>156900</v>
      </c>
      <c r="AV64" s="18">
        <v>155800</v>
      </c>
      <c r="AW64" s="18">
        <v>153900</v>
      </c>
      <c r="AX64" s="18">
        <v>154600</v>
      </c>
      <c r="AY64" s="40">
        <v>153500</v>
      </c>
      <c r="AZ64" s="40">
        <v>156200</v>
      </c>
      <c r="BA64" s="40">
        <v>163000</v>
      </c>
      <c r="BB64" s="40">
        <v>160100</v>
      </c>
      <c r="BC64" s="40">
        <v>160600</v>
      </c>
      <c r="BD64" s="40">
        <v>160500</v>
      </c>
      <c r="BE64" s="40">
        <v>158500</v>
      </c>
      <c r="BF64" s="40">
        <v>161800</v>
      </c>
      <c r="BG64" s="40">
        <v>163300</v>
      </c>
      <c r="BH64" s="40">
        <v>161600</v>
      </c>
      <c r="BI64" s="40">
        <v>160200</v>
      </c>
      <c r="BJ64" s="40">
        <v>161900</v>
      </c>
      <c r="BK64" s="40">
        <v>160000</v>
      </c>
      <c r="BL64" s="40">
        <v>163200</v>
      </c>
      <c r="BM64" s="40">
        <v>161300</v>
      </c>
      <c r="BN64" s="40">
        <v>165000</v>
      </c>
      <c r="BO64" s="40">
        <v>172300</v>
      </c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16"/>
      <c r="CJ64"/>
      <c r="CL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EA64" s="30" t="e">
        <f t="shared" si="3"/>
        <v>#DIV/0!</v>
      </c>
      <c r="EB64" s="30">
        <f t="shared" si="4"/>
        <v>5.125151148730351E-2</v>
      </c>
      <c r="EC64" s="30">
        <f t="shared" si="23"/>
        <v>4.7663834951456312E-2</v>
      </c>
      <c r="ED64" s="30">
        <f t="shared" si="24"/>
        <v>4.5497220506485483E-2</v>
      </c>
      <c r="EE64" s="30">
        <f t="shared" si="25"/>
        <v>4.6327788046826864E-2</v>
      </c>
      <c r="EF64" s="30">
        <f t="shared" si="26"/>
        <v>3.9042821158690177E-2</v>
      </c>
      <c r="EG64" s="30">
        <f t="shared" si="27"/>
        <v>3.5468648998060764E-2</v>
      </c>
      <c r="EH64" s="30">
        <f t="shared" si="28"/>
        <v>3.1561504142766095E-2</v>
      </c>
      <c r="EI64" s="30">
        <f t="shared" si="29"/>
        <v>2.9768315591734502E-2</v>
      </c>
      <c r="EJ64" s="30">
        <f t="shared" si="30"/>
        <v>3.2716688227684344E-2</v>
      </c>
      <c r="EK64" s="30">
        <f t="shared" si="31"/>
        <v>3.0638569604086844E-2</v>
      </c>
      <c r="EL64" s="30">
        <f t="shared" si="32"/>
        <v>2.9139579349904399E-2</v>
      </c>
      <c r="EM64" s="30">
        <f t="shared" si="33"/>
        <v>3.0641848523748395E-2</v>
      </c>
      <c r="EN64" s="30">
        <f t="shared" si="34"/>
        <v>2.958414554905783E-2</v>
      </c>
      <c r="EO64" s="30">
        <f t="shared" si="8"/>
        <v>2.8635187580853816E-2</v>
      </c>
      <c r="EP64" s="30">
        <f t="shared" si="9"/>
        <v>2.8521172638436482E-2</v>
      </c>
      <c r="EQ64" s="30">
        <f t="shared" si="10"/>
        <v>2.9122919334186939E-2</v>
      </c>
      <c r="ER64" s="30">
        <f t="shared" si="11"/>
        <v>2.8331288343558282E-2</v>
      </c>
      <c r="ES64" s="30">
        <f t="shared" si="12"/>
        <v>2.8282323547782637E-2</v>
      </c>
      <c r="ET64" s="30">
        <f t="shared" si="13"/>
        <v>2.8474470734744708E-2</v>
      </c>
      <c r="EU64" s="30">
        <f t="shared" si="14"/>
        <v>3.0822429906542055E-2</v>
      </c>
      <c r="EV64" s="30">
        <f t="shared" si="15"/>
        <v>3.2561514195583598E-2</v>
      </c>
      <c r="EW64" s="30">
        <f t="shared" si="16"/>
        <v>3.1563658838071697E-2</v>
      </c>
      <c r="EX64" s="30">
        <f t="shared" si="17"/>
        <v>3.0826699326393141E-2</v>
      </c>
      <c r="EY64" s="30">
        <f t="shared" si="18"/>
        <v>3.275371287128713E-2</v>
      </c>
      <c r="EZ64" s="30">
        <f t="shared" si="19"/>
        <v>3.2072409488139823E-2</v>
      </c>
      <c r="FA64" s="30">
        <f t="shared" si="20"/>
        <v>3.0963557751698581E-2</v>
      </c>
      <c r="FB64" s="30">
        <f t="shared" si="21"/>
        <v>3.1937500000000001E-2</v>
      </c>
      <c r="FC64" s="30">
        <f t="shared" si="22"/>
        <v>3.2610294117647057E-2</v>
      </c>
      <c r="FD64" s="30">
        <f t="shared" si="5"/>
        <v>7.0979541227526352E-2</v>
      </c>
      <c r="FE64" s="30">
        <f t="shared" si="6"/>
        <v>6.6745454545454552E-2</v>
      </c>
      <c r="FF64" s="30">
        <f t="shared" si="7"/>
        <v>6.0261172373766686E-2</v>
      </c>
    </row>
    <row r="65" spans="1:162" ht="14.4" x14ac:dyDescent="0.3">
      <c r="A65" s="16" t="s">
        <v>80</v>
      </c>
      <c r="B65" s="18">
        <v>3693</v>
      </c>
      <c r="C65" s="18">
        <v>3367</v>
      </c>
      <c r="D65" s="18">
        <v>3091</v>
      </c>
      <c r="E65" s="18">
        <v>3246</v>
      </c>
      <c r="F65" s="18">
        <v>2909</v>
      </c>
      <c r="G65" s="18">
        <v>2652</v>
      </c>
      <c r="H65" s="18">
        <v>2481</v>
      </c>
      <c r="I65" s="18">
        <v>2494</v>
      </c>
      <c r="J65" s="18">
        <v>2424</v>
      </c>
      <c r="K65" s="18">
        <v>2209</v>
      </c>
      <c r="L65" s="18">
        <v>2073</v>
      </c>
      <c r="M65" s="18">
        <v>2146</v>
      </c>
      <c r="N65" s="18">
        <v>2131</v>
      </c>
      <c r="O65" s="18">
        <v>2039</v>
      </c>
      <c r="P65" s="18">
        <v>1982</v>
      </c>
      <c r="Q65" s="18">
        <v>2058</v>
      </c>
      <c r="R65" s="18">
        <v>2158</v>
      </c>
      <c r="S65" s="18">
        <v>2072</v>
      </c>
      <c r="T65" s="18">
        <v>2069</v>
      </c>
      <c r="U65" s="18">
        <v>2122</v>
      </c>
      <c r="V65" s="18">
        <v>2107</v>
      </c>
      <c r="W65" s="18">
        <v>2048</v>
      </c>
      <c r="X65" s="18">
        <v>2037</v>
      </c>
      <c r="Y65" s="18">
        <v>2122</v>
      </c>
      <c r="Z65" s="18">
        <v>2052</v>
      </c>
      <c r="AA65" s="18">
        <v>2040</v>
      </c>
      <c r="AB65" s="18">
        <v>1956</v>
      </c>
      <c r="AC65" s="18">
        <v>2091</v>
      </c>
      <c r="AD65" s="18">
        <v>3850</v>
      </c>
      <c r="AE65" s="18">
        <v>3715</v>
      </c>
      <c r="AF65" s="18">
        <v>3573</v>
      </c>
      <c r="AG65" s="18"/>
      <c r="AH65" s="18"/>
      <c r="AI65" s="18"/>
      <c r="AJ65" s="18"/>
      <c r="AK65" s="18">
        <v>51100</v>
      </c>
      <c r="AL65" s="18">
        <v>49800</v>
      </c>
      <c r="AM65" s="18">
        <v>49100</v>
      </c>
      <c r="AN65" s="18">
        <v>51900</v>
      </c>
      <c r="AO65" s="18">
        <v>53100</v>
      </c>
      <c r="AP65" s="18">
        <v>52700</v>
      </c>
      <c r="AQ65" s="18">
        <v>50000</v>
      </c>
      <c r="AR65" s="18">
        <v>50000</v>
      </c>
      <c r="AS65" s="18">
        <v>47600</v>
      </c>
      <c r="AT65" s="18">
        <v>46600</v>
      </c>
      <c r="AU65" s="18">
        <v>48900</v>
      </c>
      <c r="AV65" s="18">
        <v>49000</v>
      </c>
      <c r="AW65" s="18">
        <v>49600</v>
      </c>
      <c r="AX65" s="18">
        <v>48800</v>
      </c>
      <c r="AY65" s="40">
        <v>49400</v>
      </c>
      <c r="AZ65" s="40">
        <v>47200</v>
      </c>
      <c r="BA65" s="40">
        <v>46100</v>
      </c>
      <c r="BB65" s="40">
        <v>48900</v>
      </c>
      <c r="BC65" s="40">
        <v>47300</v>
      </c>
      <c r="BD65" s="40">
        <v>48100</v>
      </c>
      <c r="BE65" s="40">
        <v>47700</v>
      </c>
      <c r="BF65" s="40">
        <v>47800</v>
      </c>
      <c r="BG65" s="40">
        <v>50700</v>
      </c>
      <c r="BH65" s="40">
        <v>49800</v>
      </c>
      <c r="BI65" s="40">
        <v>50400</v>
      </c>
      <c r="BJ65" s="40">
        <v>48300</v>
      </c>
      <c r="BK65" s="40">
        <v>47300</v>
      </c>
      <c r="BL65" s="40">
        <v>46800</v>
      </c>
      <c r="BM65" s="40">
        <v>50100</v>
      </c>
      <c r="BN65" s="40">
        <v>52700</v>
      </c>
      <c r="BO65" s="40">
        <v>53300</v>
      </c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16"/>
      <c r="CJ65"/>
      <c r="CL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EA65" s="30" t="e">
        <f t="shared" si="3"/>
        <v>#DIV/0!</v>
      </c>
      <c r="EB65" s="30">
        <f t="shared" si="4"/>
        <v>7.2270058708414867E-2</v>
      </c>
      <c r="EC65" s="30">
        <f t="shared" si="23"/>
        <v>6.7610441767068277E-2</v>
      </c>
      <c r="ED65" s="30">
        <f t="shared" si="24"/>
        <v>6.2953156822810594E-2</v>
      </c>
      <c r="EE65" s="30">
        <f t="shared" si="25"/>
        <v>6.2543352601156066E-2</v>
      </c>
      <c r="EF65" s="30">
        <f t="shared" si="26"/>
        <v>5.47834274952919E-2</v>
      </c>
      <c r="EG65" s="30">
        <f t="shared" si="27"/>
        <v>5.0322580645161291E-2</v>
      </c>
      <c r="EH65" s="30">
        <f t="shared" si="28"/>
        <v>4.9619999999999997E-2</v>
      </c>
      <c r="EI65" s="30">
        <f t="shared" si="29"/>
        <v>4.9880000000000001E-2</v>
      </c>
      <c r="EJ65" s="30">
        <f t="shared" si="30"/>
        <v>5.0924369747899156E-2</v>
      </c>
      <c r="EK65" s="30">
        <f t="shared" si="31"/>
        <v>4.7403433476394849E-2</v>
      </c>
      <c r="EL65" s="30">
        <f t="shared" si="32"/>
        <v>4.2392638036809815E-2</v>
      </c>
      <c r="EM65" s="30">
        <f t="shared" si="33"/>
        <v>4.3795918367346941E-2</v>
      </c>
      <c r="EN65" s="30">
        <f t="shared" si="34"/>
        <v>4.2963709677419352E-2</v>
      </c>
      <c r="EO65" s="30">
        <f t="shared" si="8"/>
        <v>4.17827868852459E-2</v>
      </c>
      <c r="EP65" s="30">
        <f t="shared" si="9"/>
        <v>4.012145748987854E-2</v>
      </c>
      <c r="EQ65" s="30">
        <f t="shared" si="10"/>
        <v>4.3601694915254237E-2</v>
      </c>
      <c r="ER65" s="30">
        <f t="shared" si="11"/>
        <v>4.6811279826464207E-2</v>
      </c>
      <c r="ES65" s="30">
        <f t="shared" si="12"/>
        <v>4.2372188139059304E-2</v>
      </c>
      <c r="ET65" s="30">
        <f t="shared" si="13"/>
        <v>4.3742071881606767E-2</v>
      </c>
      <c r="EU65" s="30">
        <f t="shared" si="14"/>
        <v>4.4116424116424115E-2</v>
      </c>
      <c r="EV65" s="30">
        <f t="shared" si="15"/>
        <v>4.4171907756813414E-2</v>
      </c>
      <c r="EW65" s="30">
        <f t="shared" si="16"/>
        <v>4.2845188284518831E-2</v>
      </c>
      <c r="EX65" s="30">
        <f t="shared" si="17"/>
        <v>4.017751479289941E-2</v>
      </c>
      <c r="EY65" s="30">
        <f t="shared" si="18"/>
        <v>4.2610441767068276E-2</v>
      </c>
      <c r="EZ65" s="30">
        <f t="shared" si="19"/>
        <v>4.0714285714285717E-2</v>
      </c>
      <c r="FA65" s="30">
        <f t="shared" si="20"/>
        <v>4.2236024844720499E-2</v>
      </c>
      <c r="FB65" s="30">
        <f t="shared" si="21"/>
        <v>4.1353065539112048E-2</v>
      </c>
      <c r="FC65" s="30">
        <f t="shared" si="22"/>
        <v>4.4679487179487179E-2</v>
      </c>
      <c r="FD65" s="30">
        <f t="shared" si="5"/>
        <v>7.6846307385229545E-2</v>
      </c>
      <c r="FE65" s="30">
        <f t="shared" si="6"/>
        <v>7.0493358633776093E-2</v>
      </c>
      <c r="FF65" s="30">
        <f t="shared" si="7"/>
        <v>6.703564727954972E-2</v>
      </c>
    </row>
    <row r="66" spans="1:162" ht="14.4" x14ac:dyDescent="0.3">
      <c r="A66" s="16" t="s">
        <v>81</v>
      </c>
      <c r="B66" s="18">
        <v>2003</v>
      </c>
      <c r="C66" s="18">
        <v>1925</v>
      </c>
      <c r="D66" s="18">
        <v>1860</v>
      </c>
      <c r="E66" s="18">
        <v>2036</v>
      </c>
      <c r="F66" s="18">
        <v>1624</v>
      </c>
      <c r="G66" s="18">
        <v>1480</v>
      </c>
      <c r="H66" s="18">
        <v>1480</v>
      </c>
      <c r="I66" s="18">
        <v>1436</v>
      </c>
      <c r="J66" s="18">
        <v>1314</v>
      </c>
      <c r="K66" s="18">
        <v>1237</v>
      </c>
      <c r="L66" s="18">
        <v>1254</v>
      </c>
      <c r="M66" s="18">
        <v>1328</v>
      </c>
      <c r="N66" s="18">
        <v>1295</v>
      </c>
      <c r="O66" s="18">
        <v>1216</v>
      </c>
      <c r="P66" s="18">
        <v>1232</v>
      </c>
      <c r="Q66" s="18">
        <v>1294</v>
      </c>
      <c r="R66" s="18">
        <v>1302</v>
      </c>
      <c r="S66" s="18">
        <v>1227</v>
      </c>
      <c r="T66" s="18">
        <v>1240</v>
      </c>
      <c r="U66" s="18">
        <v>1411</v>
      </c>
      <c r="V66" s="18">
        <v>1310</v>
      </c>
      <c r="W66" s="18">
        <v>1202</v>
      </c>
      <c r="X66" s="18">
        <v>1229</v>
      </c>
      <c r="Y66" s="18">
        <v>1442</v>
      </c>
      <c r="Z66" s="18">
        <v>1376</v>
      </c>
      <c r="AA66" s="18">
        <v>1375</v>
      </c>
      <c r="AB66" s="18">
        <v>1418</v>
      </c>
      <c r="AC66" s="18">
        <v>1581</v>
      </c>
      <c r="AD66" s="18">
        <v>3476</v>
      </c>
      <c r="AE66" s="18">
        <v>3516</v>
      </c>
      <c r="AF66" s="18">
        <v>3395</v>
      </c>
      <c r="AG66" s="18"/>
      <c r="AH66" s="18"/>
      <c r="AI66" s="18"/>
      <c r="AJ66" s="18"/>
      <c r="AK66" s="18">
        <v>56900</v>
      </c>
      <c r="AL66" s="18">
        <v>56000</v>
      </c>
      <c r="AM66" s="18">
        <v>57800</v>
      </c>
      <c r="AN66" s="18">
        <v>56300</v>
      </c>
      <c r="AO66" s="18">
        <v>56100</v>
      </c>
      <c r="AP66" s="18">
        <v>56400</v>
      </c>
      <c r="AQ66" s="18">
        <v>54900</v>
      </c>
      <c r="AR66" s="18">
        <v>56600</v>
      </c>
      <c r="AS66" s="18">
        <v>55100</v>
      </c>
      <c r="AT66" s="18">
        <v>55200</v>
      </c>
      <c r="AU66" s="18">
        <v>54300</v>
      </c>
      <c r="AV66" s="18">
        <v>54000</v>
      </c>
      <c r="AW66" s="18">
        <v>56000</v>
      </c>
      <c r="AX66" s="18">
        <v>54300</v>
      </c>
      <c r="AY66" s="40">
        <v>51600</v>
      </c>
      <c r="AZ66" s="40">
        <v>52700</v>
      </c>
      <c r="BA66" s="40">
        <v>52900</v>
      </c>
      <c r="BB66" s="40">
        <v>52600</v>
      </c>
      <c r="BC66" s="40">
        <v>55300</v>
      </c>
      <c r="BD66" s="40">
        <v>54400</v>
      </c>
      <c r="BE66" s="40">
        <v>54900</v>
      </c>
      <c r="BF66" s="40">
        <v>58300</v>
      </c>
      <c r="BG66" s="40">
        <v>56500</v>
      </c>
      <c r="BH66" s="40">
        <v>60200</v>
      </c>
      <c r="BI66" s="40">
        <v>60300</v>
      </c>
      <c r="BJ66" s="40">
        <v>59300</v>
      </c>
      <c r="BK66" s="40">
        <v>60300</v>
      </c>
      <c r="BL66" s="40">
        <v>57400</v>
      </c>
      <c r="BM66" s="40">
        <v>56200</v>
      </c>
      <c r="BN66" s="40">
        <v>56400</v>
      </c>
      <c r="BO66" s="40">
        <v>52100</v>
      </c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16"/>
      <c r="CJ66"/>
      <c r="CL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EA66" s="30" t="e">
        <f t="shared" si="3"/>
        <v>#DIV/0!</v>
      </c>
      <c r="EB66" s="30">
        <f t="shared" si="4"/>
        <v>3.5202108963093143E-2</v>
      </c>
      <c r="EC66" s="30">
        <f t="shared" si="23"/>
        <v>3.4375000000000003E-2</v>
      </c>
      <c r="ED66" s="30">
        <f t="shared" si="24"/>
        <v>3.2179930795847751E-2</v>
      </c>
      <c r="EE66" s="30">
        <f t="shared" si="25"/>
        <v>3.6163410301953816E-2</v>
      </c>
      <c r="EF66" s="30">
        <f t="shared" si="26"/>
        <v>2.894830659536542E-2</v>
      </c>
      <c r="EG66" s="30">
        <f t="shared" si="27"/>
        <v>2.6241134751773049E-2</v>
      </c>
      <c r="EH66" s="30">
        <f t="shared" si="28"/>
        <v>2.6958105646630239E-2</v>
      </c>
      <c r="EI66" s="30">
        <f t="shared" si="29"/>
        <v>2.5371024734982331E-2</v>
      </c>
      <c r="EJ66" s="30">
        <f t="shared" si="30"/>
        <v>2.3847549909255899E-2</v>
      </c>
      <c r="EK66" s="30">
        <f t="shared" si="31"/>
        <v>2.2409420289855073E-2</v>
      </c>
      <c r="EL66" s="30">
        <f t="shared" si="32"/>
        <v>2.3093922651933701E-2</v>
      </c>
      <c r="EM66" s="30">
        <f t="shared" si="33"/>
        <v>2.4592592592592593E-2</v>
      </c>
      <c r="EN66" s="30">
        <f t="shared" si="34"/>
        <v>2.3125E-2</v>
      </c>
      <c r="EO66" s="30">
        <f t="shared" si="8"/>
        <v>2.2394106813996315E-2</v>
      </c>
      <c r="EP66" s="30">
        <f t="shared" si="9"/>
        <v>2.3875968992248062E-2</v>
      </c>
      <c r="EQ66" s="30">
        <f t="shared" si="10"/>
        <v>2.4554079696394688E-2</v>
      </c>
      <c r="ER66" s="30">
        <f t="shared" si="11"/>
        <v>2.4612476370510398E-2</v>
      </c>
      <c r="ES66" s="30">
        <f t="shared" si="12"/>
        <v>2.3326996197718632E-2</v>
      </c>
      <c r="ET66" s="30">
        <f t="shared" si="13"/>
        <v>2.2423146473779385E-2</v>
      </c>
      <c r="EU66" s="30">
        <f t="shared" si="14"/>
        <v>2.5937499999999999E-2</v>
      </c>
      <c r="EV66" s="30">
        <f t="shared" si="15"/>
        <v>2.3861566484517305E-2</v>
      </c>
      <c r="EW66" s="30">
        <f t="shared" si="16"/>
        <v>2.0617495711835333E-2</v>
      </c>
      <c r="EX66" s="30">
        <f t="shared" si="17"/>
        <v>2.1752212389380531E-2</v>
      </c>
      <c r="EY66" s="30">
        <f t="shared" si="18"/>
        <v>2.3953488372093022E-2</v>
      </c>
      <c r="EZ66" s="30">
        <f t="shared" si="19"/>
        <v>2.2819237147595355E-2</v>
      </c>
      <c r="FA66" s="30">
        <f t="shared" si="20"/>
        <v>2.3187183811129847E-2</v>
      </c>
      <c r="FB66" s="30">
        <f t="shared" si="21"/>
        <v>2.3515754560530681E-2</v>
      </c>
      <c r="FC66" s="30">
        <f t="shared" si="22"/>
        <v>2.7543554006968642E-2</v>
      </c>
      <c r="FD66" s="30">
        <f t="shared" si="5"/>
        <v>6.1850533807829185E-2</v>
      </c>
      <c r="FE66" s="30">
        <f t="shared" si="6"/>
        <v>6.2340425531914892E-2</v>
      </c>
      <c r="FF66" s="30">
        <f t="shared" si="7"/>
        <v>6.5163147792706336E-2</v>
      </c>
    </row>
    <row r="67" spans="1:162" ht="14.4" x14ac:dyDescent="0.3">
      <c r="A67" s="16" t="s">
        <v>82</v>
      </c>
      <c r="B67" s="18">
        <v>1395</v>
      </c>
      <c r="C67" s="18">
        <v>1273</v>
      </c>
      <c r="D67" s="18">
        <v>1213</v>
      </c>
      <c r="E67" s="18">
        <v>1202</v>
      </c>
      <c r="F67" s="18">
        <v>1063</v>
      </c>
      <c r="G67" s="18">
        <v>951</v>
      </c>
      <c r="H67" s="18">
        <v>882</v>
      </c>
      <c r="I67" s="18">
        <v>876</v>
      </c>
      <c r="J67" s="18">
        <v>860</v>
      </c>
      <c r="K67" s="18">
        <v>769</v>
      </c>
      <c r="L67" s="18">
        <v>748</v>
      </c>
      <c r="M67" s="18">
        <v>801</v>
      </c>
      <c r="N67" s="18">
        <v>817</v>
      </c>
      <c r="O67" s="18">
        <v>799</v>
      </c>
      <c r="P67" s="18">
        <v>767</v>
      </c>
      <c r="Q67" s="18">
        <v>810</v>
      </c>
      <c r="R67" s="18">
        <v>813</v>
      </c>
      <c r="S67" s="18">
        <v>788</v>
      </c>
      <c r="T67" s="18">
        <v>785</v>
      </c>
      <c r="U67" s="18">
        <v>804</v>
      </c>
      <c r="V67" s="18">
        <v>761</v>
      </c>
      <c r="W67" s="18">
        <v>748</v>
      </c>
      <c r="X67" s="18">
        <v>736</v>
      </c>
      <c r="Y67" s="18">
        <v>785</v>
      </c>
      <c r="Z67" s="18">
        <v>818</v>
      </c>
      <c r="AA67" s="18">
        <v>810</v>
      </c>
      <c r="AB67" s="18">
        <v>835</v>
      </c>
      <c r="AC67" s="18">
        <v>867</v>
      </c>
      <c r="AD67" s="18">
        <v>2285</v>
      </c>
      <c r="AE67" s="18">
        <v>2377</v>
      </c>
      <c r="AF67" s="18">
        <v>2300</v>
      </c>
      <c r="AG67" s="18"/>
      <c r="AH67" s="18"/>
      <c r="AI67" s="18"/>
      <c r="AJ67" s="18"/>
      <c r="AK67" s="18">
        <v>41900</v>
      </c>
      <c r="AL67" s="18">
        <v>42700</v>
      </c>
      <c r="AM67" s="18">
        <v>43900</v>
      </c>
      <c r="AN67" s="18">
        <v>43900</v>
      </c>
      <c r="AO67" s="18">
        <v>44700</v>
      </c>
      <c r="AP67" s="18">
        <v>45100</v>
      </c>
      <c r="AQ67" s="18">
        <v>45500</v>
      </c>
      <c r="AR67" s="18">
        <v>44700</v>
      </c>
      <c r="AS67" s="18">
        <v>44500</v>
      </c>
      <c r="AT67" s="18">
        <v>43800</v>
      </c>
      <c r="AU67" s="18">
        <v>44000</v>
      </c>
      <c r="AV67" s="18">
        <v>45400</v>
      </c>
      <c r="AW67" s="18">
        <v>44900</v>
      </c>
      <c r="AX67" s="18">
        <v>45700</v>
      </c>
      <c r="AY67" s="40">
        <v>47400</v>
      </c>
      <c r="AZ67" s="40">
        <v>46200</v>
      </c>
      <c r="BA67" s="40">
        <v>45800</v>
      </c>
      <c r="BB67" s="40">
        <v>45500</v>
      </c>
      <c r="BC67" s="40">
        <v>45400</v>
      </c>
      <c r="BD67" s="40">
        <v>45100</v>
      </c>
      <c r="BE67" s="40">
        <v>45500</v>
      </c>
      <c r="BF67" s="40">
        <v>45700</v>
      </c>
      <c r="BG67" s="40">
        <v>43700</v>
      </c>
      <c r="BH67" s="40">
        <v>45100</v>
      </c>
      <c r="BI67" s="40">
        <v>43800</v>
      </c>
      <c r="BJ67" s="40">
        <v>42800</v>
      </c>
      <c r="BK67" s="40">
        <v>43200</v>
      </c>
      <c r="BL67" s="40">
        <v>45700</v>
      </c>
      <c r="BM67" s="40">
        <v>45700</v>
      </c>
      <c r="BN67" s="40">
        <v>44900</v>
      </c>
      <c r="BO67" s="40">
        <v>44200</v>
      </c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16"/>
      <c r="CJ67"/>
      <c r="CL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EA67" s="30" t="e">
        <f t="shared" si="3"/>
        <v>#DIV/0!</v>
      </c>
      <c r="EB67" s="30">
        <f t="shared" si="4"/>
        <v>3.3293556085918857E-2</v>
      </c>
      <c r="EC67" s="30">
        <f t="shared" si="23"/>
        <v>2.981264637002342E-2</v>
      </c>
      <c r="ED67" s="30">
        <f t="shared" si="24"/>
        <v>2.7630979498861046E-2</v>
      </c>
      <c r="EE67" s="30">
        <f t="shared" si="25"/>
        <v>2.7380410022779043E-2</v>
      </c>
      <c r="EF67" s="30">
        <f t="shared" si="26"/>
        <v>2.3780760626398209E-2</v>
      </c>
      <c r="EG67" s="30">
        <f t="shared" si="27"/>
        <v>2.1086474501108649E-2</v>
      </c>
      <c r="EH67" s="30">
        <f t="shared" si="28"/>
        <v>1.9384615384615386E-2</v>
      </c>
      <c r="EI67" s="30">
        <f t="shared" si="29"/>
        <v>1.9597315436241609E-2</v>
      </c>
      <c r="EJ67" s="30">
        <f t="shared" si="30"/>
        <v>1.9325842696629212E-2</v>
      </c>
      <c r="EK67" s="30">
        <f t="shared" si="31"/>
        <v>1.7557077625570777E-2</v>
      </c>
      <c r="EL67" s="30">
        <f t="shared" si="32"/>
        <v>1.7000000000000001E-2</v>
      </c>
      <c r="EM67" s="30">
        <f t="shared" si="33"/>
        <v>1.7643171806167399E-2</v>
      </c>
      <c r="EN67" s="30">
        <f t="shared" si="34"/>
        <v>1.8195991091314031E-2</v>
      </c>
      <c r="EO67" s="30">
        <f t="shared" si="8"/>
        <v>1.7483588621444203E-2</v>
      </c>
      <c r="EP67" s="30">
        <f t="shared" si="9"/>
        <v>1.6181434599156119E-2</v>
      </c>
      <c r="EQ67" s="30">
        <f t="shared" si="10"/>
        <v>1.7532467532467531E-2</v>
      </c>
      <c r="ER67" s="30">
        <f t="shared" si="11"/>
        <v>1.7751091703056769E-2</v>
      </c>
      <c r="ES67" s="30">
        <f t="shared" si="12"/>
        <v>1.731868131868132E-2</v>
      </c>
      <c r="ET67" s="30">
        <f t="shared" si="13"/>
        <v>1.7290748898678415E-2</v>
      </c>
      <c r="EU67" s="30">
        <f t="shared" si="14"/>
        <v>1.7827050997782704E-2</v>
      </c>
      <c r="EV67" s="30">
        <f t="shared" si="15"/>
        <v>1.6725274725274724E-2</v>
      </c>
      <c r="EW67" s="30">
        <f t="shared" si="16"/>
        <v>1.636761487964989E-2</v>
      </c>
      <c r="EX67" s="30">
        <f t="shared" si="17"/>
        <v>1.6842105263157894E-2</v>
      </c>
      <c r="EY67" s="30">
        <f t="shared" si="18"/>
        <v>1.7405764966740577E-2</v>
      </c>
      <c r="EZ67" s="30">
        <f t="shared" si="19"/>
        <v>1.867579908675799E-2</v>
      </c>
      <c r="FA67" s="30">
        <f t="shared" si="20"/>
        <v>1.8925233644859814E-2</v>
      </c>
      <c r="FB67" s="30">
        <f t="shared" si="21"/>
        <v>1.9328703703703702E-2</v>
      </c>
      <c r="FC67" s="30">
        <f t="shared" si="22"/>
        <v>1.8971553610503282E-2</v>
      </c>
      <c r="FD67" s="30">
        <f t="shared" si="5"/>
        <v>0.05</v>
      </c>
      <c r="FE67" s="30">
        <f t="shared" si="6"/>
        <v>5.2939866369710466E-2</v>
      </c>
      <c r="FF67" s="30">
        <f t="shared" si="7"/>
        <v>5.2036199095022627E-2</v>
      </c>
    </row>
    <row r="68" spans="1:162" ht="14.4" x14ac:dyDescent="0.3">
      <c r="A68" s="16" t="s">
        <v>83</v>
      </c>
      <c r="B68" s="18">
        <v>2520</v>
      </c>
      <c r="C68" s="18">
        <v>2315</v>
      </c>
      <c r="D68" s="18">
        <v>2142</v>
      </c>
      <c r="E68" s="18">
        <v>2194</v>
      </c>
      <c r="F68" s="18">
        <v>1896</v>
      </c>
      <c r="G68" s="18">
        <v>1756</v>
      </c>
      <c r="H68" s="18">
        <v>1596</v>
      </c>
      <c r="I68" s="18">
        <v>1498</v>
      </c>
      <c r="J68" s="18">
        <v>1720</v>
      </c>
      <c r="K68" s="18">
        <v>1667</v>
      </c>
      <c r="L68" s="18">
        <v>1546</v>
      </c>
      <c r="M68" s="18">
        <v>1691</v>
      </c>
      <c r="N68" s="18">
        <v>1636</v>
      </c>
      <c r="O68" s="18">
        <v>1640</v>
      </c>
      <c r="P68" s="18">
        <v>1651</v>
      </c>
      <c r="Q68" s="18">
        <v>1728</v>
      </c>
      <c r="R68" s="18">
        <v>1658</v>
      </c>
      <c r="S68" s="18">
        <v>1700</v>
      </c>
      <c r="T68" s="18">
        <v>1580</v>
      </c>
      <c r="U68" s="18">
        <v>1635</v>
      </c>
      <c r="V68" s="18">
        <v>1588</v>
      </c>
      <c r="W68" s="18">
        <v>1508</v>
      </c>
      <c r="X68" s="18">
        <v>1550</v>
      </c>
      <c r="Y68" s="18">
        <v>1606</v>
      </c>
      <c r="Z68" s="18">
        <v>1556</v>
      </c>
      <c r="AA68" s="18">
        <v>1566</v>
      </c>
      <c r="AB68" s="18">
        <v>1565</v>
      </c>
      <c r="AC68" s="18">
        <v>1662</v>
      </c>
      <c r="AD68" s="18">
        <v>3478</v>
      </c>
      <c r="AE68" s="18">
        <v>3380</v>
      </c>
      <c r="AF68" s="18">
        <v>3119</v>
      </c>
      <c r="AG68" s="18"/>
      <c r="AH68" s="18"/>
      <c r="AI68" s="18"/>
      <c r="AJ68" s="18"/>
      <c r="AK68" s="18">
        <v>54000</v>
      </c>
      <c r="AL68" s="18">
        <v>54100</v>
      </c>
      <c r="AM68" s="18">
        <v>55600</v>
      </c>
      <c r="AN68" s="18">
        <v>55900</v>
      </c>
      <c r="AO68" s="18">
        <v>55900</v>
      </c>
      <c r="AP68" s="18">
        <v>55500</v>
      </c>
      <c r="AQ68" s="18">
        <v>55700</v>
      </c>
      <c r="AR68" s="18">
        <v>55700</v>
      </c>
      <c r="AS68" s="18">
        <v>56100</v>
      </c>
      <c r="AT68" s="18">
        <v>59100</v>
      </c>
      <c r="AU68" s="18">
        <v>56900</v>
      </c>
      <c r="AV68" s="18">
        <v>57100</v>
      </c>
      <c r="AW68" s="18">
        <v>54900</v>
      </c>
      <c r="AX68" s="18">
        <v>53400</v>
      </c>
      <c r="AY68" s="40">
        <v>51800</v>
      </c>
      <c r="AZ68" s="40">
        <v>52100</v>
      </c>
      <c r="BA68" s="40">
        <v>55000</v>
      </c>
      <c r="BB68" s="40">
        <v>60300</v>
      </c>
      <c r="BC68" s="40">
        <v>64000</v>
      </c>
      <c r="BD68" s="40">
        <v>64200</v>
      </c>
      <c r="BE68" s="40">
        <v>63900</v>
      </c>
      <c r="BF68" s="40">
        <v>62300</v>
      </c>
      <c r="BG68" s="40">
        <v>60900</v>
      </c>
      <c r="BH68" s="40">
        <v>60100</v>
      </c>
      <c r="BI68" s="40">
        <v>57900</v>
      </c>
      <c r="BJ68" s="40">
        <v>55800</v>
      </c>
      <c r="BK68" s="40">
        <v>54100</v>
      </c>
      <c r="BL68" s="40">
        <v>54500</v>
      </c>
      <c r="BM68" s="40">
        <v>51400</v>
      </c>
      <c r="BN68" s="40">
        <v>50800</v>
      </c>
      <c r="BO68" s="40">
        <v>52700</v>
      </c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16"/>
      <c r="CJ68"/>
      <c r="CL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EA68" s="30" t="e">
        <f t="shared" si="3"/>
        <v>#DIV/0!</v>
      </c>
      <c r="EB68" s="30">
        <f t="shared" si="4"/>
        <v>4.6666666666666669E-2</v>
      </c>
      <c r="EC68" s="30">
        <f t="shared" si="23"/>
        <v>4.2791127541589646E-2</v>
      </c>
      <c r="ED68" s="30">
        <f t="shared" si="24"/>
        <v>3.8525179856115109E-2</v>
      </c>
      <c r="EE68" s="30">
        <f t="shared" si="25"/>
        <v>3.9248658318425764E-2</v>
      </c>
      <c r="EF68" s="30">
        <f t="shared" si="26"/>
        <v>3.3917710196779964E-2</v>
      </c>
      <c r="EG68" s="30">
        <f t="shared" si="27"/>
        <v>3.1639639639639637E-2</v>
      </c>
      <c r="EH68" s="30">
        <f t="shared" si="28"/>
        <v>2.8653500897666068E-2</v>
      </c>
      <c r="EI68" s="30">
        <f t="shared" si="29"/>
        <v>2.6894075403949731E-2</v>
      </c>
      <c r="EJ68" s="30">
        <f t="shared" si="30"/>
        <v>3.0659536541889482E-2</v>
      </c>
      <c r="EK68" s="30">
        <f t="shared" si="31"/>
        <v>2.8206429780033841E-2</v>
      </c>
      <c r="EL68" s="30">
        <f t="shared" si="32"/>
        <v>2.7170474516695957E-2</v>
      </c>
      <c r="EM68" s="30">
        <f t="shared" si="33"/>
        <v>2.9614711033274958E-2</v>
      </c>
      <c r="EN68" s="30">
        <f t="shared" si="34"/>
        <v>2.9799635701275046E-2</v>
      </c>
      <c r="EO68" s="30">
        <f t="shared" si="8"/>
        <v>3.0711610486891385E-2</v>
      </c>
      <c r="EP68" s="30">
        <f t="shared" si="9"/>
        <v>3.1872586872586872E-2</v>
      </c>
      <c r="EQ68" s="30">
        <f t="shared" si="10"/>
        <v>3.3166986564299422E-2</v>
      </c>
      <c r="ER68" s="30">
        <f t="shared" si="11"/>
        <v>3.0145454545454545E-2</v>
      </c>
      <c r="ES68" s="30">
        <f t="shared" si="12"/>
        <v>2.8192371475953566E-2</v>
      </c>
      <c r="ET68" s="30">
        <f t="shared" si="13"/>
        <v>2.4687500000000001E-2</v>
      </c>
      <c r="EU68" s="30">
        <f t="shared" si="14"/>
        <v>2.5467289719626168E-2</v>
      </c>
      <c r="EV68" s="30">
        <f t="shared" si="15"/>
        <v>2.4851330203442878E-2</v>
      </c>
      <c r="EW68" s="30">
        <f t="shared" si="16"/>
        <v>2.4205457463884431E-2</v>
      </c>
      <c r="EX68" s="30">
        <f t="shared" si="17"/>
        <v>2.5451559934318555E-2</v>
      </c>
      <c r="EY68" s="30">
        <f t="shared" si="18"/>
        <v>2.6722129783693843E-2</v>
      </c>
      <c r="EZ68" s="30">
        <f t="shared" si="19"/>
        <v>2.6873920552677028E-2</v>
      </c>
      <c r="FA68" s="30">
        <f t="shared" si="20"/>
        <v>2.8064516129032258E-2</v>
      </c>
      <c r="FB68" s="30">
        <f t="shared" si="21"/>
        <v>2.8927911275415896E-2</v>
      </c>
      <c r="FC68" s="30">
        <f t="shared" si="22"/>
        <v>3.0495412844036698E-2</v>
      </c>
      <c r="FD68" s="30">
        <f t="shared" si="5"/>
        <v>6.7665369649805449E-2</v>
      </c>
      <c r="FE68" s="30">
        <f t="shared" si="6"/>
        <v>6.6535433070866137E-2</v>
      </c>
      <c r="FF68" s="30">
        <f t="shared" si="7"/>
        <v>5.9184060721062616E-2</v>
      </c>
    </row>
    <row r="69" spans="1:162" ht="14.4" x14ac:dyDescent="0.3">
      <c r="A69" s="16" t="s">
        <v>84</v>
      </c>
      <c r="B69" s="18">
        <v>157</v>
      </c>
      <c r="C69" s="18">
        <v>155</v>
      </c>
      <c r="D69" s="18">
        <v>134</v>
      </c>
      <c r="E69" s="18">
        <v>140</v>
      </c>
      <c r="F69" s="18">
        <v>134</v>
      </c>
      <c r="G69" s="18">
        <v>136</v>
      </c>
      <c r="H69" s="18">
        <v>125</v>
      </c>
      <c r="I69" s="18">
        <v>118</v>
      </c>
      <c r="J69" s="18">
        <v>111</v>
      </c>
      <c r="K69" s="18">
        <v>115</v>
      </c>
      <c r="L69" s="18">
        <v>101</v>
      </c>
      <c r="M69" s="18">
        <v>107</v>
      </c>
      <c r="N69" s="18">
        <v>104</v>
      </c>
      <c r="O69" s="18">
        <v>109</v>
      </c>
      <c r="P69" s="18">
        <v>104</v>
      </c>
      <c r="Q69" s="18">
        <v>95</v>
      </c>
      <c r="R69" s="18">
        <v>94</v>
      </c>
      <c r="S69" s="18">
        <v>86</v>
      </c>
      <c r="T69" s="18">
        <v>89</v>
      </c>
      <c r="U69" s="18">
        <v>82</v>
      </c>
      <c r="V69" s="18">
        <v>87</v>
      </c>
      <c r="W69" s="18">
        <v>84</v>
      </c>
      <c r="X69" s="18">
        <v>76</v>
      </c>
      <c r="Y69" s="18">
        <v>76</v>
      </c>
      <c r="Z69" s="18">
        <v>78</v>
      </c>
      <c r="AA69" s="18">
        <v>85</v>
      </c>
      <c r="AB69" s="18">
        <v>76</v>
      </c>
      <c r="AC69" s="18">
        <v>86</v>
      </c>
      <c r="AD69" s="18">
        <v>223</v>
      </c>
      <c r="AE69" s="18">
        <v>249</v>
      </c>
      <c r="AF69" s="18">
        <v>254</v>
      </c>
      <c r="AG69" s="18"/>
      <c r="AH69" s="18"/>
      <c r="AI69" s="18"/>
      <c r="AJ69" s="18"/>
      <c r="AK69" s="18" t="s">
        <v>469</v>
      </c>
      <c r="AL69" s="18" t="s">
        <v>469</v>
      </c>
      <c r="AM69" s="18" t="s">
        <v>470</v>
      </c>
      <c r="AN69" s="18" t="s">
        <v>469</v>
      </c>
      <c r="AO69" s="18" t="s">
        <v>469</v>
      </c>
      <c r="AP69" s="18" t="s">
        <v>469</v>
      </c>
      <c r="AQ69" s="18" t="s">
        <v>469</v>
      </c>
      <c r="AR69" s="18" t="s">
        <v>469</v>
      </c>
      <c r="AS69" s="18" t="s">
        <v>470</v>
      </c>
      <c r="AT69" s="18" t="s">
        <v>470</v>
      </c>
      <c r="AU69" s="18" t="s">
        <v>470</v>
      </c>
      <c r="AV69" s="18" t="s">
        <v>470</v>
      </c>
      <c r="AW69" s="18">
        <v>5800</v>
      </c>
      <c r="AX69" s="18">
        <v>7000</v>
      </c>
      <c r="AY69" s="40">
        <v>4900</v>
      </c>
      <c r="AZ69" s="40">
        <v>6400</v>
      </c>
      <c r="BA69" s="40">
        <v>4600</v>
      </c>
      <c r="BB69" s="40">
        <v>4900</v>
      </c>
      <c r="BC69" s="40">
        <v>7200</v>
      </c>
      <c r="BD69" s="40">
        <v>5400</v>
      </c>
      <c r="BE69" s="40">
        <v>6100</v>
      </c>
      <c r="BF69" s="40">
        <v>7100</v>
      </c>
      <c r="BG69" s="40">
        <v>5700</v>
      </c>
      <c r="BH69" s="40">
        <v>6400</v>
      </c>
      <c r="BI69" s="40">
        <v>8100</v>
      </c>
      <c r="BJ69" s="40">
        <v>6700</v>
      </c>
      <c r="BK69" s="40">
        <v>7400</v>
      </c>
      <c r="BL69" s="40">
        <v>7600</v>
      </c>
      <c r="BM69" s="40" t="s">
        <v>470</v>
      </c>
      <c r="BN69" s="40">
        <v>12600</v>
      </c>
      <c r="BO69" s="40">
        <v>9100</v>
      </c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16"/>
      <c r="CJ69"/>
      <c r="CL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EA69" s="30" t="e">
        <f t="shared" si="3"/>
        <v>#DIV/0!</v>
      </c>
      <c r="EB69" s="30" t="e">
        <f t="shared" si="4"/>
        <v>#VALUE!</v>
      </c>
      <c r="EC69" s="30" t="e">
        <f t="shared" si="23"/>
        <v>#VALUE!</v>
      </c>
      <c r="ED69" s="30" t="e">
        <f t="shared" si="24"/>
        <v>#VALUE!</v>
      </c>
      <c r="EE69" s="30" t="e">
        <f t="shared" si="25"/>
        <v>#VALUE!</v>
      </c>
      <c r="EF69" s="30" t="e">
        <f t="shared" si="26"/>
        <v>#VALUE!</v>
      </c>
      <c r="EG69" s="30" t="e">
        <f t="shared" si="27"/>
        <v>#VALUE!</v>
      </c>
      <c r="EH69" s="30" t="e">
        <f t="shared" si="28"/>
        <v>#VALUE!</v>
      </c>
      <c r="EI69" s="30" t="e">
        <f t="shared" si="29"/>
        <v>#VALUE!</v>
      </c>
      <c r="EJ69" s="30" t="e">
        <f t="shared" si="30"/>
        <v>#VALUE!</v>
      </c>
      <c r="EK69" s="30" t="e">
        <f t="shared" si="31"/>
        <v>#VALUE!</v>
      </c>
      <c r="EL69" s="30" t="e">
        <f t="shared" si="32"/>
        <v>#VALUE!</v>
      </c>
      <c r="EM69" s="30" t="e">
        <f t="shared" si="33"/>
        <v>#VALUE!</v>
      </c>
      <c r="EN69" s="30">
        <f t="shared" si="34"/>
        <v>1.793103448275862E-2</v>
      </c>
      <c r="EO69" s="30">
        <f t="shared" si="8"/>
        <v>1.5571428571428571E-2</v>
      </c>
      <c r="EP69" s="30">
        <f t="shared" si="9"/>
        <v>2.1224489795918369E-2</v>
      </c>
      <c r="EQ69" s="30">
        <f t="shared" si="10"/>
        <v>1.4843749999999999E-2</v>
      </c>
      <c r="ER69" s="30">
        <f t="shared" si="11"/>
        <v>2.0434782608695651E-2</v>
      </c>
      <c r="ES69" s="30">
        <f t="shared" si="12"/>
        <v>1.7551020408163264E-2</v>
      </c>
      <c r="ET69" s="30">
        <f t="shared" si="13"/>
        <v>1.2361111111111111E-2</v>
      </c>
      <c r="EU69" s="30">
        <f t="shared" si="14"/>
        <v>1.5185185185185185E-2</v>
      </c>
      <c r="EV69" s="30">
        <f t="shared" si="15"/>
        <v>1.4262295081967214E-2</v>
      </c>
      <c r="EW69" s="30">
        <f t="shared" si="16"/>
        <v>1.1830985915492958E-2</v>
      </c>
      <c r="EX69" s="30">
        <f t="shared" si="17"/>
        <v>1.3333333333333334E-2</v>
      </c>
      <c r="EY69" s="30">
        <f t="shared" si="18"/>
        <v>1.1875E-2</v>
      </c>
      <c r="EZ69" s="30">
        <f t="shared" si="19"/>
        <v>9.6296296296296303E-3</v>
      </c>
      <c r="FA69" s="30">
        <f t="shared" si="20"/>
        <v>1.2686567164179104E-2</v>
      </c>
      <c r="FB69" s="30">
        <f t="shared" si="21"/>
        <v>1.0270270270270269E-2</v>
      </c>
      <c r="FC69" s="30">
        <f t="shared" si="22"/>
        <v>1.1315789473684211E-2</v>
      </c>
      <c r="FD69" s="30" t="e">
        <f t="shared" si="5"/>
        <v>#VALUE!</v>
      </c>
      <c r="FE69" s="30">
        <f t="shared" si="6"/>
        <v>1.9761904761904762E-2</v>
      </c>
      <c r="FF69" s="30">
        <f t="shared" si="7"/>
        <v>2.7912087912087911E-2</v>
      </c>
    </row>
    <row r="70" spans="1:162" ht="14.4" x14ac:dyDescent="0.3">
      <c r="A70" s="16" t="s">
        <v>85</v>
      </c>
      <c r="B70" s="18">
        <v>4594</v>
      </c>
      <c r="C70" s="18">
        <v>4368</v>
      </c>
      <c r="D70" s="18">
        <v>4099</v>
      </c>
      <c r="E70" s="18">
        <v>3964</v>
      </c>
      <c r="F70" s="18">
        <v>3553</v>
      </c>
      <c r="G70" s="18">
        <v>3204</v>
      </c>
      <c r="H70" s="18">
        <v>2962</v>
      </c>
      <c r="I70" s="18">
        <v>2927</v>
      </c>
      <c r="J70" s="18">
        <v>2763</v>
      </c>
      <c r="K70" s="18">
        <v>2725</v>
      </c>
      <c r="L70" s="18">
        <v>2739</v>
      </c>
      <c r="M70" s="18">
        <v>2872</v>
      </c>
      <c r="N70" s="18">
        <v>2798</v>
      </c>
      <c r="O70" s="18">
        <v>2627</v>
      </c>
      <c r="P70" s="18">
        <v>2650</v>
      </c>
      <c r="Q70" s="18">
        <v>2630</v>
      </c>
      <c r="R70" s="18">
        <v>2618</v>
      </c>
      <c r="S70" s="18">
        <v>2522</v>
      </c>
      <c r="T70" s="18">
        <v>2505</v>
      </c>
      <c r="U70" s="18">
        <v>2538</v>
      </c>
      <c r="V70" s="18">
        <v>2505</v>
      </c>
      <c r="W70" s="18">
        <v>2435</v>
      </c>
      <c r="X70" s="18">
        <v>2537</v>
      </c>
      <c r="Y70" s="18">
        <v>2778</v>
      </c>
      <c r="Z70" s="18">
        <v>2768</v>
      </c>
      <c r="AA70" s="18">
        <v>2741</v>
      </c>
      <c r="AB70" s="18">
        <v>2790</v>
      </c>
      <c r="AC70" s="18">
        <v>3007</v>
      </c>
      <c r="AD70" s="18">
        <v>6439</v>
      </c>
      <c r="AE70" s="18">
        <v>6619</v>
      </c>
      <c r="AF70" s="18">
        <v>6292</v>
      </c>
      <c r="AG70" s="18"/>
      <c r="AH70" s="18"/>
      <c r="AI70" s="18"/>
      <c r="AJ70" s="18"/>
      <c r="AK70" s="18">
        <v>89900</v>
      </c>
      <c r="AL70" s="18">
        <v>91100</v>
      </c>
      <c r="AM70" s="18">
        <v>91500</v>
      </c>
      <c r="AN70" s="18">
        <v>89700</v>
      </c>
      <c r="AO70" s="18">
        <v>87300</v>
      </c>
      <c r="AP70" s="18">
        <v>88500</v>
      </c>
      <c r="AQ70" s="18">
        <v>88300</v>
      </c>
      <c r="AR70" s="18">
        <v>94500</v>
      </c>
      <c r="AS70" s="18">
        <v>96600</v>
      </c>
      <c r="AT70" s="18">
        <v>99000</v>
      </c>
      <c r="AU70" s="18">
        <v>94600</v>
      </c>
      <c r="AV70" s="18">
        <v>92600</v>
      </c>
      <c r="AW70" s="18">
        <v>93700</v>
      </c>
      <c r="AX70" s="18">
        <v>91300</v>
      </c>
      <c r="AY70" s="40">
        <v>92900</v>
      </c>
      <c r="AZ70" s="40">
        <v>92200</v>
      </c>
      <c r="BA70" s="40">
        <v>95800</v>
      </c>
      <c r="BB70" s="40">
        <v>93900</v>
      </c>
      <c r="BC70" s="40">
        <v>98800</v>
      </c>
      <c r="BD70" s="40">
        <v>100500</v>
      </c>
      <c r="BE70" s="40">
        <v>98400</v>
      </c>
      <c r="BF70" s="40">
        <v>97700</v>
      </c>
      <c r="BG70" s="40">
        <v>97600</v>
      </c>
      <c r="BH70" s="40">
        <v>94700</v>
      </c>
      <c r="BI70" s="40">
        <v>94200</v>
      </c>
      <c r="BJ70" s="40">
        <v>95100</v>
      </c>
      <c r="BK70" s="40">
        <v>93800</v>
      </c>
      <c r="BL70" s="40">
        <v>92000</v>
      </c>
      <c r="BM70" s="40">
        <v>89400</v>
      </c>
      <c r="BN70" s="40">
        <v>94600</v>
      </c>
      <c r="BO70" s="40">
        <v>92000</v>
      </c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16"/>
      <c r="CJ70"/>
      <c r="CL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EA70" s="30" t="e">
        <f t="shared" si="3"/>
        <v>#DIV/0!</v>
      </c>
      <c r="EB70" s="30">
        <f t="shared" si="4"/>
        <v>5.1101223581757511E-2</v>
      </c>
      <c r="EC70" s="30">
        <f t="shared" si="23"/>
        <v>4.7947310647639955E-2</v>
      </c>
      <c r="ED70" s="30">
        <f t="shared" si="24"/>
        <v>4.479781420765027E-2</v>
      </c>
      <c r="EE70" s="30">
        <f t="shared" si="25"/>
        <v>4.4191750278706803E-2</v>
      </c>
      <c r="EF70" s="30">
        <f t="shared" si="26"/>
        <v>4.069873997709049E-2</v>
      </c>
      <c r="EG70" s="30">
        <f t="shared" si="27"/>
        <v>3.6203389830508477E-2</v>
      </c>
      <c r="EH70" s="30">
        <f t="shared" si="28"/>
        <v>3.3544733861834652E-2</v>
      </c>
      <c r="EI70" s="30">
        <f t="shared" si="29"/>
        <v>3.0973544973544972E-2</v>
      </c>
      <c r="EJ70" s="30">
        <f t="shared" si="30"/>
        <v>2.8602484472049688E-2</v>
      </c>
      <c r="EK70" s="30">
        <f t="shared" si="31"/>
        <v>2.7525252525252526E-2</v>
      </c>
      <c r="EL70" s="30">
        <f t="shared" si="32"/>
        <v>2.8953488372093023E-2</v>
      </c>
      <c r="EM70" s="30">
        <f t="shared" si="33"/>
        <v>3.101511879049676E-2</v>
      </c>
      <c r="EN70" s="30">
        <f t="shared" si="34"/>
        <v>2.9861259338313767E-2</v>
      </c>
      <c r="EO70" s="30">
        <f t="shared" si="8"/>
        <v>2.8773274917853232E-2</v>
      </c>
      <c r="EP70" s="30">
        <f t="shared" si="9"/>
        <v>2.8525296017222819E-2</v>
      </c>
      <c r="EQ70" s="30">
        <f t="shared" si="10"/>
        <v>2.8524945770065077E-2</v>
      </c>
      <c r="ER70" s="30">
        <f t="shared" si="11"/>
        <v>2.7327766179540709E-2</v>
      </c>
      <c r="ES70" s="30">
        <f t="shared" si="12"/>
        <v>2.685835995740149E-2</v>
      </c>
      <c r="ET70" s="30">
        <f t="shared" si="13"/>
        <v>2.5354251012145747E-2</v>
      </c>
      <c r="EU70" s="30">
        <f t="shared" si="14"/>
        <v>2.5253731343283584E-2</v>
      </c>
      <c r="EV70" s="30">
        <f t="shared" si="15"/>
        <v>2.545731707317073E-2</v>
      </c>
      <c r="EW70" s="30">
        <f t="shared" si="16"/>
        <v>2.4923234390992834E-2</v>
      </c>
      <c r="EX70" s="30">
        <f t="shared" si="17"/>
        <v>2.5993852459016392E-2</v>
      </c>
      <c r="EY70" s="30">
        <f t="shared" si="18"/>
        <v>2.9334741288278773E-2</v>
      </c>
      <c r="EZ70" s="30">
        <f t="shared" si="19"/>
        <v>2.9384288747346072E-2</v>
      </c>
      <c r="FA70" s="30">
        <f t="shared" si="20"/>
        <v>2.8822292323869611E-2</v>
      </c>
      <c r="FB70" s="30">
        <f t="shared" si="21"/>
        <v>2.974413646055437E-2</v>
      </c>
      <c r="FC70" s="30">
        <f t="shared" si="22"/>
        <v>3.2684782608695652E-2</v>
      </c>
      <c r="FD70" s="30">
        <f t="shared" si="5"/>
        <v>7.2024608501118567E-2</v>
      </c>
      <c r="FE70" s="30">
        <f t="shared" si="6"/>
        <v>6.9968287526427059E-2</v>
      </c>
      <c r="FF70" s="30">
        <f t="shared" si="7"/>
        <v>6.8391304347826087E-2</v>
      </c>
    </row>
    <row r="71" spans="1:162" ht="14.4" x14ac:dyDescent="0.3">
      <c r="A71" s="16" t="s">
        <v>86</v>
      </c>
      <c r="B71" s="18">
        <v>2065</v>
      </c>
      <c r="C71" s="18">
        <v>1902</v>
      </c>
      <c r="D71" s="18">
        <v>1790</v>
      </c>
      <c r="E71" s="18">
        <v>1814</v>
      </c>
      <c r="F71" s="18">
        <v>1718</v>
      </c>
      <c r="G71" s="18">
        <v>1595</v>
      </c>
      <c r="H71" s="18">
        <v>1534</v>
      </c>
      <c r="I71" s="18">
        <v>1431</v>
      </c>
      <c r="J71" s="18">
        <v>1456</v>
      </c>
      <c r="K71" s="18">
        <v>1394</v>
      </c>
      <c r="L71" s="18">
        <v>1339</v>
      </c>
      <c r="M71" s="18">
        <v>1386</v>
      </c>
      <c r="N71" s="18">
        <v>1332</v>
      </c>
      <c r="O71" s="18">
        <v>1288</v>
      </c>
      <c r="P71" s="18">
        <v>1317</v>
      </c>
      <c r="Q71" s="18">
        <v>1368</v>
      </c>
      <c r="R71" s="18">
        <v>1326</v>
      </c>
      <c r="S71" s="18">
        <v>1352</v>
      </c>
      <c r="T71" s="18">
        <v>1271</v>
      </c>
      <c r="U71" s="18">
        <v>1356</v>
      </c>
      <c r="V71" s="18">
        <v>1385</v>
      </c>
      <c r="W71" s="18">
        <v>1362</v>
      </c>
      <c r="X71" s="18">
        <v>1325</v>
      </c>
      <c r="Y71" s="18">
        <v>1326</v>
      </c>
      <c r="Z71" s="18">
        <v>1255</v>
      </c>
      <c r="AA71" s="18">
        <v>1215</v>
      </c>
      <c r="AB71" s="18">
        <v>1193</v>
      </c>
      <c r="AC71" s="18">
        <v>1235</v>
      </c>
      <c r="AD71" s="18">
        <v>2099</v>
      </c>
      <c r="AE71" s="18">
        <v>1932</v>
      </c>
      <c r="AF71" s="18">
        <v>1841</v>
      </c>
      <c r="AG71" s="18"/>
      <c r="AH71" s="18"/>
      <c r="AI71" s="18"/>
      <c r="AJ71" s="18"/>
      <c r="AK71" s="18">
        <v>32900</v>
      </c>
      <c r="AL71" s="18">
        <v>32700</v>
      </c>
      <c r="AM71" s="18">
        <v>33600</v>
      </c>
      <c r="AN71" s="18">
        <v>32500</v>
      </c>
      <c r="AO71" s="18">
        <v>31600</v>
      </c>
      <c r="AP71" s="18">
        <v>32600</v>
      </c>
      <c r="AQ71" s="18">
        <v>32600</v>
      </c>
      <c r="AR71" s="18">
        <v>34000</v>
      </c>
      <c r="AS71" s="18">
        <v>34300</v>
      </c>
      <c r="AT71" s="18">
        <v>33200</v>
      </c>
      <c r="AU71" s="18">
        <v>33300</v>
      </c>
      <c r="AV71" s="18">
        <v>31300</v>
      </c>
      <c r="AW71" s="18">
        <v>31000</v>
      </c>
      <c r="AX71" s="18">
        <v>31500</v>
      </c>
      <c r="AY71" s="40">
        <v>30200</v>
      </c>
      <c r="AZ71" s="40">
        <v>31200</v>
      </c>
      <c r="BA71" s="40">
        <v>33200</v>
      </c>
      <c r="BB71" s="40">
        <v>31300</v>
      </c>
      <c r="BC71" s="40">
        <v>32400</v>
      </c>
      <c r="BD71" s="40">
        <v>32100</v>
      </c>
      <c r="BE71" s="40">
        <v>31600</v>
      </c>
      <c r="BF71" s="40">
        <v>32700</v>
      </c>
      <c r="BG71" s="40">
        <v>32800</v>
      </c>
      <c r="BH71" s="40">
        <v>31700</v>
      </c>
      <c r="BI71" s="40">
        <v>30800</v>
      </c>
      <c r="BJ71" s="40">
        <v>29300</v>
      </c>
      <c r="BK71" s="40">
        <v>29200</v>
      </c>
      <c r="BL71" s="40">
        <v>30200</v>
      </c>
      <c r="BM71" s="40">
        <v>30800</v>
      </c>
      <c r="BN71" s="40">
        <v>33200</v>
      </c>
      <c r="BO71" s="40">
        <v>30500</v>
      </c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16"/>
      <c r="CJ71"/>
      <c r="CL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EA71" s="30" t="e">
        <f t="shared" si="3"/>
        <v>#DIV/0!</v>
      </c>
      <c r="EB71" s="30">
        <f t="shared" si="4"/>
        <v>6.2765957446808504E-2</v>
      </c>
      <c r="EC71" s="30">
        <f t="shared" si="23"/>
        <v>5.8165137614678897E-2</v>
      </c>
      <c r="ED71" s="30">
        <f t="shared" si="24"/>
        <v>5.3273809523809522E-2</v>
      </c>
      <c r="EE71" s="30">
        <f t="shared" si="25"/>
        <v>5.5815384615384614E-2</v>
      </c>
      <c r="EF71" s="30">
        <f t="shared" si="26"/>
        <v>5.4367088607594934E-2</v>
      </c>
      <c r="EG71" s="30">
        <f t="shared" si="27"/>
        <v>4.8926380368098162E-2</v>
      </c>
      <c r="EH71" s="30">
        <f t="shared" si="28"/>
        <v>4.7055214723926382E-2</v>
      </c>
      <c r="EI71" s="30">
        <f t="shared" si="29"/>
        <v>4.2088235294117649E-2</v>
      </c>
      <c r="EJ71" s="30">
        <f t="shared" si="30"/>
        <v>4.2448979591836737E-2</v>
      </c>
      <c r="EK71" s="30">
        <f t="shared" si="31"/>
        <v>4.1987951807228918E-2</v>
      </c>
      <c r="EL71" s="30">
        <f t="shared" si="32"/>
        <v>4.0210210210210214E-2</v>
      </c>
      <c r="EM71" s="30">
        <f t="shared" si="33"/>
        <v>4.428115015974441E-2</v>
      </c>
      <c r="EN71" s="30">
        <f t="shared" si="34"/>
        <v>4.2967741935483868E-2</v>
      </c>
      <c r="EO71" s="30">
        <f t="shared" si="8"/>
        <v>4.0888888888888891E-2</v>
      </c>
      <c r="EP71" s="30">
        <f t="shared" si="9"/>
        <v>4.3609271523178811E-2</v>
      </c>
      <c r="EQ71" s="30">
        <f t="shared" si="10"/>
        <v>4.3846153846153847E-2</v>
      </c>
      <c r="ER71" s="30">
        <f t="shared" si="11"/>
        <v>3.9939759036144579E-2</v>
      </c>
      <c r="ES71" s="30">
        <f t="shared" si="12"/>
        <v>4.3194888178913739E-2</v>
      </c>
      <c r="ET71" s="30">
        <f t="shared" si="13"/>
        <v>3.9228395061728392E-2</v>
      </c>
      <c r="EU71" s="30">
        <f t="shared" si="14"/>
        <v>4.2242990654205607E-2</v>
      </c>
      <c r="EV71" s="30">
        <f t="shared" si="15"/>
        <v>4.3829113924050631E-2</v>
      </c>
      <c r="EW71" s="30">
        <f t="shared" si="16"/>
        <v>4.1651376146788988E-2</v>
      </c>
      <c r="EX71" s="30">
        <f t="shared" si="17"/>
        <v>4.0396341463414635E-2</v>
      </c>
      <c r="EY71" s="30">
        <f t="shared" si="18"/>
        <v>4.1829652996845428E-2</v>
      </c>
      <c r="EZ71" s="30">
        <f t="shared" si="19"/>
        <v>4.0746753246753246E-2</v>
      </c>
      <c r="FA71" s="30">
        <f t="shared" si="20"/>
        <v>4.1467576791808874E-2</v>
      </c>
      <c r="FB71" s="30">
        <f t="shared" si="21"/>
        <v>4.0856164383561641E-2</v>
      </c>
      <c r="FC71" s="30">
        <f t="shared" si="22"/>
        <v>4.0894039735099336E-2</v>
      </c>
      <c r="FD71" s="30">
        <f t="shared" si="5"/>
        <v>6.8149350649350654E-2</v>
      </c>
      <c r="FE71" s="30">
        <f t="shared" si="6"/>
        <v>5.8192771084337347E-2</v>
      </c>
      <c r="FF71" s="30">
        <f t="shared" si="7"/>
        <v>6.0360655737704917E-2</v>
      </c>
    </row>
    <row r="72" spans="1:162" ht="14.4" x14ac:dyDescent="0.3">
      <c r="A72" s="16" t="s">
        <v>87</v>
      </c>
      <c r="B72" s="18">
        <v>2582</v>
      </c>
      <c r="C72" s="18">
        <v>2350</v>
      </c>
      <c r="D72" s="18">
        <v>1922</v>
      </c>
      <c r="E72" s="18">
        <v>2148</v>
      </c>
      <c r="F72" s="18">
        <v>1970</v>
      </c>
      <c r="G72" s="18">
        <v>1624</v>
      </c>
      <c r="H72" s="18">
        <v>1288</v>
      </c>
      <c r="I72" s="18">
        <v>1570</v>
      </c>
      <c r="J72" s="18">
        <v>1408</v>
      </c>
      <c r="K72" s="18">
        <v>1366</v>
      </c>
      <c r="L72" s="18">
        <v>1232</v>
      </c>
      <c r="M72" s="18">
        <v>1424</v>
      </c>
      <c r="N72" s="18">
        <v>1437</v>
      </c>
      <c r="O72" s="18">
        <v>1245</v>
      </c>
      <c r="P72" s="18">
        <v>1144</v>
      </c>
      <c r="Q72" s="18">
        <v>1218</v>
      </c>
      <c r="R72" s="18">
        <v>1181</v>
      </c>
      <c r="S72" s="18">
        <v>1162</v>
      </c>
      <c r="T72" s="18">
        <v>1097</v>
      </c>
      <c r="U72" s="18">
        <v>1297</v>
      </c>
      <c r="V72" s="18">
        <v>1334</v>
      </c>
      <c r="W72" s="18">
        <v>1320</v>
      </c>
      <c r="X72" s="18">
        <v>1269</v>
      </c>
      <c r="Y72" s="18">
        <v>1480</v>
      </c>
      <c r="Z72" s="18">
        <v>1430</v>
      </c>
      <c r="AA72" s="18">
        <v>1390</v>
      </c>
      <c r="AB72" s="18">
        <v>1220</v>
      </c>
      <c r="AC72" s="18">
        <v>1453</v>
      </c>
      <c r="AD72" s="18">
        <v>3307</v>
      </c>
      <c r="AE72" s="18">
        <v>2964</v>
      </c>
      <c r="AF72" s="18">
        <v>2734</v>
      </c>
      <c r="AG72" s="18"/>
      <c r="AH72" s="18"/>
      <c r="AI72" s="18"/>
      <c r="AJ72" s="18"/>
      <c r="AK72" s="18">
        <v>33900</v>
      </c>
      <c r="AL72" s="18">
        <v>32300</v>
      </c>
      <c r="AM72" s="18">
        <v>32300</v>
      </c>
      <c r="AN72" s="18">
        <v>34200</v>
      </c>
      <c r="AO72" s="18">
        <v>33100</v>
      </c>
      <c r="AP72" s="18">
        <v>34500</v>
      </c>
      <c r="AQ72" s="18">
        <v>34900</v>
      </c>
      <c r="AR72" s="18">
        <v>35600</v>
      </c>
      <c r="AS72" s="18">
        <v>36800</v>
      </c>
      <c r="AT72" s="18">
        <v>35600</v>
      </c>
      <c r="AU72" s="18">
        <v>34100</v>
      </c>
      <c r="AV72" s="18">
        <v>33700</v>
      </c>
      <c r="AW72" s="18">
        <v>34000</v>
      </c>
      <c r="AX72" s="18">
        <v>34700</v>
      </c>
      <c r="AY72" s="40">
        <v>34500</v>
      </c>
      <c r="AZ72" s="40">
        <v>35300</v>
      </c>
      <c r="BA72" s="40">
        <v>35900</v>
      </c>
      <c r="BB72" s="40">
        <v>36900</v>
      </c>
      <c r="BC72" s="40">
        <v>37400</v>
      </c>
      <c r="BD72" s="40">
        <v>36300</v>
      </c>
      <c r="BE72" s="40">
        <v>35300</v>
      </c>
      <c r="BF72" s="40">
        <v>35300</v>
      </c>
      <c r="BG72" s="40">
        <v>35900</v>
      </c>
      <c r="BH72" s="40">
        <v>35900</v>
      </c>
      <c r="BI72" s="40">
        <v>38300</v>
      </c>
      <c r="BJ72" s="40">
        <v>39400</v>
      </c>
      <c r="BK72" s="40">
        <v>39500</v>
      </c>
      <c r="BL72" s="40">
        <v>40500</v>
      </c>
      <c r="BM72" s="40">
        <v>40600</v>
      </c>
      <c r="BN72" s="40">
        <v>38300</v>
      </c>
      <c r="BO72" s="40">
        <v>36900</v>
      </c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16"/>
      <c r="CJ72"/>
      <c r="CL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EA72" s="30" t="e">
        <f t="shared" si="3"/>
        <v>#DIV/0!</v>
      </c>
      <c r="EB72" s="30">
        <f t="shared" si="4"/>
        <v>7.6165191740412974E-2</v>
      </c>
      <c r="EC72" s="30">
        <f t="shared" si="23"/>
        <v>7.275541795665634E-2</v>
      </c>
      <c r="ED72" s="30">
        <f t="shared" si="24"/>
        <v>5.9504643962848297E-2</v>
      </c>
      <c r="EE72" s="30">
        <f t="shared" si="25"/>
        <v>6.2807017543859645E-2</v>
      </c>
      <c r="EF72" s="30">
        <f t="shared" si="26"/>
        <v>5.9516616314199397E-2</v>
      </c>
      <c r="EG72" s="30">
        <f t="shared" si="27"/>
        <v>4.7072463768115941E-2</v>
      </c>
      <c r="EH72" s="30">
        <f t="shared" si="28"/>
        <v>3.6905444126074501E-2</v>
      </c>
      <c r="EI72" s="30">
        <f t="shared" si="29"/>
        <v>4.4101123595505616E-2</v>
      </c>
      <c r="EJ72" s="30">
        <f t="shared" si="30"/>
        <v>3.826086956521739E-2</v>
      </c>
      <c r="EK72" s="30">
        <f t="shared" si="31"/>
        <v>3.8370786516853932E-2</v>
      </c>
      <c r="EL72" s="30">
        <f t="shared" si="32"/>
        <v>3.612903225806452E-2</v>
      </c>
      <c r="EM72" s="30">
        <f t="shared" si="33"/>
        <v>4.2255192878338281E-2</v>
      </c>
      <c r="EN72" s="30">
        <f t="shared" si="34"/>
        <v>4.226470588235294E-2</v>
      </c>
      <c r="EO72" s="30">
        <f t="shared" si="8"/>
        <v>3.5878962536023053E-2</v>
      </c>
      <c r="EP72" s="30">
        <f t="shared" si="9"/>
        <v>3.3159420289855072E-2</v>
      </c>
      <c r="EQ72" s="30">
        <f t="shared" si="10"/>
        <v>3.4504249291784701E-2</v>
      </c>
      <c r="ER72" s="30">
        <f t="shared" si="11"/>
        <v>3.2896935933147631E-2</v>
      </c>
      <c r="ES72" s="30">
        <f t="shared" si="12"/>
        <v>3.149051490514905E-2</v>
      </c>
      <c r="ET72" s="30">
        <f t="shared" si="13"/>
        <v>2.9331550802139037E-2</v>
      </c>
      <c r="EU72" s="30">
        <f t="shared" si="14"/>
        <v>3.5730027548209364E-2</v>
      </c>
      <c r="EV72" s="30">
        <f t="shared" si="15"/>
        <v>3.7790368271954672E-2</v>
      </c>
      <c r="EW72" s="30">
        <f t="shared" si="16"/>
        <v>3.7393767705382434E-2</v>
      </c>
      <c r="EX72" s="30">
        <f t="shared" si="17"/>
        <v>3.5348189415041781E-2</v>
      </c>
      <c r="EY72" s="30">
        <f t="shared" si="18"/>
        <v>4.1225626740947076E-2</v>
      </c>
      <c r="EZ72" s="30">
        <f t="shared" si="19"/>
        <v>3.7336814621409919E-2</v>
      </c>
      <c r="FA72" s="30">
        <f t="shared" si="20"/>
        <v>3.5279187817258882E-2</v>
      </c>
      <c r="FB72" s="30">
        <f t="shared" si="21"/>
        <v>3.0886075949367087E-2</v>
      </c>
      <c r="FC72" s="30">
        <f t="shared" si="22"/>
        <v>3.5876543209876544E-2</v>
      </c>
      <c r="FD72" s="30">
        <f t="shared" si="5"/>
        <v>8.1453201970443354E-2</v>
      </c>
      <c r="FE72" s="30">
        <f t="shared" si="6"/>
        <v>7.7389033942558749E-2</v>
      </c>
      <c r="FF72" s="30">
        <f t="shared" si="7"/>
        <v>7.4092140921409214E-2</v>
      </c>
    </row>
    <row r="73" spans="1:162" ht="14.4" x14ac:dyDescent="0.3">
      <c r="A73" s="16" t="s">
        <v>88</v>
      </c>
      <c r="B73" s="18">
        <v>13764</v>
      </c>
      <c r="C73" s="18">
        <v>12333</v>
      </c>
      <c r="D73" s="18">
        <v>12717</v>
      </c>
      <c r="E73" s="18">
        <v>12944</v>
      </c>
      <c r="F73" s="18">
        <v>10772</v>
      </c>
      <c r="G73" s="18">
        <v>9704</v>
      </c>
      <c r="H73" s="18">
        <v>9989</v>
      </c>
      <c r="I73" s="18">
        <v>10295</v>
      </c>
      <c r="J73" s="18">
        <v>8861</v>
      </c>
      <c r="K73" s="18">
        <v>8544</v>
      </c>
      <c r="L73" s="18">
        <v>9246</v>
      </c>
      <c r="M73" s="18">
        <v>9931</v>
      </c>
      <c r="N73" s="18">
        <v>9100</v>
      </c>
      <c r="O73" s="18">
        <v>8676</v>
      </c>
      <c r="P73" s="18">
        <v>9234</v>
      </c>
      <c r="Q73" s="18">
        <v>9666</v>
      </c>
      <c r="R73" s="18">
        <v>8857</v>
      </c>
      <c r="S73" s="18">
        <v>7980</v>
      </c>
      <c r="T73" s="18">
        <v>8222</v>
      </c>
      <c r="U73" s="18">
        <v>8819</v>
      </c>
      <c r="V73" s="18">
        <v>8232</v>
      </c>
      <c r="W73" s="18">
        <v>7837</v>
      </c>
      <c r="X73" s="18">
        <v>8514</v>
      </c>
      <c r="Y73" s="18">
        <v>9254</v>
      </c>
      <c r="Z73" s="18">
        <v>8738</v>
      </c>
      <c r="AA73" s="18">
        <v>8192</v>
      </c>
      <c r="AB73" s="18">
        <v>8643</v>
      </c>
      <c r="AC73" s="18">
        <v>9541</v>
      </c>
      <c r="AD73" s="18">
        <v>21157</v>
      </c>
      <c r="AE73" s="18">
        <v>19214</v>
      </c>
      <c r="AF73" s="18">
        <v>18273</v>
      </c>
      <c r="AG73" s="18"/>
      <c r="AH73" s="18"/>
      <c r="AI73" s="18"/>
      <c r="AJ73" s="18"/>
      <c r="AK73" s="18">
        <v>236300</v>
      </c>
      <c r="AL73" s="18">
        <v>239800</v>
      </c>
      <c r="AM73" s="18">
        <v>244100</v>
      </c>
      <c r="AN73" s="18">
        <v>245700</v>
      </c>
      <c r="AO73" s="18">
        <v>253500</v>
      </c>
      <c r="AP73" s="18">
        <v>255900</v>
      </c>
      <c r="AQ73" s="18">
        <v>255700</v>
      </c>
      <c r="AR73" s="18">
        <v>255100</v>
      </c>
      <c r="AS73" s="18">
        <v>253700</v>
      </c>
      <c r="AT73" s="18">
        <v>252100</v>
      </c>
      <c r="AU73" s="18">
        <v>253000</v>
      </c>
      <c r="AV73" s="18">
        <v>253000</v>
      </c>
      <c r="AW73" s="18">
        <v>251600</v>
      </c>
      <c r="AX73" s="18">
        <v>260100</v>
      </c>
      <c r="AY73" s="40">
        <v>255900</v>
      </c>
      <c r="AZ73" s="40">
        <v>259600</v>
      </c>
      <c r="BA73" s="40">
        <v>261800</v>
      </c>
      <c r="BB73" s="40">
        <v>255700</v>
      </c>
      <c r="BC73" s="40">
        <v>257800</v>
      </c>
      <c r="BD73" s="40">
        <v>255000</v>
      </c>
      <c r="BE73" s="40">
        <v>251300</v>
      </c>
      <c r="BF73" s="40">
        <v>253300</v>
      </c>
      <c r="BG73" s="40">
        <v>252000</v>
      </c>
      <c r="BH73" s="40">
        <v>257400</v>
      </c>
      <c r="BI73" s="40">
        <v>261200</v>
      </c>
      <c r="BJ73" s="40">
        <v>259200</v>
      </c>
      <c r="BK73" s="40">
        <v>261600</v>
      </c>
      <c r="BL73" s="40">
        <v>263500</v>
      </c>
      <c r="BM73" s="40">
        <v>261400</v>
      </c>
      <c r="BN73" s="40">
        <v>261500</v>
      </c>
      <c r="BO73" s="40">
        <v>256000</v>
      </c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16"/>
      <c r="CJ73"/>
      <c r="CL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EA73" s="30" t="e">
        <f t="shared" ref="EA73:EA136" si="35">B73/AJ73</f>
        <v>#DIV/0!</v>
      </c>
      <c r="EB73" s="30">
        <f t="shared" ref="EB73:EB136" si="36">B73/AK73</f>
        <v>5.8247989843419383E-2</v>
      </c>
      <c r="EC73" s="30">
        <f t="shared" si="23"/>
        <v>5.1430358632193494E-2</v>
      </c>
      <c r="ED73" s="30">
        <f t="shared" si="24"/>
        <v>5.209750102417042E-2</v>
      </c>
      <c r="EE73" s="30">
        <f t="shared" si="25"/>
        <v>5.2682132682132683E-2</v>
      </c>
      <c r="EF73" s="30">
        <f t="shared" si="26"/>
        <v>4.2493096646942799E-2</v>
      </c>
      <c r="EG73" s="30">
        <f t="shared" si="27"/>
        <v>3.7921062915201253E-2</v>
      </c>
      <c r="EH73" s="30">
        <f t="shared" si="28"/>
        <v>3.9065310911224088E-2</v>
      </c>
      <c r="EI73" s="30">
        <f t="shared" si="29"/>
        <v>4.0356722853782827E-2</v>
      </c>
      <c r="EJ73" s="30">
        <f t="shared" si="30"/>
        <v>3.4927079227433974E-2</v>
      </c>
      <c r="EK73" s="30">
        <f t="shared" si="31"/>
        <v>3.3891312971043239E-2</v>
      </c>
      <c r="EL73" s="30">
        <f t="shared" si="32"/>
        <v>3.6545454545454548E-2</v>
      </c>
      <c r="EM73" s="30">
        <f t="shared" si="33"/>
        <v>3.9252964426877472E-2</v>
      </c>
      <c r="EN73" s="30">
        <f t="shared" si="34"/>
        <v>3.616852146263911E-2</v>
      </c>
      <c r="EO73" s="30">
        <f t="shared" si="8"/>
        <v>3.3356401384083044E-2</v>
      </c>
      <c r="EP73" s="30">
        <f t="shared" si="9"/>
        <v>3.6084407971864012E-2</v>
      </c>
      <c r="EQ73" s="30">
        <f t="shared" si="10"/>
        <v>3.7234206471494606E-2</v>
      </c>
      <c r="ER73" s="30">
        <f t="shared" si="11"/>
        <v>3.383116883116883E-2</v>
      </c>
      <c r="ES73" s="30">
        <f t="shared" si="12"/>
        <v>3.1208447399296051E-2</v>
      </c>
      <c r="ET73" s="30">
        <f t="shared" si="13"/>
        <v>3.1892940263770361E-2</v>
      </c>
      <c r="EU73" s="30">
        <f t="shared" si="14"/>
        <v>3.4584313725490194E-2</v>
      </c>
      <c r="EV73" s="30">
        <f t="shared" si="15"/>
        <v>3.2757660167130921E-2</v>
      </c>
      <c r="EW73" s="30">
        <f t="shared" si="16"/>
        <v>3.0939597315436242E-2</v>
      </c>
      <c r="EX73" s="30">
        <f t="shared" si="17"/>
        <v>3.3785714285714287E-2</v>
      </c>
      <c r="EY73" s="30">
        <f t="shared" si="18"/>
        <v>3.5951825951825951E-2</v>
      </c>
      <c r="EZ73" s="30">
        <f t="shared" si="19"/>
        <v>3.3453292496171516E-2</v>
      </c>
      <c r="FA73" s="30">
        <f t="shared" si="20"/>
        <v>3.1604938271604939E-2</v>
      </c>
      <c r="FB73" s="30">
        <f t="shared" si="21"/>
        <v>3.3038990825688071E-2</v>
      </c>
      <c r="FC73" s="30">
        <f t="shared" si="22"/>
        <v>3.6208728652751425E-2</v>
      </c>
      <c r="FD73" s="30">
        <f t="shared" ref="FD73:FD136" si="37">AD73/BM73</f>
        <v>8.0937260902830904E-2</v>
      </c>
      <c r="FE73" s="30">
        <f t="shared" ref="FE73:FE136" si="38">AE73/BN73</f>
        <v>7.3476099426386235E-2</v>
      </c>
      <c r="FF73" s="30">
        <f t="shared" ref="FF73:FF136" si="39">AF73/BO73</f>
        <v>7.1378906249999999E-2</v>
      </c>
    </row>
    <row r="74" spans="1:162" ht="14.4" x14ac:dyDescent="0.3">
      <c r="A74" s="16" t="s">
        <v>89</v>
      </c>
      <c r="B74" s="18">
        <v>1262</v>
      </c>
      <c r="C74" s="18">
        <v>1202</v>
      </c>
      <c r="D74" s="18">
        <v>1135</v>
      </c>
      <c r="E74" s="18">
        <v>1114</v>
      </c>
      <c r="F74" s="18">
        <v>959</v>
      </c>
      <c r="G74" s="18">
        <v>910</v>
      </c>
      <c r="H74" s="18">
        <v>804</v>
      </c>
      <c r="I74" s="18">
        <v>851</v>
      </c>
      <c r="J74" s="18">
        <v>803</v>
      </c>
      <c r="K74" s="18">
        <v>776</v>
      </c>
      <c r="L74" s="18">
        <v>763</v>
      </c>
      <c r="M74" s="18">
        <v>752</v>
      </c>
      <c r="N74" s="18">
        <v>736</v>
      </c>
      <c r="O74" s="18">
        <v>702</v>
      </c>
      <c r="P74" s="18">
        <v>703</v>
      </c>
      <c r="Q74" s="18">
        <v>764</v>
      </c>
      <c r="R74" s="18">
        <v>727</v>
      </c>
      <c r="S74" s="18">
        <v>693</v>
      </c>
      <c r="T74" s="18">
        <v>702</v>
      </c>
      <c r="U74" s="18">
        <v>742</v>
      </c>
      <c r="V74" s="18">
        <v>752</v>
      </c>
      <c r="W74" s="18">
        <v>750</v>
      </c>
      <c r="X74" s="18">
        <v>797</v>
      </c>
      <c r="Y74" s="18">
        <v>861</v>
      </c>
      <c r="Z74" s="18">
        <v>781</v>
      </c>
      <c r="AA74" s="18">
        <v>789</v>
      </c>
      <c r="AB74" s="18">
        <v>790</v>
      </c>
      <c r="AC74" s="18">
        <v>808</v>
      </c>
      <c r="AD74" s="18">
        <v>2141</v>
      </c>
      <c r="AE74" s="18">
        <v>2130</v>
      </c>
      <c r="AF74" s="18">
        <v>1867</v>
      </c>
      <c r="AG74" s="18"/>
      <c r="AH74" s="18"/>
      <c r="AI74" s="18"/>
      <c r="AJ74" s="18"/>
      <c r="AK74" s="18">
        <v>39600</v>
      </c>
      <c r="AL74" s="18">
        <v>38800</v>
      </c>
      <c r="AM74" s="18">
        <v>40100</v>
      </c>
      <c r="AN74" s="18">
        <v>40600</v>
      </c>
      <c r="AO74" s="18">
        <v>40300</v>
      </c>
      <c r="AP74" s="18">
        <v>41200</v>
      </c>
      <c r="AQ74" s="18">
        <v>40000</v>
      </c>
      <c r="AR74" s="18">
        <v>40400</v>
      </c>
      <c r="AS74" s="18">
        <v>38500</v>
      </c>
      <c r="AT74" s="18">
        <v>38600</v>
      </c>
      <c r="AU74" s="18">
        <v>40900</v>
      </c>
      <c r="AV74" s="18">
        <v>41300</v>
      </c>
      <c r="AW74" s="18">
        <v>43500</v>
      </c>
      <c r="AX74" s="18">
        <v>44900</v>
      </c>
      <c r="AY74" s="40">
        <v>43600</v>
      </c>
      <c r="AZ74" s="40">
        <v>43700</v>
      </c>
      <c r="BA74" s="40">
        <v>43900</v>
      </c>
      <c r="BB74" s="40">
        <v>45300</v>
      </c>
      <c r="BC74" s="40">
        <v>44500</v>
      </c>
      <c r="BD74" s="40">
        <v>42200</v>
      </c>
      <c r="BE74" s="40">
        <v>41300</v>
      </c>
      <c r="BF74" s="40">
        <v>39600</v>
      </c>
      <c r="BG74" s="40">
        <v>39500</v>
      </c>
      <c r="BH74" s="40">
        <v>38700</v>
      </c>
      <c r="BI74" s="40">
        <v>38700</v>
      </c>
      <c r="BJ74" s="40">
        <v>39100</v>
      </c>
      <c r="BK74" s="40">
        <v>40000</v>
      </c>
      <c r="BL74" s="40">
        <v>42300</v>
      </c>
      <c r="BM74" s="40">
        <v>40800</v>
      </c>
      <c r="BN74" s="40">
        <v>39500</v>
      </c>
      <c r="BO74" s="40">
        <v>39900</v>
      </c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16"/>
      <c r="CJ74"/>
      <c r="CL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EA74" s="30" t="e">
        <f t="shared" si="35"/>
        <v>#DIV/0!</v>
      </c>
      <c r="EB74" s="30">
        <f t="shared" si="36"/>
        <v>3.1868686868686866E-2</v>
      </c>
      <c r="EC74" s="30">
        <f t="shared" si="23"/>
        <v>3.0979381443298971E-2</v>
      </c>
      <c r="ED74" s="30">
        <f t="shared" si="24"/>
        <v>2.8304239401496258E-2</v>
      </c>
      <c r="EE74" s="30">
        <f t="shared" si="25"/>
        <v>2.7438423645320197E-2</v>
      </c>
      <c r="EF74" s="30">
        <f t="shared" si="26"/>
        <v>2.379652605459057E-2</v>
      </c>
      <c r="EG74" s="30">
        <f t="shared" si="27"/>
        <v>2.20873786407767E-2</v>
      </c>
      <c r="EH74" s="30">
        <f t="shared" si="28"/>
        <v>2.01E-2</v>
      </c>
      <c r="EI74" s="30">
        <f t="shared" si="29"/>
        <v>2.1064356435643566E-2</v>
      </c>
      <c r="EJ74" s="30">
        <f t="shared" si="30"/>
        <v>2.0857142857142859E-2</v>
      </c>
      <c r="EK74" s="30">
        <f t="shared" si="31"/>
        <v>2.010362694300518E-2</v>
      </c>
      <c r="EL74" s="30">
        <f t="shared" si="32"/>
        <v>1.865525672371638E-2</v>
      </c>
      <c r="EM74" s="30">
        <f t="shared" si="33"/>
        <v>1.820823244552058E-2</v>
      </c>
      <c r="EN74" s="30">
        <f t="shared" si="34"/>
        <v>1.6919540229885059E-2</v>
      </c>
      <c r="EO74" s="30">
        <f t="shared" si="8"/>
        <v>1.5634743875278398E-2</v>
      </c>
      <c r="EP74" s="30">
        <f t="shared" si="9"/>
        <v>1.6123853211009176E-2</v>
      </c>
      <c r="EQ74" s="30">
        <f t="shared" si="10"/>
        <v>1.748283752860412E-2</v>
      </c>
      <c r="ER74" s="30">
        <f t="shared" si="11"/>
        <v>1.6560364464692483E-2</v>
      </c>
      <c r="ES74" s="30">
        <f t="shared" si="12"/>
        <v>1.5298013245033113E-2</v>
      </c>
      <c r="ET74" s="30">
        <f t="shared" si="13"/>
        <v>1.5775280898876403E-2</v>
      </c>
      <c r="EU74" s="30">
        <f t="shared" si="14"/>
        <v>1.7582938388625593E-2</v>
      </c>
      <c r="EV74" s="30">
        <f t="shared" si="15"/>
        <v>1.820823244552058E-2</v>
      </c>
      <c r="EW74" s="30">
        <f t="shared" si="16"/>
        <v>1.893939393939394E-2</v>
      </c>
      <c r="EX74" s="30">
        <f t="shared" si="17"/>
        <v>2.0177215189873417E-2</v>
      </c>
      <c r="EY74" s="30">
        <f t="shared" si="18"/>
        <v>2.2248062015503875E-2</v>
      </c>
      <c r="EZ74" s="30">
        <f t="shared" si="19"/>
        <v>2.0180878552971578E-2</v>
      </c>
      <c r="FA74" s="30">
        <f t="shared" si="20"/>
        <v>2.0179028132992327E-2</v>
      </c>
      <c r="FB74" s="30">
        <f t="shared" si="21"/>
        <v>1.975E-2</v>
      </c>
      <c r="FC74" s="30">
        <f t="shared" si="22"/>
        <v>1.9101654846335699E-2</v>
      </c>
      <c r="FD74" s="30">
        <f t="shared" si="37"/>
        <v>5.2475490196078431E-2</v>
      </c>
      <c r="FE74" s="30">
        <f t="shared" si="38"/>
        <v>5.3924050632911391E-2</v>
      </c>
      <c r="FF74" s="30">
        <f t="shared" si="39"/>
        <v>4.6791979949874683E-2</v>
      </c>
    </row>
    <row r="75" spans="1:162" ht="14.4" x14ac:dyDescent="0.3">
      <c r="A75" s="16" t="s">
        <v>90</v>
      </c>
      <c r="B75" s="18">
        <v>21150</v>
      </c>
      <c r="C75" s="18">
        <v>19763</v>
      </c>
      <c r="D75" s="18">
        <v>18395</v>
      </c>
      <c r="E75" s="18">
        <v>18489</v>
      </c>
      <c r="F75" s="18">
        <v>16355</v>
      </c>
      <c r="G75" s="18">
        <v>14600</v>
      </c>
      <c r="H75" s="18">
        <v>13803</v>
      </c>
      <c r="I75" s="18">
        <v>13720</v>
      </c>
      <c r="J75" s="18">
        <v>12964</v>
      </c>
      <c r="K75" s="18">
        <v>12709</v>
      </c>
      <c r="L75" s="18">
        <v>12432</v>
      </c>
      <c r="M75" s="18">
        <v>13232</v>
      </c>
      <c r="N75" s="18">
        <v>12680</v>
      </c>
      <c r="O75" s="18">
        <v>12644</v>
      </c>
      <c r="P75" s="18">
        <v>12744</v>
      </c>
      <c r="Q75" s="18">
        <v>13160</v>
      </c>
      <c r="R75" s="18">
        <v>12849</v>
      </c>
      <c r="S75" s="18">
        <v>12711</v>
      </c>
      <c r="T75" s="18">
        <v>12696</v>
      </c>
      <c r="U75" s="18">
        <v>13451</v>
      </c>
      <c r="V75" s="18">
        <v>13366</v>
      </c>
      <c r="W75" s="18">
        <v>13352</v>
      </c>
      <c r="X75" s="18">
        <v>13066</v>
      </c>
      <c r="Y75" s="18">
        <v>13296</v>
      </c>
      <c r="Z75" s="18">
        <v>13027</v>
      </c>
      <c r="AA75" s="18">
        <v>12855</v>
      </c>
      <c r="AB75" s="18">
        <v>12821</v>
      </c>
      <c r="AC75" s="18">
        <v>13120</v>
      </c>
      <c r="AD75" s="18">
        <v>22101</v>
      </c>
      <c r="AE75" s="18">
        <v>21075</v>
      </c>
      <c r="AF75" s="18">
        <v>19489</v>
      </c>
      <c r="AG75" s="18"/>
      <c r="AH75" s="18"/>
      <c r="AI75" s="18"/>
      <c r="AJ75" s="18"/>
      <c r="AK75" s="18">
        <v>240500</v>
      </c>
      <c r="AL75" s="18">
        <v>239400</v>
      </c>
      <c r="AM75" s="18">
        <v>238400</v>
      </c>
      <c r="AN75" s="18">
        <v>239600</v>
      </c>
      <c r="AO75" s="18">
        <v>242100</v>
      </c>
      <c r="AP75" s="18">
        <v>241900</v>
      </c>
      <c r="AQ75" s="18">
        <v>242400</v>
      </c>
      <c r="AR75" s="18">
        <v>240900</v>
      </c>
      <c r="AS75" s="18">
        <v>237300</v>
      </c>
      <c r="AT75" s="18">
        <v>234800</v>
      </c>
      <c r="AU75" s="18">
        <v>237400</v>
      </c>
      <c r="AV75" s="18">
        <v>240100</v>
      </c>
      <c r="AW75" s="18">
        <v>237700</v>
      </c>
      <c r="AX75" s="18">
        <v>242300</v>
      </c>
      <c r="AY75" s="40">
        <v>246300</v>
      </c>
      <c r="AZ75" s="40">
        <v>250500</v>
      </c>
      <c r="BA75" s="40">
        <v>248000</v>
      </c>
      <c r="BB75" s="40">
        <v>248100</v>
      </c>
      <c r="BC75" s="40">
        <v>246800</v>
      </c>
      <c r="BD75" s="40">
        <v>244300</v>
      </c>
      <c r="BE75" s="40">
        <v>244100</v>
      </c>
      <c r="BF75" s="40">
        <v>249900</v>
      </c>
      <c r="BG75" s="40">
        <v>250900</v>
      </c>
      <c r="BH75" s="40">
        <v>250400</v>
      </c>
      <c r="BI75" s="40">
        <v>252000</v>
      </c>
      <c r="BJ75" s="40">
        <v>248800</v>
      </c>
      <c r="BK75" s="40">
        <v>244900</v>
      </c>
      <c r="BL75" s="40">
        <v>247000</v>
      </c>
      <c r="BM75" s="40">
        <v>245600</v>
      </c>
      <c r="BN75" s="40">
        <v>248800</v>
      </c>
      <c r="BO75" s="40">
        <v>248500</v>
      </c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16"/>
      <c r="CJ75"/>
      <c r="CL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EA75" s="30" t="e">
        <f t="shared" si="35"/>
        <v>#DIV/0!</v>
      </c>
      <c r="EB75" s="30">
        <f t="shared" si="36"/>
        <v>8.7941787941787947E-2</v>
      </c>
      <c r="EC75" s="30">
        <f t="shared" si="23"/>
        <v>8.2552213868003335E-2</v>
      </c>
      <c r="ED75" s="30">
        <f t="shared" si="24"/>
        <v>7.7160234899328856E-2</v>
      </c>
      <c r="EE75" s="30">
        <f t="shared" si="25"/>
        <v>7.7166110183639405E-2</v>
      </c>
      <c r="EF75" s="30">
        <f t="shared" si="26"/>
        <v>6.7554729450640227E-2</v>
      </c>
      <c r="EG75" s="30">
        <f t="shared" si="27"/>
        <v>6.0355518809425385E-2</v>
      </c>
      <c r="EH75" s="30">
        <f t="shared" si="28"/>
        <v>5.6943069306930695E-2</v>
      </c>
      <c r="EI75" s="30">
        <f t="shared" si="29"/>
        <v>5.6953092569530926E-2</v>
      </c>
      <c r="EJ75" s="30">
        <f t="shared" si="30"/>
        <v>5.4631268436578173E-2</v>
      </c>
      <c r="EK75" s="30">
        <f t="shared" si="31"/>
        <v>5.4126916524701876E-2</v>
      </c>
      <c r="EL75" s="30">
        <f t="shared" si="32"/>
        <v>5.2367312552653748E-2</v>
      </c>
      <c r="EM75" s="30">
        <f t="shared" si="33"/>
        <v>5.5110370678883795E-2</v>
      </c>
      <c r="EN75" s="30">
        <f t="shared" si="34"/>
        <v>5.334455195624737E-2</v>
      </c>
      <c r="EO75" s="30">
        <f t="shared" si="8"/>
        <v>5.2183243912505159E-2</v>
      </c>
      <c r="EP75" s="30">
        <f t="shared" si="9"/>
        <v>5.1741778319123022E-2</v>
      </c>
      <c r="EQ75" s="30">
        <f t="shared" si="10"/>
        <v>5.2534930139720562E-2</v>
      </c>
      <c r="ER75" s="30">
        <f t="shared" si="11"/>
        <v>5.181048387096774E-2</v>
      </c>
      <c r="ES75" s="30">
        <f t="shared" si="12"/>
        <v>5.1233373639661427E-2</v>
      </c>
      <c r="ET75" s="30">
        <f t="shared" si="13"/>
        <v>5.1442463533225284E-2</v>
      </c>
      <c r="EU75" s="30">
        <f t="shared" si="14"/>
        <v>5.5059353254195663E-2</v>
      </c>
      <c r="EV75" s="30">
        <f t="shared" si="15"/>
        <v>5.4756247439573948E-2</v>
      </c>
      <c r="EW75" s="30">
        <f t="shared" si="16"/>
        <v>5.3429371748699481E-2</v>
      </c>
      <c r="EX75" s="30">
        <f t="shared" si="17"/>
        <v>5.207652451175767E-2</v>
      </c>
      <c r="EY75" s="30">
        <f t="shared" si="18"/>
        <v>5.3099041533546325E-2</v>
      </c>
      <c r="EZ75" s="30">
        <f t="shared" si="19"/>
        <v>5.1694444444444446E-2</v>
      </c>
      <c r="FA75" s="30">
        <f t="shared" si="20"/>
        <v>5.166800643086817E-2</v>
      </c>
      <c r="FB75" s="30">
        <f t="shared" si="21"/>
        <v>5.2351980400163332E-2</v>
      </c>
      <c r="FC75" s="30">
        <f t="shared" si="22"/>
        <v>5.3117408906882588E-2</v>
      </c>
      <c r="FD75" s="30">
        <f t="shared" si="37"/>
        <v>8.9987785016286639E-2</v>
      </c>
      <c r="FE75" s="30">
        <f t="shared" si="38"/>
        <v>8.4706591639871376E-2</v>
      </c>
      <c r="FF75" s="30">
        <f t="shared" si="39"/>
        <v>7.8426559356136821E-2</v>
      </c>
    </row>
    <row r="76" spans="1:162" ht="14.4" x14ac:dyDescent="0.3">
      <c r="A76" s="16" t="s">
        <v>91</v>
      </c>
      <c r="B76" s="18">
        <v>13969</v>
      </c>
      <c r="C76" s="18">
        <v>13180</v>
      </c>
      <c r="D76" s="18">
        <v>12307</v>
      </c>
      <c r="E76" s="18">
        <v>12411</v>
      </c>
      <c r="F76" s="18">
        <v>11542</v>
      </c>
      <c r="G76" s="18">
        <v>10322</v>
      </c>
      <c r="H76" s="18">
        <v>8856</v>
      </c>
      <c r="I76" s="18">
        <v>8813</v>
      </c>
      <c r="J76" s="18">
        <v>8515</v>
      </c>
      <c r="K76" s="18">
        <v>8038</v>
      </c>
      <c r="L76" s="18">
        <v>7550</v>
      </c>
      <c r="M76" s="18">
        <v>8132</v>
      </c>
      <c r="N76" s="18">
        <v>7952</v>
      </c>
      <c r="O76" s="18">
        <v>7918</v>
      </c>
      <c r="P76" s="18">
        <v>7458</v>
      </c>
      <c r="Q76" s="18">
        <v>7797</v>
      </c>
      <c r="R76" s="18">
        <v>7717</v>
      </c>
      <c r="S76" s="18">
        <v>7088</v>
      </c>
      <c r="T76" s="18">
        <v>6977</v>
      </c>
      <c r="U76" s="18">
        <v>7443</v>
      </c>
      <c r="V76" s="18">
        <v>7403</v>
      </c>
      <c r="W76" s="18">
        <v>6986</v>
      </c>
      <c r="X76" s="18">
        <v>6985</v>
      </c>
      <c r="Y76" s="18">
        <v>7684</v>
      </c>
      <c r="Z76" s="18">
        <v>7955</v>
      </c>
      <c r="AA76" s="18">
        <v>7940</v>
      </c>
      <c r="AB76" s="18">
        <v>8033</v>
      </c>
      <c r="AC76" s="18">
        <v>8639</v>
      </c>
      <c r="AD76" s="18">
        <v>16678</v>
      </c>
      <c r="AE76" s="18">
        <v>16834</v>
      </c>
      <c r="AF76" s="18">
        <v>16646</v>
      </c>
      <c r="AG76" s="18"/>
      <c r="AH76" s="18"/>
      <c r="AI76" s="18"/>
      <c r="AJ76" s="18"/>
      <c r="AK76" s="18">
        <v>151100</v>
      </c>
      <c r="AL76" s="18">
        <v>150500</v>
      </c>
      <c r="AM76" s="18">
        <v>155400</v>
      </c>
      <c r="AN76" s="18">
        <v>150400</v>
      </c>
      <c r="AO76" s="18">
        <v>147800</v>
      </c>
      <c r="AP76" s="18">
        <v>150300</v>
      </c>
      <c r="AQ76" s="18">
        <v>150400</v>
      </c>
      <c r="AR76" s="18">
        <v>154600</v>
      </c>
      <c r="AS76" s="18">
        <v>156000</v>
      </c>
      <c r="AT76" s="18">
        <v>155900</v>
      </c>
      <c r="AU76" s="18">
        <v>152100</v>
      </c>
      <c r="AV76" s="18">
        <v>155400</v>
      </c>
      <c r="AW76" s="18">
        <v>157500</v>
      </c>
      <c r="AX76" s="18">
        <v>162700</v>
      </c>
      <c r="AY76" s="40">
        <v>167100</v>
      </c>
      <c r="AZ76" s="40">
        <v>169100</v>
      </c>
      <c r="BA76" s="40">
        <v>172300</v>
      </c>
      <c r="BB76" s="40">
        <v>175300</v>
      </c>
      <c r="BC76" s="40">
        <v>177500</v>
      </c>
      <c r="BD76" s="40">
        <v>179300</v>
      </c>
      <c r="BE76" s="40">
        <v>182500</v>
      </c>
      <c r="BF76" s="40">
        <v>183300</v>
      </c>
      <c r="BG76" s="40">
        <v>182400</v>
      </c>
      <c r="BH76" s="40">
        <v>184500</v>
      </c>
      <c r="BI76" s="40">
        <v>181900</v>
      </c>
      <c r="BJ76" s="40">
        <v>185000</v>
      </c>
      <c r="BK76" s="40">
        <v>189500</v>
      </c>
      <c r="BL76" s="40">
        <v>187600</v>
      </c>
      <c r="BM76" s="40">
        <v>188100</v>
      </c>
      <c r="BN76" s="40">
        <v>188200</v>
      </c>
      <c r="BO76" s="40">
        <v>187000</v>
      </c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16"/>
      <c r="CJ76"/>
      <c r="CL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EA76" s="30" t="e">
        <f t="shared" si="35"/>
        <v>#DIV/0!</v>
      </c>
      <c r="EB76" s="30">
        <f t="shared" si="36"/>
        <v>9.2448709463931175E-2</v>
      </c>
      <c r="EC76" s="30">
        <f t="shared" si="23"/>
        <v>8.757475083056479E-2</v>
      </c>
      <c r="ED76" s="30">
        <f t="shared" si="24"/>
        <v>7.919562419562419E-2</v>
      </c>
      <c r="EE76" s="30">
        <f t="shared" si="25"/>
        <v>8.2519946808510644E-2</v>
      </c>
      <c r="EF76" s="30">
        <f t="shared" si="26"/>
        <v>7.8092016238159673E-2</v>
      </c>
      <c r="EG76" s="30">
        <f t="shared" si="27"/>
        <v>6.8675981370592151E-2</v>
      </c>
      <c r="EH76" s="30">
        <f t="shared" si="28"/>
        <v>5.8882978723404256E-2</v>
      </c>
      <c r="EI76" s="30">
        <f t="shared" si="29"/>
        <v>5.7005174644243206E-2</v>
      </c>
      <c r="EJ76" s="30">
        <f t="shared" si="30"/>
        <v>5.4583333333333331E-2</v>
      </c>
      <c r="EK76" s="30">
        <f t="shared" si="31"/>
        <v>5.1558691468890312E-2</v>
      </c>
      <c r="EL76" s="30">
        <f t="shared" si="32"/>
        <v>4.9638395792241947E-2</v>
      </c>
      <c r="EM76" s="30">
        <f t="shared" si="33"/>
        <v>5.2329472329472326E-2</v>
      </c>
      <c r="EN76" s="30">
        <f t="shared" si="34"/>
        <v>5.0488888888888889E-2</v>
      </c>
      <c r="EO76" s="30">
        <f t="shared" si="8"/>
        <v>4.8666256914566684E-2</v>
      </c>
      <c r="EP76" s="30">
        <f t="shared" si="9"/>
        <v>4.4631956912028724E-2</v>
      </c>
      <c r="EQ76" s="30">
        <f t="shared" si="10"/>
        <v>4.6108811354228264E-2</v>
      </c>
      <c r="ER76" s="30">
        <f t="shared" si="11"/>
        <v>4.4788160185722577E-2</v>
      </c>
      <c r="ES76" s="30">
        <f t="shared" si="12"/>
        <v>4.0433542498573873E-2</v>
      </c>
      <c r="ET76" s="30">
        <f t="shared" si="13"/>
        <v>3.9307042253521128E-2</v>
      </c>
      <c r="EU76" s="30">
        <f t="shared" si="14"/>
        <v>4.151143335192415E-2</v>
      </c>
      <c r="EV76" s="30">
        <f t="shared" si="15"/>
        <v>4.0564383561643838E-2</v>
      </c>
      <c r="EW76" s="30">
        <f t="shared" si="16"/>
        <v>3.8112384069830876E-2</v>
      </c>
      <c r="EX76" s="30">
        <f t="shared" si="17"/>
        <v>3.8294956140350875E-2</v>
      </c>
      <c r="EY76" s="30">
        <f t="shared" si="18"/>
        <v>4.1647696476964771E-2</v>
      </c>
      <c r="EZ76" s="30">
        <f t="shared" si="19"/>
        <v>4.3732820230896099E-2</v>
      </c>
      <c r="FA76" s="30">
        <f t="shared" si="20"/>
        <v>4.291891891891892E-2</v>
      </c>
      <c r="FB76" s="30">
        <f t="shared" si="21"/>
        <v>4.2390501319261212E-2</v>
      </c>
      <c r="FC76" s="30">
        <f t="shared" si="22"/>
        <v>4.60501066098081E-2</v>
      </c>
      <c r="FD76" s="30">
        <f t="shared" si="37"/>
        <v>8.8665603402445503E-2</v>
      </c>
      <c r="FE76" s="30">
        <f t="shared" si="38"/>
        <v>8.9447396386822531E-2</v>
      </c>
      <c r="FF76" s="30">
        <f t="shared" si="39"/>
        <v>8.9016042780748664E-2</v>
      </c>
    </row>
    <row r="77" spans="1:162" ht="14.4" x14ac:dyDescent="0.3">
      <c r="A77" s="16" t="s">
        <v>92</v>
      </c>
      <c r="B77" s="18">
        <v>831</v>
      </c>
      <c r="C77" s="18">
        <v>771</v>
      </c>
      <c r="D77" s="18">
        <v>750</v>
      </c>
      <c r="E77" s="18">
        <v>683</v>
      </c>
      <c r="F77" s="18">
        <v>579</v>
      </c>
      <c r="G77" s="18">
        <v>540</v>
      </c>
      <c r="H77" s="18">
        <v>554</v>
      </c>
      <c r="I77" s="18">
        <v>550</v>
      </c>
      <c r="J77" s="18">
        <v>505</v>
      </c>
      <c r="K77" s="18">
        <v>475</v>
      </c>
      <c r="L77" s="18">
        <v>440</v>
      </c>
      <c r="M77" s="18">
        <v>484</v>
      </c>
      <c r="N77" s="18">
        <v>441</v>
      </c>
      <c r="O77" s="18">
        <v>454</v>
      </c>
      <c r="P77" s="18">
        <v>455</v>
      </c>
      <c r="Q77" s="18">
        <v>503</v>
      </c>
      <c r="R77" s="18">
        <v>477</v>
      </c>
      <c r="S77" s="18">
        <v>476</v>
      </c>
      <c r="T77" s="18">
        <v>435</v>
      </c>
      <c r="U77" s="18">
        <v>482</v>
      </c>
      <c r="V77" s="18">
        <v>488</v>
      </c>
      <c r="W77" s="18">
        <v>487</v>
      </c>
      <c r="X77" s="18">
        <v>484</v>
      </c>
      <c r="Y77" s="18">
        <v>482</v>
      </c>
      <c r="Z77" s="18">
        <v>444</v>
      </c>
      <c r="AA77" s="18">
        <v>427</v>
      </c>
      <c r="AB77" s="18">
        <v>405</v>
      </c>
      <c r="AC77" s="18">
        <v>423</v>
      </c>
      <c r="AD77" s="18">
        <v>1242</v>
      </c>
      <c r="AE77" s="18">
        <v>1197</v>
      </c>
      <c r="AF77" s="18">
        <v>1043</v>
      </c>
      <c r="AG77" s="18"/>
      <c r="AH77" s="18"/>
      <c r="AI77" s="18"/>
      <c r="AJ77" s="18"/>
      <c r="AK77" s="18">
        <v>28300</v>
      </c>
      <c r="AL77" s="18">
        <v>27200</v>
      </c>
      <c r="AM77" s="18">
        <v>26300</v>
      </c>
      <c r="AN77" s="18">
        <v>24500</v>
      </c>
      <c r="AO77" s="18">
        <v>24500</v>
      </c>
      <c r="AP77" s="18">
        <v>25500</v>
      </c>
      <c r="AQ77" s="18">
        <v>26900</v>
      </c>
      <c r="AR77" s="18">
        <v>25700</v>
      </c>
      <c r="AS77" s="18">
        <v>24900</v>
      </c>
      <c r="AT77" s="18">
        <v>25900</v>
      </c>
      <c r="AU77" s="18">
        <v>25100</v>
      </c>
      <c r="AV77" s="18">
        <v>25400</v>
      </c>
      <c r="AW77" s="18">
        <v>26400</v>
      </c>
      <c r="AX77" s="18">
        <v>26200</v>
      </c>
      <c r="AY77" s="40">
        <v>25600</v>
      </c>
      <c r="AZ77" s="40">
        <v>27600</v>
      </c>
      <c r="BA77" s="40">
        <v>24700</v>
      </c>
      <c r="BB77" s="40">
        <v>24500</v>
      </c>
      <c r="BC77" s="40">
        <v>24600</v>
      </c>
      <c r="BD77" s="40">
        <v>24200</v>
      </c>
      <c r="BE77" s="40">
        <v>22600</v>
      </c>
      <c r="BF77" s="40">
        <v>23700</v>
      </c>
      <c r="BG77" s="40">
        <v>24000</v>
      </c>
      <c r="BH77" s="40">
        <v>22800</v>
      </c>
      <c r="BI77" s="40">
        <v>24900</v>
      </c>
      <c r="BJ77" s="40">
        <v>25200</v>
      </c>
      <c r="BK77" s="40">
        <v>23500</v>
      </c>
      <c r="BL77" s="40">
        <v>24200</v>
      </c>
      <c r="BM77" s="40">
        <v>23700</v>
      </c>
      <c r="BN77" s="40">
        <v>24100</v>
      </c>
      <c r="BO77" s="40">
        <v>26400</v>
      </c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16"/>
      <c r="CJ77"/>
      <c r="CL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EA77" s="30" t="e">
        <f t="shared" si="35"/>
        <v>#DIV/0!</v>
      </c>
      <c r="EB77" s="30">
        <f t="shared" si="36"/>
        <v>2.9363957597173144E-2</v>
      </c>
      <c r="EC77" s="30">
        <f t="shared" si="23"/>
        <v>2.8345588235294119E-2</v>
      </c>
      <c r="ED77" s="30">
        <f t="shared" si="24"/>
        <v>2.8517110266159697E-2</v>
      </c>
      <c r="EE77" s="30">
        <f t="shared" si="25"/>
        <v>2.7877551020408162E-2</v>
      </c>
      <c r="EF77" s="30">
        <f t="shared" si="26"/>
        <v>2.3632653061224491E-2</v>
      </c>
      <c r="EG77" s="30">
        <f t="shared" si="27"/>
        <v>2.1176470588235293E-2</v>
      </c>
      <c r="EH77" s="30">
        <f t="shared" si="28"/>
        <v>2.0594795539033456E-2</v>
      </c>
      <c r="EI77" s="30">
        <f t="shared" si="29"/>
        <v>2.1400778210116732E-2</v>
      </c>
      <c r="EJ77" s="30">
        <f t="shared" si="30"/>
        <v>2.0281124497991968E-2</v>
      </c>
      <c r="EK77" s="30">
        <f t="shared" si="31"/>
        <v>1.8339768339768341E-2</v>
      </c>
      <c r="EL77" s="30">
        <f t="shared" si="32"/>
        <v>1.752988047808765E-2</v>
      </c>
      <c r="EM77" s="30">
        <f t="shared" si="33"/>
        <v>1.9055118110236219E-2</v>
      </c>
      <c r="EN77" s="30">
        <f t="shared" si="34"/>
        <v>1.6704545454545455E-2</v>
      </c>
      <c r="EO77" s="30">
        <f t="shared" si="8"/>
        <v>1.7328244274809161E-2</v>
      </c>
      <c r="EP77" s="30">
        <f t="shared" si="9"/>
        <v>1.7773437499999999E-2</v>
      </c>
      <c r="EQ77" s="30">
        <f t="shared" si="10"/>
        <v>1.8224637681159419E-2</v>
      </c>
      <c r="ER77" s="30">
        <f t="shared" si="11"/>
        <v>1.931174089068826E-2</v>
      </c>
      <c r="ES77" s="30">
        <f t="shared" si="12"/>
        <v>1.9428571428571427E-2</v>
      </c>
      <c r="ET77" s="30">
        <f t="shared" si="13"/>
        <v>1.7682926829268291E-2</v>
      </c>
      <c r="EU77" s="30">
        <f t="shared" si="14"/>
        <v>1.9917355371900827E-2</v>
      </c>
      <c r="EV77" s="30">
        <f t="shared" si="15"/>
        <v>2.15929203539823E-2</v>
      </c>
      <c r="EW77" s="30">
        <f t="shared" si="16"/>
        <v>2.0548523206751056E-2</v>
      </c>
      <c r="EX77" s="30">
        <f t="shared" si="17"/>
        <v>2.0166666666666666E-2</v>
      </c>
      <c r="EY77" s="30">
        <f t="shared" si="18"/>
        <v>2.1140350877192984E-2</v>
      </c>
      <c r="EZ77" s="30">
        <f t="shared" si="19"/>
        <v>1.783132530120482E-2</v>
      </c>
      <c r="FA77" s="30">
        <f t="shared" si="20"/>
        <v>1.6944444444444446E-2</v>
      </c>
      <c r="FB77" s="30">
        <f t="shared" si="21"/>
        <v>1.7234042553191491E-2</v>
      </c>
      <c r="FC77" s="30">
        <f t="shared" si="22"/>
        <v>1.7479338842975208E-2</v>
      </c>
      <c r="FD77" s="30">
        <f t="shared" si="37"/>
        <v>5.2405063291139239E-2</v>
      </c>
      <c r="FE77" s="30">
        <f t="shared" si="38"/>
        <v>4.9668049792531123E-2</v>
      </c>
      <c r="FF77" s="30">
        <f t="shared" si="39"/>
        <v>3.9507575757575755E-2</v>
      </c>
    </row>
    <row r="78" spans="1:162" ht="14.4" x14ac:dyDescent="0.3">
      <c r="A78" s="16" t="s">
        <v>93</v>
      </c>
      <c r="B78" s="18">
        <v>2866</v>
      </c>
      <c r="C78" s="18">
        <v>2701</v>
      </c>
      <c r="D78" s="18">
        <v>2503</v>
      </c>
      <c r="E78" s="18">
        <v>2668</v>
      </c>
      <c r="F78" s="18">
        <v>2342</v>
      </c>
      <c r="G78" s="18">
        <v>2132</v>
      </c>
      <c r="H78" s="18">
        <v>1982</v>
      </c>
      <c r="I78" s="18">
        <v>2069</v>
      </c>
      <c r="J78" s="18">
        <v>1951</v>
      </c>
      <c r="K78" s="18">
        <v>1883</v>
      </c>
      <c r="L78" s="18">
        <v>1838</v>
      </c>
      <c r="M78" s="18">
        <v>1978</v>
      </c>
      <c r="N78" s="18">
        <v>1926</v>
      </c>
      <c r="O78" s="18">
        <v>1908</v>
      </c>
      <c r="P78" s="18">
        <v>1844</v>
      </c>
      <c r="Q78" s="18">
        <v>1895</v>
      </c>
      <c r="R78" s="18">
        <v>1816</v>
      </c>
      <c r="S78" s="18">
        <v>1723</v>
      </c>
      <c r="T78" s="18">
        <v>1696</v>
      </c>
      <c r="U78" s="18">
        <v>1905</v>
      </c>
      <c r="V78" s="18">
        <v>1820</v>
      </c>
      <c r="W78" s="18">
        <v>1826</v>
      </c>
      <c r="X78" s="18">
        <v>1835</v>
      </c>
      <c r="Y78" s="18">
        <v>2021</v>
      </c>
      <c r="Z78" s="18">
        <v>1983</v>
      </c>
      <c r="AA78" s="18">
        <v>1942</v>
      </c>
      <c r="AB78" s="18">
        <v>2042</v>
      </c>
      <c r="AC78" s="18">
        <v>2165</v>
      </c>
      <c r="AD78" s="18">
        <v>5185</v>
      </c>
      <c r="AE78" s="18">
        <v>5441</v>
      </c>
      <c r="AF78" s="18">
        <v>6013</v>
      </c>
      <c r="AG78" s="18"/>
      <c r="AH78" s="18"/>
      <c r="AI78" s="18"/>
      <c r="AJ78" s="18"/>
      <c r="AK78" s="18">
        <v>57300</v>
      </c>
      <c r="AL78" s="18">
        <v>56900</v>
      </c>
      <c r="AM78" s="18">
        <v>59200</v>
      </c>
      <c r="AN78" s="18">
        <v>57200</v>
      </c>
      <c r="AO78" s="18">
        <v>58000</v>
      </c>
      <c r="AP78" s="18">
        <v>59200</v>
      </c>
      <c r="AQ78" s="18">
        <v>59100</v>
      </c>
      <c r="AR78" s="18">
        <v>59900</v>
      </c>
      <c r="AS78" s="18">
        <v>59700</v>
      </c>
      <c r="AT78" s="18">
        <v>60000</v>
      </c>
      <c r="AU78" s="18">
        <v>59700</v>
      </c>
      <c r="AV78" s="18">
        <v>60200</v>
      </c>
      <c r="AW78" s="18">
        <v>61200</v>
      </c>
      <c r="AX78" s="18">
        <v>60700</v>
      </c>
      <c r="AY78" s="40">
        <v>60500</v>
      </c>
      <c r="AZ78" s="40">
        <v>62800</v>
      </c>
      <c r="BA78" s="40">
        <v>62500</v>
      </c>
      <c r="BB78" s="40">
        <v>63800</v>
      </c>
      <c r="BC78" s="40">
        <v>64500</v>
      </c>
      <c r="BD78" s="40">
        <v>61100</v>
      </c>
      <c r="BE78" s="40">
        <v>60400</v>
      </c>
      <c r="BF78" s="40">
        <v>61500</v>
      </c>
      <c r="BG78" s="40">
        <v>58400</v>
      </c>
      <c r="BH78" s="40">
        <v>57200</v>
      </c>
      <c r="BI78" s="40">
        <v>58300</v>
      </c>
      <c r="BJ78" s="40">
        <v>57800</v>
      </c>
      <c r="BK78" s="40">
        <v>59700</v>
      </c>
      <c r="BL78" s="40">
        <v>62000</v>
      </c>
      <c r="BM78" s="40">
        <v>63000</v>
      </c>
      <c r="BN78" s="40">
        <v>63600</v>
      </c>
      <c r="BO78" s="40">
        <v>62600</v>
      </c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16"/>
      <c r="CJ78"/>
      <c r="CL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EA78" s="30" t="e">
        <f t="shared" si="35"/>
        <v>#DIV/0!</v>
      </c>
      <c r="EB78" s="30">
        <f t="shared" si="36"/>
        <v>5.0017452006980802E-2</v>
      </c>
      <c r="EC78" s="30">
        <f t="shared" si="23"/>
        <v>4.7469244288224959E-2</v>
      </c>
      <c r="ED78" s="30">
        <f t="shared" si="24"/>
        <v>4.2280405405405404E-2</v>
      </c>
      <c r="EE78" s="30">
        <f t="shared" si="25"/>
        <v>4.6643356643356643E-2</v>
      </c>
      <c r="EF78" s="30">
        <f t="shared" si="26"/>
        <v>4.0379310344827585E-2</v>
      </c>
      <c r="EG78" s="30">
        <f t="shared" si="27"/>
        <v>3.6013513513513513E-2</v>
      </c>
      <c r="EH78" s="30">
        <f t="shared" si="28"/>
        <v>3.3536379018612519E-2</v>
      </c>
      <c r="EI78" s="30">
        <f t="shared" si="29"/>
        <v>3.4540901502504176E-2</v>
      </c>
      <c r="EJ78" s="30">
        <f t="shared" si="30"/>
        <v>3.2680067001675042E-2</v>
      </c>
      <c r="EK78" s="30">
        <f t="shared" si="31"/>
        <v>3.1383333333333333E-2</v>
      </c>
      <c r="EL78" s="30">
        <f t="shared" si="32"/>
        <v>3.0787269681742044E-2</v>
      </c>
      <c r="EM78" s="30">
        <f t="shared" si="33"/>
        <v>3.2857142857142856E-2</v>
      </c>
      <c r="EN78" s="30">
        <f t="shared" si="34"/>
        <v>3.1470588235294118E-2</v>
      </c>
      <c r="EO78" s="30">
        <f t="shared" si="8"/>
        <v>3.1433278418451401E-2</v>
      </c>
      <c r="EP78" s="30">
        <f t="shared" si="9"/>
        <v>3.0479338842975205E-2</v>
      </c>
      <c r="EQ78" s="30">
        <f t="shared" si="10"/>
        <v>3.017515923566879E-2</v>
      </c>
      <c r="ER78" s="30">
        <f t="shared" si="11"/>
        <v>2.9055999999999998E-2</v>
      </c>
      <c r="ES78" s="30">
        <f t="shared" si="12"/>
        <v>2.7006269592476487E-2</v>
      </c>
      <c r="ET78" s="30">
        <f t="shared" si="13"/>
        <v>2.6294573643410854E-2</v>
      </c>
      <c r="EU78" s="30">
        <f t="shared" si="14"/>
        <v>3.1178396072013094E-2</v>
      </c>
      <c r="EV78" s="30">
        <f t="shared" si="15"/>
        <v>3.0132450331125826E-2</v>
      </c>
      <c r="EW78" s="30">
        <f t="shared" si="16"/>
        <v>2.9691056910569107E-2</v>
      </c>
      <c r="EX78" s="30">
        <f t="shared" si="17"/>
        <v>3.1421232876712328E-2</v>
      </c>
      <c r="EY78" s="30">
        <f t="shared" si="18"/>
        <v>3.5332167832167832E-2</v>
      </c>
      <c r="EZ78" s="30">
        <f t="shared" si="19"/>
        <v>3.4013722126929671E-2</v>
      </c>
      <c r="FA78" s="30">
        <f t="shared" si="20"/>
        <v>3.3598615916955017E-2</v>
      </c>
      <c r="FB78" s="30">
        <f t="shared" si="21"/>
        <v>3.4204355108877725E-2</v>
      </c>
      <c r="FC78" s="30">
        <f t="shared" si="22"/>
        <v>3.4919354838709678E-2</v>
      </c>
      <c r="FD78" s="30">
        <f t="shared" si="37"/>
        <v>8.2301587301587306E-2</v>
      </c>
      <c r="FE78" s="30">
        <f t="shared" si="38"/>
        <v>8.5550314465408811E-2</v>
      </c>
      <c r="FF78" s="30">
        <f t="shared" si="39"/>
        <v>9.6054313099041527E-2</v>
      </c>
    </row>
    <row r="79" spans="1:162" ht="14.4" x14ac:dyDescent="0.3">
      <c r="A79" s="16" t="s">
        <v>94</v>
      </c>
      <c r="B79" s="18">
        <v>14479</v>
      </c>
      <c r="C79" s="18">
        <v>13684</v>
      </c>
      <c r="D79" s="18">
        <v>12638</v>
      </c>
      <c r="E79" s="18">
        <v>12541</v>
      </c>
      <c r="F79" s="18">
        <v>11627</v>
      </c>
      <c r="G79" s="18">
        <v>10771</v>
      </c>
      <c r="H79" s="18">
        <v>9783</v>
      </c>
      <c r="I79" s="18">
        <v>9463</v>
      </c>
      <c r="J79" s="18">
        <v>9398</v>
      </c>
      <c r="K79" s="18">
        <v>9406</v>
      </c>
      <c r="L79" s="18">
        <v>9231</v>
      </c>
      <c r="M79" s="18">
        <v>9612</v>
      </c>
      <c r="N79" s="18">
        <v>9136</v>
      </c>
      <c r="O79" s="18">
        <v>8923</v>
      </c>
      <c r="P79" s="18">
        <v>9086</v>
      </c>
      <c r="Q79" s="18">
        <v>9508</v>
      </c>
      <c r="R79" s="18">
        <v>10229</v>
      </c>
      <c r="S79" s="18">
        <v>10413</v>
      </c>
      <c r="T79" s="18">
        <v>9952</v>
      </c>
      <c r="U79" s="18">
        <v>10305</v>
      </c>
      <c r="V79" s="18">
        <v>10347</v>
      </c>
      <c r="W79" s="18">
        <v>10517</v>
      </c>
      <c r="X79" s="18">
        <v>10273</v>
      </c>
      <c r="Y79" s="18">
        <v>10835</v>
      </c>
      <c r="Z79" s="18">
        <v>10941</v>
      </c>
      <c r="AA79" s="18">
        <v>11139</v>
      </c>
      <c r="AB79" s="18">
        <v>11030</v>
      </c>
      <c r="AC79" s="18">
        <v>11333</v>
      </c>
      <c r="AD79" s="18">
        <v>22072</v>
      </c>
      <c r="AE79" s="18">
        <v>23003</v>
      </c>
      <c r="AF79" s="18">
        <v>22990</v>
      </c>
      <c r="AG79" s="18"/>
      <c r="AH79" s="18"/>
      <c r="AI79" s="18"/>
      <c r="AJ79" s="18"/>
      <c r="AK79" s="18">
        <v>192300</v>
      </c>
      <c r="AL79" s="18">
        <v>191500</v>
      </c>
      <c r="AM79" s="18">
        <v>194200</v>
      </c>
      <c r="AN79" s="18">
        <v>194200</v>
      </c>
      <c r="AO79" s="18">
        <v>195900</v>
      </c>
      <c r="AP79" s="18">
        <v>196800</v>
      </c>
      <c r="AQ79" s="18">
        <v>193200</v>
      </c>
      <c r="AR79" s="18">
        <v>191700</v>
      </c>
      <c r="AS79" s="18">
        <v>190800</v>
      </c>
      <c r="AT79" s="18">
        <v>188900</v>
      </c>
      <c r="AU79" s="18">
        <v>194200</v>
      </c>
      <c r="AV79" s="18">
        <v>195300</v>
      </c>
      <c r="AW79" s="18">
        <v>199200</v>
      </c>
      <c r="AX79" s="18">
        <v>200800</v>
      </c>
      <c r="AY79" s="40">
        <v>200600</v>
      </c>
      <c r="AZ79" s="40">
        <v>202400</v>
      </c>
      <c r="BA79" s="40">
        <v>203600</v>
      </c>
      <c r="BB79" s="40">
        <v>202800</v>
      </c>
      <c r="BC79" s="40">
        <v>197600</v>
      </c>
      <c r="BD79" s="40">
        <v>197800</v>
      </c>
      <c r="BE79" s="40">
        <v>196500</v>
      </c>
      <c r="BF79" s="40">
        <v>196600</v>
      </c>
      <c r="BG79" s="40">
        <v>198800</v>
      </c>
      <c r="BH79" s="40">
        <v>195200</v>
      </c>
      <c r="BI79" s="40">
        <v>198800</v>
      </c>
      <c r="BJ79" s="40">
        <v>196300</v>
      </c>
      <c r="BK79" s="40">
        <v>198800</v>
      </c>
      <c r="BL79" s="40">
        <v>203300</v>
      </c>
      <c r="BM79" s="40">
        <v>199400</v>
      </c>
      <c r="BN79" s="40">
        <v>200600</v>
      </c>
      <c r="BO79" s="40">
        <v>202300</v>
      </c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16"/>
      <c r="CJ79"/>
      <c r="CL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EA79" s="30" t="e">
        <f t="shared" si="35"/>
        <v>#DIV/0!</v>
      </c>
      <c r="EB79" s="30">
        <f t="shared" si="36"/>
        <v>7.5293811752470102E-2</v>
      </c>
      <c r="EC79" s="30">
        <f t="shared" si="23"/>
        <v>7.1456919060052221E-2</v>
      </c>
      <c r="ED79" s="30">
        <f t="shared" si="24"/>
        <v>6.507723995880535E-2</v>
      </c>
      <c r="EE79" s="30">
        <f t="shared" si="25"/>
        <v>6.4577754891864056E-2</v>
      </c>
      <c r="EF79" s="30">
        <f t="shared" si="26"/>
        <v>5.93517100561511E-2</v>
      </c>
      <c r="EG79" s="30">
        <f t="shared" si="27"/>
        <v>5.4730691056910571E-2</v>
      </c>
      <c r="EH79" s="30">
        <f t="shared" si="28"/>
        <v>5.0636645962732922E-2</v>
      </c>
      <c r="EI79" s="30">
        <f t="shared" si="29"/>
        <v>4.9363588941053728E-2</v>
      </c>
      <c r="EJ79" s="30">
        <f t="shared" si="30"/>
        <v>4.9255765199161423E-2</v>
      </c>
      <c r="EK79" s="30">
        <f t="shared" si="31"/>
        <v>4.9793541556379037E-2</v>
      </c>
      <c r="EL79" s="30">
        <f t="shared" si="32"/>
        <v>4.7533470648815655E-2</v>
      </c>
      <c r="EM79" s="30">
        <f t="shared" si="33"/>
        <v>4.9216589861751155E-2</v>
      </c>
      <c r="EN79" s="30">
        <f t="shared" si="34"/>
        <v>4.5863453815261045E-2</v>
      </c>
      <c r="EO79" s="30">
        <f t="shared" si="8"/>
        <v>4.4437250996015934E-2</v>
      </c>
      <c r="EP79" s="30">
        <f t="shared" si="9"/>
        <v>4.5294117647058825E-2</v>
      </c>
      <c r="EQ79" s="30">
        <f t="shared" si="10"/>
        <v>4.6976284584980238E-2</v>
      </c>
      <c r="ER79" s="30">
        <f t="shared" si="11"/>
        <v>5.0240667976424361E-2</v>
      </c>
      <c r="ES79" s="30">
        <f t="shared" si="12"/>
        <v>5.1346153846153847E-2</v>
      </c>
      <c r="ET79" s="30">
        <f t="shared" si="13"/>
        <v>5.0364372469635627E-2</v>
      </c>
      <c r="EU79" s="30">
        <f t="shared" si="14"/>
        <v>5.2098078867542974E-2</v>
      </c>
      <c r="EV79" s="30">
        <f t="shared" si="15"/>
        <v>5.2656488549618317E-2</v>
      </c>
      <c r="EW79" s="30">
        <f t="shared" si="16"/>
        <v>5.3494404883011187E-2</v>
      </c>
      <c r="EX79" s="30">
        <f t="shared" si="17"/>
        <v>5.1675050301810868E-2</v>
      </c>
      <c r="EY79" s="30">
        <f t="shared" si="18"/>
        <v>5.5507172131147538E-2</v>
      </c>
      <c r="EZ79" s="30">
        <f t="shared" si="19"/>
        <v>5.5035211267605633E-2</v>
      </c>
      <c r="FA79" s="30">
        <f t="shared" si="20"/>
        <v>5.6744778400407536E-2</v>
      </c>
      <c r="FB79" s="30">
        <f t="shared" si="21"/>
        <v>5.5482897384305833E-2</v>
      </c>
      <c r="FC79" s="30">
        <f t="shared" si="22"/>
        <v>5.5745204131824891E-2</v>
      </c>
      <c r="FD79" s="30">
        <f t="shared" si="37"/>
        <v>0.11069207622868606</v>
      </c>
      <c r="FE79" s="30">
        <f t="shared" si="38"/>
        <v>0.11467098703888336</v>
      </c>
      <c r="FF79" s="30">
        <f t="shared" si="39"/>
        <v>0.11364310430054375</v>
      </c>
    </row>
    <row r="80" spans="1:162" ht="14.4" x14ac:dyDescent="0.3">
      <c r="A80" s="16" t="s">
        <v>13</v>
      </c>
      <c r="B80" s="18">
        <v>11833</v>
      </c>
      <c r="C80" s="18">
        <v>10887</v>
      </c>
      <c r="D80" s="18">
        <v>10252</v>
      </c>
      <c r="E80" s="18">
        <v>10507</v>
      </c>
      <c r="F80" s="18">
        <v>9713</v>
      </c>
      <c r="G80" s="18">
        <v>8940</v>
      </c>
      <c r="H80" s="18">
        <v>8424</v>
      </c>
      <c r="I80" s="18">
        <v>7944</v>
      </c>
      <c r="J80" s="18">
        <v>8042</v>
      </c>
      <c r="K80" s="18">
        <v>7704</v>
      </c>
      <c r="L80" s="18">
        <v>7421</v>
      </c>
      <c r="M80" s="18">
        <v>7785</v>
      </c>
      <c r="N80" s="18">
        <v>7247</v>
      </c>
      <c r="O80" s="18">
        <v>7081</v>
      </c>
      <c r="P80" s="18">
        <v>6846</v>
      </c>
      <c r="Q80" s="18">
        <v>7276</v>
      </c>
      <c r="R80" s="18">
        <v>7257</v>
      </c>
      <c r="S80" s="18">
        <v>7061</v>
      </c>
      <c r="T80" s="18">
        <v>6985</v>
      </c>
      <c r="U80" s="18">
        <v>7316</v>
      </c>
      <c r="V80" s="18">
        <v>7214</v>
      </c>
      <c r="W80" s="18">
        <v>6992</v>
      </c>
      <c r="X80" s="18">
        <v>6745</v>
      </c>
      <c r="Y80" s="18">
        <v>7197</v>
      </c>
      <c r="Z80" s="18">
        <v>6905</v>
      </c>
      <c r="AA80" s="18">
        <v>6665</v>
      </c>
      <c r="AB80" s="18">
        <v>6662</v>
      </c>
      <c r="AC80" s="18">
        <v>7089</v>
      </c>
      <c r="AD80" s="18">
        <v>14537</v>
      </c>
      <c r="AE80" s="18">
        <v>13349</v>
      </c>
      <c r="AF80" s="18">
        <v>12452</v>
      </c>
      <c r="AG80" s="18"/>
      <c r="AH80" s="18"/>
      <c r="AI80" s="18"/>
      <c r="AJ80" s="18"/>
      <c r="AK80" s="18">
        <v>240300</v>
      </c>
      <c r="AL80" s="18">
        <v>237800</v>
      </c>
      <c r="AM80" s="18">
        <v>237200</v>
      </c>
      <c r="AN80" s="18">
        <v>238300</v>
      </c>
      <c r="AO80" s="18">
        <v>235400</v>
      </c>
      <c r="AP80" s="18">
        <v>236000</v>
      </c>
      <c r="AQ80" s="18">
        <v>237900</v>
      </c>
      <c r="AR80" s="18">
        <v>239800</v>
      </c>
      <c r="AS80" s="18">
        <v>239600</v>
      </c>
      <c r="AT80" s="18">
        <v>240100</v>
      </c>
      <c r="AU80" s="18">
        <v>241300</v>
      </c>
      <c r="AV80" s="18">
        <v>236100</v>
      </c>
      <c r="AW80" s="18">
        <v>236200</v>
      </c>
      <c r="AX80" s="18">
        <v>237400</v>
      </c>
      <c r="AY80" s="40">
        <v>233300</v>
      </c>
      <c r="AZ80" s="40">
        <v>234500</v>
      </c>
      <c r="BA80" s="40">
        <v>237700</v>
      </c>
      <c r="BB80" s="40">
        <v>236700</v>
      </c>
      <c r="BC80" s="40">
        <v>237300</v>
      </c>
      <c r="BD80" s="40">
        <v>236900</v>
      </c>
      <c r="BE80" s="40">
        <v>233800</v>
      </c>
      <c r="BF80" s="40">
        <v>235700</v>
      </c>
      <c r="BG80" s="40">
        <v>235800</v>
      </c>
      <c r="BH80" s="40">
        <v>236700</v>
      </c>
      <c r="BI80" s="40">
        <v>236000</v>
      </c>
      <c r="BJ80" s="40">
        <v>235200</v>
      </c>
      <c r="BK80" s="40">
        <v>233300</v>
      </c>
      <c r="BL80" s="40">
        <v>237200</v>
      </c>
      <c r="BM80" s="40">
        <v>238400</v>
      </c>
      <c r="BN80" s="40">
        <v>237400</v>
      </c>
      <c r="BO80" s="40">
        <v>233000</v>
      </c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16"/>
      <c r="CJ80"/>
      <c r="CL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EA80" s="30" t="e">
        <f t="shared" si="35"/>
        <v>#DIV/0!</v>
      </c>
      <c r="EB80" s="30">
        <f t="shared" si="36"/>
        <v>4.9242613399916771E-2</v>
      </c>
      <c r="EC80" s="30">
        <f t="shared" si="23"/>
        <v>4.5782169890664422E-2</v>
      </c>
      <c r="ED80" s="30">
        <f t="shared" si="24"/>
        <v>4.3220910623946035E-2</v>
      </c>
      <c r="EE80" s="30">
        <f t="shared" si="25"/>
        <v>4.4091481326059591E-2</v>
      </c>
      <c r="EF80" s="30">
        <f t="shared" si="26"/>
        <v>4.1261682242990656E-2</v>
      </c>
      <c r="EG80" s="30">
        <f t="shared" si="27"/>
        <v>3.7881355932203389E-2</v>
      </c>
      <c r="EH80" s="30">
        <f t="shared" si="28"/>
        <v>3.5409836065573769E-2</v>
      </c>
      <c r="EI80" s="30">
        <f t="shared" si="29"/>
        <v>3.3127606338615515E-2</v>
      </c>
      <c r="EJ80" s="30">
        <f t="shared" si="30"/>
        <v>3.3564273789649414E-2</v>
      </c>
      <c r="EK80" s="30">
        <f t="shared" si="31"/>
        <v>3.2086630570595583E-2</v>
      </c>
      <c r="EL80" s="30">
        <f t="shared" si="32"/>
        <v>3.0754247824285121E-2</v>
      </c>
      <c r="EM80" s="30">
        <f t="shared" si="33"/>
        <v>3.2973316391359593E-2</v>
      </c>
      <c r="EN80" s="30">
        <f t="shared" si="34"/>
        <v>3.0681625740897545E-2</v>
      </c>
      <c r="EO80" s="30">
        <f t="shared" si="8"/>
        <v>2.9827295703454087E-2</v>
      </c>
      <c r="EP80" s="30">
        <f t="shared" si="9"/>
        <v>2.9344192027432492E-2</v>
      </c>
      <c r="EQ80" s="30">
        <f t="shared" si="10"/>
        <v>3.1027718550106609E-2</v>
      </c>
      <c r="ER80" s="30">
        <f t="shared" si="11"/>
        <v>3.0530079932688262E-2</v>
      </c>
      <c r="ES80" s="30">
        <f t="shared" si="12"/>
        <v>2.9831009716941276E-2</v>
      </c>
      <c r="ET80" s="30">
        <f t="shared" si="13"/>
        <v>2.9435313948588285E-2</v>
      </c>
      <c r="EU80" s="30">
        <f t="shared" si="14"/>
        <v>3.0882228788518363E-2</v>
      </c>
      <c r="EV80" s="30">
        <f t="shared" si="15"/>
        <v>3.0855431993156546E-2</v>
      </c>
      <c r="EW80" s="30">
        <f t="shared" si="16"/>
        <v>2.9664828171404329E-2</v>
      </c>
      <c r="EX80" s="30">
        <f t="shared" si="17"/>
        <v>2.8604749787955894E-2</v>
      </c>
      <c r="EY80" s="30">
        <f t="shared" si="18"/>
        <v>3.0405576679340938E-2</v>
      </c>
      <c r="EZ80" s="30">
        <f t="shared" si="19"/>
        <v>2.9258474576271187E-2</v>
      </c>
      <c r="FA80" s="30">
        <f t="shared" si="20"/>
        <v>2.8337585034013606E-2</v>
      </c>
      <c r="FB80" s="30">
        <f t="shared" si="21"/>
        <v>2.8555507929704245E-2</v>
      </c>
      <c r="FC80" s="30">
        <f t="shared" si="22"/>
        <v>2.9886172006745364E-2</v>
      </c>
      <c r="FD80" s="30">
        <f t="shared" si="37"/>
        <v>6.0977348993288591E-2</v>
      </c>
      <c r="FE80" s="30">
        <f t="shared" si="38"/>
        <v>5.6229991575400172E-2</v>
      </c>
      <c r="FF80" s="30">
        <f t="shared" si="39"/>
        <v>5.3442060085836907E-2</v>
      </c>
    </row>
    <row r="81" spans="1:162" ht="14.4" x14ac:dyDescent="0.3">
      <c r="A81" s="16" t="s">
        <v>95</v>
      </c>
      <c r="B81" s="18">
        <v>3311</v>
      </c>
      <c r="C81" s="18">
        <v>3153</v>
      </c>
      <c r="D81" s="18">
        <v>2790</v>
      </c>
      <c r="E81" s="18">
        <v>2945</v>
      </c>
      <c r="F81" s="18">
        <v>2732</v>
      </c>
      <c r="G81" s="18">
        <v>2581</v>
      </c>
      <c r="H81" s="18">
        <v>2423</v>
      </c>
      <c r="I81" s="18">
        <v>2346</v>
      </c>
      <c r="J81" s="18">
        <v>2179</v>
      </c>
      <c r="K81" s="18">
        <v>2152</v>
      </c>
      <c r="L81" s="18">
        <v>1959</v>
      </c>
      <c r="M81" s="18">
        <v>2017</v>
      </c>
      <c r="N81" s="18">
        <v>2189</v>
      </c>
      <c r="O81" s="18">
        <v>1959</v>
      </c>
      <c r="P81" s="18">
        <v>1852</v>
      </c>
      <c r="Q81" s="18">
        <v>2015</v>
      </c>
      <c r="R81" s="18">
        <v>2058</v>
      </c>
      <c r="S81" s="18">
        <v>1993</v>
      </c>
      <c r="T81" s="18">
        <v>1920</v>
      </c>
      <c r="U81" s="18">
        <v>1995</v>
      </c>
      <c r="V81" s="18">
        <v>1895</v>
      </c>
      <c r="W81" s="18">
        <v>1799</v>
      </c>
      <c r="X81" s="18">
        <v>1684</v>
      </c>
      <c r="Y81" s="18">
        <v>1748</v>
      </c>
      <c r="Z81" s="18">
        <v>1742</v>
      </c>
      <c r="AA81" s="18">
        <v>1787</v>
      </c>
      <c r="AB81" s="18">
        <v>1788</v>
      </c>
      <c r="AC81" s="18">
        <v>2008</v>
      </c>
      <c r="AD81" s="18">
        <v>5022</v>
      </c>
      <c r="AE81" s="18">
        <v>5081</v>
      </c>
      <c r="AF81" s="18">
        <v>4847</v>
      </c>
      <c r="AG81" s="18"/>
      <c r="AH81" s="18"/>
      <c r="AI81" s="18"/>
      <c r="AJ81" s="18"/>
      <c r="AK81" s="18">
        <v>72700</v>
      </c>
      <c r="AL81" s="18">
        <v>75400</v>
      </c>
      <c r="AM81" s="18">
        <v>79400</v>
      </c>
      <c r="AN81" s="18">
        <v>77800</v>
      </c>
      <c r="AO81" s="18">
        <v>81800</v>
      </c>
      <c r="AP81" s="18">
        <v>80200</v>
      </c>
      <c r="AQ81" s="18">
        <v>78800</v>
      </c>
      <c r="AR81" s="18">
        <v>79500</v>
      </c>
      <c r="AS81" s="18">
        <v>79100</v>
      </c>
      <c r="AT81" s="18">
        <v>79300</v>
      </c>
      <c r="AU81" s="18">
        <v>79100</v>
      </c>
      <c r="AV81" s="18">
        <v>80500</v>
      </c>
      <c r="AW81" s="18">
        <v>79500</v>
      </c>
      <c r="AX81" s="18">
        <v>81100</v>
      </c>
      <c r="AY81" s="40">
        <v>80900</v>
      </c>
      <c r="AZ81" s="40">
        <v>81300</v>
      </c>
      <c r="BA81" s="40">
        <v>81500</v>
      </c>
      <c r="BB81" s="40">
        <v>81100</v>
      </c>
      <c r="BC81" s="40">
        <v>80000</v>
      </c>
      <c r="BD81" s="40">
        <v>82000</v>
      </c>
      <c r="BE81" s="40">
        <v>82000</v>
      </c>
      <c r="BF81" s="40">
        <v>79600</v>
      </c>
      <c r="BG81" s="40">
        <v>80300</v>
      </c>
      <c r="BH81" s="40">
        <v>78300</v>
      </c>
      <c r="BI81" s="40">
        <v>78600</v>
      </c>
      <c r="BJ81" s="40">
        <v>80600</v>
      </c>
      <c r="BK81" s="40">
        <v>78200</v>
      </c>
      <c r="BL81" s="40">
        <v>79100</v>
      </c>
      <c r="BM81" s="40">
        <v>78700</v>
      </c>
      <c r="BN81" s="40">
        <v>78400</v>
      </c>
      <c r="BO81" s="40">
        <v>80500</v>
      </c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16"/>
      <c r="CJ81"/>
      <c r="CL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EA81" s="30" t="e">
        <f t="shared" si="35"/>
        <v>#DIV/0!</v>
      </c>
      <c r="EB81" s="30">
        <f t="shared" si="36"/>
        <v>4.5543328748280605E-2</v>
      </c>
      <c r="EC81" s="30">
        <f t="shared" si="23"/>
        <v>4.1816976127320958E-2</v>
      </c>
      <c r="ED81" s="30">
        <f t="shared" si="24"/>
        <v>3.513853904282116E-2</v>
      </c>
      <c r="EE81" s="30">
        <f t="shared" si="25"/>
        <v>3.7853470437017991E-2</v>
      </c>
      <c r="EF81" s="30">
        <f t="shared" si="26"/>
        <v>3.339853300733496E-2</v>
      </c>
      <c r="EG81" s="30">
        <f t="shared" si="27"/>
        <v>3.218204488778055E-2</v>
      </c>
      <c r="EH81" s="30">
        <f t="shared" si="28"/>
        <v>3.0748730964467005E-2</v>
      </c>
      <c r="EI81" s="30">
        <f t="shared" si="29"/>
        <v>2.9509433962264152E-2</v>
      </c>
      <c r="EJ81" s="30">
        <f t="shared" si="30"/>
        <v>2.7547408343868519E-2</v>
      </c>
      <c r="EK81" s="30">
        <f t="shared" si="31"/>
        <v>2.7137452711223205E-2</v>
      </c>
      <c r="EL81" s="30">
        <f t="shared" si="32"/>
        <v>2.4766118836915298E-2</v>
      </c>
      <c r="EM81" s="30">
        <f t="shared" si="33"/>
        <v>2.5055900621118014E-2</v>
      </c>
      <c r="EN81" s="30">
        <f t="shared" si="34"/>
        <v>2.7534591194968552E-2</v>
      </c>
      <c r="EO81" s="30">
        <f t="shared" ref="EO81:EO144" si="40">O81/AX81</f>
        <v>2.4155363748458693E-2</v>
      </c>
      <c r="EP81" s="30">
        <f t="shared" ref="EP81:EP144" si="41">P81/AY81</f>
        <v>2.2892459826946848E-2</v>
      </c>
      <c r="EQ81" s="30">
        <f t="shared" ref="EQ81:EQ144" si="42">Q81/AZ81</f>
        <v>2.4784747847478476E-2</v>
      </c>
      <c r="ER81" s="30">
        <f t="shared" ref="ER81:ER144" si="43">R81/BA81</f>
        <v>2.525153374233129E-2</v>
      </c>
      <c r="ES81" s="30">
        <f t="shared" ref="ES81:ES144" si="44">S81/BB81</f>
        <v>2.4574599260172626E-2</v>
      </c>
      <c r="ET81" s="30">
        <f t="shared" ref="ET81:ET144" si="45">T81/BC81</f>
        <v>2.4E-2</v>
      </c>
      <c r="EU81" s="30">
        <f t="shared" ref="EU81:EU144" si="46">U81/BD81</f>
        <v>2.4329268292682928E-2</v>
      </c>
      <c r="EV81" s="30">
        <f t="shared" ref="EV81:EV144" si="47">V81/BE81</f>
        <v>2.3109756097560975E-2</v>
      </c>
      <c r="EW81" s="30">
        <f t="shared" ref="EW81:EW144" si="48">W81/BF81</f>
        <v>2.2600502512562813E-2</v>
      </c>
      <c r="EX81" s="30">
        <f t="shared" ref="EX81:EX144" si="49">X81/BG81</f>
        <v>2.0971357409713575E-2</v>
      </c>
      <c r="EY81" s="30">
        <f t="shared" ref="EY81:EY144" si="50">Y81/BH81</f>
        <v>2.2324393358876118E-2</v>
      </c>
      <c r="EZ81" s="30">
        <f t="shared" ref="EZ81:EZ144" si="51">Z81/BI81</f>
        <v>2.2162849872773536E-2</v>
      </c>
      <c r="FA81" s="30">
        <f t="shared" ref="FA81:FA144" si="52">AA81/BJ81</f>
        <v>2.21712158808933E-2</v>
      </c>
      <c r="FB81" s="30">
        <f t="shared" ref="FB81:FB144" si="53">AB81/BK81</f>
        <v>2.2864450127877238E-2</v>
      </c>
      <c r="FC81" s="30">
        <f t="shared" ref="FC81:FC144" si="54">AC81/BL81</f>
        <v>2.5385587863463968E-2</v>
      </c>
      <c r="FD81" s="30">
        <f t="shared" si="37"/>
        <v>6.3811944091486661E-2</v>
      </c>
      <c r="FE81" s="30">
        <f t="shared" si="38"/>
        <v>6.4808673469387762E-2</v>
      </c>
      <c r="FF81" s="30">
        <f t="shared" si="39"/>
        <v>6.02111801242236E-2</v>
      </c>
    </row>
    <row r="82" spans="1:162" ht="14.4" x14ac:dyDescent="0.3">
      <c r="A82" s="16" t="s">
        <v>96</v>
      </c>
      <c r="B82" s="18">
        <v>4622</v>
      </c>
      <c r="C82" s="18">
        <v>4278</v>
      </c>
      <c r="D82" s="18">
        <v>4038</v>
      </c>
      <c r="E82" s="18">
        <v>4006</v>
      </c>
      <c r="F82" s="18">
        <v>3668</v>
      </c>
      <c r="G82" s="18">
        <v>3381</v>
      </c>
      <c r="H82" s="18">
        <v>3110</v>
      </c>
      <c r="I82" s="18">
        <v>3072</v>
      </c>
      <c r="J82" s="18">
        <v>2932</v>
      </c>
      <c r="K82" s="18">
        <v>2832</v>
      </c>
      <c r="L82" s="18">
        <v>2933</v>
      </c>
      <c r="M82" s="18">
        <v>3055</v>
      </c>
      <c r="N82" s="18">
        <v>3117</v>
      </c>
      <c r="O82" s="18">
        <v>3010</v>
      </c>
      <c r="P82" s="18">
        <v>3077</v>
      </c>
      <c r="Q82" s="18">
        <v>3197</v>
      </c>
      <c r="R82" s="18">
        <v>3133</v>
      </c>
      <c r="S82" s="18">
        <v>3094</v>
      </c>
      <c r="T82" s="18">
        <v>3045</v>
      </c>
      <c r="U82" s="18">
        <v>3098</v>
      </c>
      <c r="V82" s="18">
        <v>3062</v>
      </c>
      <c r="W82" s="18">
        <v>3044</v>
      </c>
      <c r="X82" s="18">
        <v>2934</v>
      </c>
      <c r="Y82" s="18">
        <v>2953</v>
      </c>
      <c r="Z82" s="18">
        <v>3046</v>
      </c>
      <c r="AA82" s="18">
        <v>3039</v>
      </c>
      <c r="AB82" s="18">
        <v>3012</v>
      </c>
      <c r="AC82" s="18">
        <v>3158</v>
      </c>
      <c r="AD82" s="18">
        <v>4881</v>
      </c>
      <c r="AE82" s="18">
        <v>4492</v>
      </c>
      <c r="AF82" s="18">
        <v>4373</v>
      </c>
      <c r="AG82" s="18"/>
      <c r="AH82" s="18"/>
      <c r="AI82" s="18"/>
      <c r="AJ82" s="18"/>
      <c r="AK82" s="18">
        <v>50900</v>
      </c>
      <c r="AL82" s="18">
        <v>51100</v>
      </c>
      <c r="AM82" s="18">
        <v>52100</v>
      </c>
      <c r="AN82" s="18">
        <v>53500</v>
      </c>
      <c r="AO82" s="18">
        <v>52600</v>
      </c>
      <c r="AP82" s="18">
        <v>52300</v>
      </c>
      <c r="AQ82" s="18">
        <v>51200</v>
      </c>
      <c r="AR82" s="18">
        <v>49600</v>
      </c>
      <c r="AS82" s="18">
        <v>50400</v>
      </c>
      <c r="AT82" s="18">
        <v>50400</v>
      </c>
      <c r="AU82" s="18">
        <v>50300</v>
      </c>
      <c r="AV82" s="18">
        <v>51000</v>
      </c>
      <c r="AW82" s="18">
        <v>52000</v>
      </c>
      <c r="AX82" s="18">
        <v>51500</v>
      </c>
      <c r="AY82" s="40">
        <v>51400</v>
      </c>
      <c r="AZ82" s="40">
        <v>51700</v>
      </c>
      <c r="BA82" s="40">
        <v>50700</v>
      </c>
      <c r="BB82" s="40">
        <v>50500</v>
      </c>
      <c r="BC82" s="40">
        <v>51000</v>
      </c>
      <c r="BD82" s="40">
        <v>50300</v>
      </c>
      <c r="BE82" s="40">
        <v>50600</v>
      </c>
      <c r="BF82" s="40">
        <v>49500</v>
      </c>
      <c r="BG82" s="40">
        <v>50300</v>
      </c>
      <c r="BH82" s="40">
        <v>50200</v>
      </c>
      <c r="BI82" s="40">
        <v>49600</v>
      </c>
      <c r="BJ82" s="40">
        <v>51100</v>
      </c>
      <c r="BK82" s="40">
        <v>50500</v>
      </c>
      <c r="BL82" s="40">
        <v>50600</v>
      </c>
      <c r="BM82" s="40">
        <v>50100</v>
      </c>
      <c r="BN82" s="40">
        <v>50300</v>
      </c>
      <c r="BO82" s="40">
        <v>50700</v>
      </c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16"/>
      <c r="CJ82"/>
      <c r="CL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EA82" s="30" t="e">
        <f t="shared" si="35"/>
        <v>#DIV/0!</v>
      </c>
      <c r="EB82" s="30">
        <f t="shared" si="36"/>
        <v>9.0805500982318266E-2</v>
      </c>
      <c r="EC82" s="30">
        <f t="shared" ref="EC82:EC145" si="55">C82/AL82</f>
        <v>8.3718199608610572E-2</v>
      </c>
      <c r="ED82" s="30">
        <f t="shared" ref="ED82:ED145" si="56">D82/AM82</f>
        <v>7.7504798464491362E-2</v>
      </c>
      <c r="EE82" s="30">
        <f t="shared" ref="EE82:EE145" si="57">E82/AN82</f>
        <v>7.4878504672897195E-2</v>
      </c>
      <c r="EF82" s="30">
        <f t="shared" ref="EF82:EF145" si="58">F82/AO82</f>
        <v>6.9733840304182504E-2</v>
      </c>
      <c r="EG82" s="30">
        <f t="shared" ref="EG82:EG145" si="59">G82/AP82</f>
        <v>6.4646271510516246E-2</v>
      </c>
      <c r="EH82" s="30">
        <f t="shared" ref="EH82:EH145" si="60">H82/AQ82</f>
        <v>6.0742187500000003E-2</v>
      </c>
      <c r="EI82" s="30">
        <f t="shared" ref="EI82:EI145" si="61">I82/AR82</f>
        <v>6.1935483870967742E-2</v>
      </c>
      <c r="EJ82" s="30">
        <f t="shared" ref="EJ82:EJ145" si="62">J82/AS82</f>
        <v>5.8174603174603177E-2</v>
      </c>
      <c r="EK82" s="30">
        <f t="shared" ref="EK82:EK145" si="63">K82/AT82</f>
        <v>5.6190476190476193E-2</v>
      </c>
      <c r="EL82" s="30">
        <f t="shared" ref="EL82:EL145" si="64">L82/AU82</f>
        <v>5.831013916500994E-2</v>
      </c>
      <c r="EM82" s="30">
        <f t="shared" ref="EM82:EM145" si="65">M82/AV82</f>
        <v>5.9901960784313722E-2</v>
      </c>
      <c r="EN82" s="30">
        <f t="shared" ref="EN82:EN145" si="66">N82/AW82</f>
        <v>5.9942307692307691E-2</v>
      </c>
      <c r="EO82" s="30">
        <f t="shared" si="40"/>
        <v>5.844660194174757E-2</v>
      </c>
      <c r="EP82" s="30">
        <f t="shared" si="41"/>
        <v>5.9863813229571981E-2</v>
      </c>
      <c r="EQ82" s="30">
        <f t="shared" si="42"/>
        <v>6.1837524177949708E-2</v>
      </c>
      <c r="ER82" s="30">
        <f t="shared" si="43"/>
        <v>6.1794871794871795E-2</v>
      </c>
      <c r="ES82" s="30">
        <f t="shared" si="44"/>
        <v>6.1267326732673266E-2</v>
      </c>
      <c r="ET82" s="30">
        <f t="shared" si="45"/>
        <v>5.9705882352941178E-2</v>
      </c>
      <c r="EU82" s="30">
        <f t="shared" si="46"/>
        <v>6.1590457256461235E-2</v>
      </c>
      <c r="EV82" s="30">
        <f t="shared" si="47"/>
        <v>6.0513833992094861E-2</v>
      </c>
      <c r="EW82" s="30">
        <f t="shared" si="48"/>
        <v>6.1494949494949498E-2</v>
      </c>
      <c r="EX82" s="30">
        <f t="shared" si="49"/>
        <v>5.8330019880715706E-2</v>
      </c>
      <c r="EY82" s="30">
        <f t="shared" si="50"/>
        <v>5.8824701195219126E-2</v>
      </c>
      <c r="EZ82" s="30">
        <f t="shared" si="51"/>
        <v>6.1411290322580643E-2</v>
      </c>
      <c r="FA82" s="30">
        <f t="shared" si="52"/>
        <v>5.9471624266144815E-2</v>
      </c>
      <c r="FB82" s="30">
        <f t="shared" si="53"/>
        <v>5.9643564356435641E-2</v>
      </c>
      <c r="FC82" s="30">
        <f t="shared" si="54"/>
        <v>6.2411067193675888E-2</v>
      </c>
      <c r="FD82" s="30">
        <f t="shared" si="37"/>
        <v>9.7425149700598804E-2</v>
      </c>
      <c r="FE82" s="30">
        <f t="shared" si="38"/>
        <v>8.9304174950298215E-2</v>
      </c>
      <c r="FF82" s="30">
        <f t="shared" si="39"/>
        <v>8.6252465483234717E-2</v>
      </c>
    </row>
    <row r="83" spans="1:162" ht="14.4" x14ac:dyDescent="0.3">
      <c r="A83" s="16" t="s">
        <v>97</v>
      </c>
      <c r="B83" s="18">
        <v>2483</v>
      </c>
      <c r="C83" s="18">
        <v>2339</v>
      </c>
      <c r="D83" s="18">
        <v>2196</v>
      </c>
      <c r="E83" s="18">
        <v>2231</v>
      </c>
      <c r="F83" s="18">
        <v>2028</v>
      </c>
      <c r="G83" s="18">
        <v>1809</v>
      </c>
      <c r="H83" s="18">
        <v>1647</v>
      </c>
      <c r="I83" s="18">
        <v>1735</v>
      </c>
      <c r="J83" s="18">
        <v>1650</v>
      </c>
      <c r="K83" s="18">
        <v>1496</v>
      </c>
      <c r="L83" s="18">
        <v>1410</v>
      </c>
      <c r="M83" s="18">
        <v>1455</v>
      </c>
      <c r="N83" s="18">
        <v>1490</v>
      </c>
      <c r="O83" s="18">
        <v>1488</v>
      </c>
      <c r="P83" s="18">
        <v>1450</v>
      </c>
      <c r="Q83" s="18">
        <v>1499</v>
      </c>
      <c r="R83" s="18">
        <v>1525</v>
      </c>
      <c r="S83" s="18">
        <v>1438</v>
      </c>
      <c r="T83" s="18">
        <v>1402</v>
      </c>
      <c r="U83" s="18">
        <v>1493</v>
      </c>
      <c r="V83" s="18">
        <v>1415</v>
      </c>
      <c r="W83" s="18">
        <v>1397</v>
      </c>
      <c r="X83" s="18">
        <v>1343</v>
      </c>
      <c r="Y83" s="18">
        <v>1480</v>
      </c>
      <c r="Z83" s="18">
        <v>1523</v>
      </c>
      <c r="AA83" s="18">
        <v>1635</v>
      </c>
      <c r="AB83" s="18">
        <v>1666</v>
      </c>
      <c r="AC83" s="18">
        <v>1773</v>
      </c>
      <c r="AD83" s="18">
        <v>4112</v>
      </c>
      <c r="AE83" s="18">
        <v>4086</v>
      </c>
      <c r="AF83" s="18">
        <v>4010</v>
      </c>
      <c r="AG83" s="18"/>
      <c r="AH83" s="18"/>
      <c r="AI83" s="18"/>
      <c r="AJ83" s="18"/>
      <c r="AK83" s="18">
        <v>53200</v>
      </c>
      <c r="AL83" s="18">
        <v>51600</v>
      </c>
      <c r="AM83" s="18">
        <v>53200</v>
      </c>
      <c r="AN83" s="18">
        <v>54300</v>
      </c>
      <c r="AO83" s="18">
        <v>54900</v>
      </c>
      <c r="AP83" s="18">
        <v>56700</v>
      </c>
      <c r="AQ83" s="18">
        <v>56200</v>
      </c>
      <c r="AR83" s="18">
        <v>56800</v>
      </c>
      <c r="AS83" s="18">
        <v>51500</v>
      </c>
      <c r="AT83" s="18">
        <v>51800</v>
      </c>
      <c r="AU83" s="18">
        <v>51300</v>
      </c>
      <c r="AV83" s="18">
        <v>53100</v>
      </c>
      <c r="AW83" s="18">
        <v>57300</v>
      </c>
      <c r="AX83" s="18">
        <v>58000</v>
      </c>
      <c r="AY83" s="40">
        <v>57900</v>
      </c>
      <c r="AZ83" s="40">
        <v>58200</v>
      </c>
      <c r="BA83" s="40">
        <v>59200</v>
      </c>
      <c r="BB83" s="40">
        <v>61200</v>
      </c>
      <c r="BC83" s="40">
        <v>63300</v>
      </c>
      <c r="BD83" s="40">
        <v>63800</v>
      </c>
      <c r="BE83" s="40">
        <v>63700</v>
      </c>
      <c r="BF83" s="40">
        <v>61700</v>
      </c>
      <c r="BG83" s="40">
        <v>58700</v>
      </c>
      <c r="BH83" s="40">
        <v>57100</v>
      </c>
      <c r="BI83" s="40">
        <v>57100</v>
      </c>
      <c r="BJ83" s="40">
        <v>58900</v>
      </c>
      <c r="BK83" s="40">
        <v>62100</v>
      </c>
      <c r="BL83" s="40">
        <v>61800</v>
      </c>
      <c r="BM83" s="40">
        <v>63300</v>
      </c>
      <c r="BN83" s="40">
        <v>62900</v>
      </c>
      <c r="BO83" s="40">
        <v>63600</v>
      </c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16"/>
      <c r="CJ83"/>
      <c r="CL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EA83" s="30" t="e">
        <f t="shared" si="35"/>
        <v>#DIV/0!</v>
      </c>
      <c r="EB83" s="30">
        <f t="shared" si="36"/>
        <v>4.6672932330827067E-2</v>
      </c>
      <c r="EC83" s="30">
        <f t="shared" si="55"/>
        <v>4.5329457364341089E-2</v>
      </c>
      <c r="ED83" s="30">
        <f t="shared" si="56"/>
        <v>4.1278195488721803E-2</v>
      </c>
      <c r="EE83" s="30">
        <f t="shared" si="57"/>
        <v>4.1086556169429099E-2</v>
      </c>
      <c r="EF83" s="30">
        <f t="shared" si="58"/>
        <v>3.6939890710382513E-2</v>
      </c>
      <c r="EG83" s="30">
        <f t="shared" si="59"/>
        <v>3.1904761904761908E-2</v>
      </c>
      <c r="EH83" s="30">
        <f t="shared" si="60"/>
        <v>2.9306049822064056E-2</v>
      </c>
      <c r="EI83" s="30">
        <f t="shared" si="61"/>
        <v>3.0545774647887325E-2</v>
      </c>
      <c r="EJ83" s="30">
        <f t="shared" si="62"/>
        <v>3.2038834951456312E-2</v>
      </c>
      <c r="EK83" s="30">
        <f t="shared" si="63"/>
        <v>2.8880308880308882E-2</v>
      </c>
      <c r="EL83" s="30">
        <f t="shared" si="64"/>
        <v>2.7485380116959064E-2</v>
      </c>
      <c r="EM83" s="30">
        <f t="shared" si="65"/>
        <v>2.7401129943502824E-2</v>
      </c>
      <c r="EN83" s="30">
        <f t="shared" si="66"/>
        <v>2.600349040139616E-2</v>
      </c>
      <c r="EO83" s="30">
        <f t="shared" si="40"/>
        <v>2.5655172413793104E-2</v>
      </c>
      <c r="EP83" s="30">
        <f t="shared" si="41"/>
        <v>2.5043177892918825E-2</v>
      </c>
      <c r="EQ83" s="30">
        <f t="shared" si="42"/>
        <v>2.5756013745704468E-2</v>
      </c>
      <c r="ER83" s="30">
        <f t="shared" si="43"/>
        <v>2.5760135135135136E-2</v>
      </c>
      <c r="ES83" s="30">
        <f t="shared" si="44"/>
        <v>2.3496732026143791E-2</v>
      </c>
      <c r="ET83" s="30">
        <f t="shared" si="45"/>
        <v>2.2148499210110584E-2</v>
      </c>
      <c r="EU83" s="30">
        <f t="shared" si="46"/>
        <v>2.3401253918495298E-2</v>
      </c>
      <c r="EV83" s="30">
        <f t="shared" si="47"/>
        <v>2.2213500784929355E-2</v>
      </c>
      <c r="EW83" s="30">
        <f t="shared" si="48"/>
        <v>2.2641815235008102E-2</v>
      </c>
      <c r="EX83" s="30">
        <f t="shared" si="49"/>
        <v>2.2879045996592844E-2</v>
      </c>
      <c r="EY83" s="30">
        <f t="shared" si="50"/>
        <v>2.5919439579684764E-2</v>
      </c>
      <c r="EZ83" s="30">
        <f t="shared" si="51"/>
        <v>2.6672504378283713E-2</v>
      </c>
      <c r="FA83" s="30">
        <f t="shared" si="52"/>
        <v>2.7758913412563667E-2</v>
      </c>
      <c r="FB83" s="30">
        <f t="shared" si="53"/>
        <v>2.6827697262479872E-2</v>
      </c>
      <c r="FC83" s="30">
        <f t="shared" si="54"/>
        <v>2.8689320388349513E-2</v>
      </c>
      <c r="FD83" s="30">
        <f t="shared" si="37"/>
        <v>6.4960505529225915E-2</v>
      </c>
      <c r="FE83" s="30">
        <f t="shared" si="38"/>
        <v>6.4960254372019077E-2</v>
      </c>
      <c r="FF83" s="30">
        <f t="shared" si="39"/>
        <v>6.3050314465408805E-2</v>
      </c>
    </row>
    <row r="84" spans="1:162" ht="14.4" x14ac:dyDescent="0.3">
      <c r="A84" s="16" t="s">
        <v>98</v>
      </c>
      <c r="B84" s="18">
        <v>1630</v>
      </c>
      <c r="C84" s="18">
        <v>1470</v>
      </c>
      <c r="D84" s="18">
        <v>1339</v>
      </c>
      <c r="E84" s="18">
        <v>1370</v>
      </c>
      <c r="F84" s="18">
        <v>1261</v>
      </c>
      <c r="G84" s="18">
        <v>1121</v>
      </c>
      <c r="H84" s="18">
        <v>899</v>
      </c>
      <c r="I84" s="18">
        <v>1022</v>
      </c>
      <c r="J84" s="18">
        <v>955</v>
      </c>
      <c r="K84" s="18">
        <v>925</v>
      </c>
      <c r="L84" s="18">
        <v>875</v>
      </c>
      <c r="M84" s="18">
        <v>943</v>
      </c>
      <c r="N84" s="18">
        <v>980</v>
      </c>
      <c r="O84" s="18">
        <v>925</v>
      </c>
      <c r="P84" s="18">
        <v>890</v>
      </c>
      <c r="Q84" s="18">
        <v>871</v>
      </c>
      <c r="R84" s="18">
        <v>953</v>
      </c>
      <c r="S84" s="18">
        <v>916</v>
      </c>
      <c r="T84" s="18">
        <v>875</v>
      </c>
      <c r="U84" s="18">
        <v>937</v>
      </c>
      <c r="V84" s="18">
        <v>949</v>
      </c>
      <c r="W84" s="18">
        <v>929</v>
      </c>
      <c r="X84" s="18">
        <v>887</v>
      </c>
      <c r="Y84" s="18">
        <v>1020</v>
      </c>
      <c r="Z84" s="18">
        <v>969</v>
      </c>
      <c r="AA84" s="18">
        <v>984</v>
      </c>
      <c r="AB84" s="18">
        <v>922</v>
      </c>
      <c r="AC84" s="18">
        <v>1013</v>
      </c>
      <c r="AD84" s="18">
        <v>2373</v>
      </c>
      <c r="AE84" s="18">
        <v>2346</v>
      </c>
      <c r="AF84" s="18">
        <v>2185</v>
      </c>
      <c r="AG84" s="18"/>
      <c r="AH84" s="18"/>
      <c r="AI84" s="18"/>
      <c r="AJ84" s="18"/>
      <c r="AK84" s="18">
        <v>35700</v>
      </c>
      <c r="AL84" s="18">
        <v>37500</v>
      </c>
      <c r="AM84" s="18">
        <v>37100</v>
      </c>
      <c r="AN84" s="18">
        <v>37600</v>
      </c>
      <c r="AO84" s="18">
        <v>38900</v>
      </c>
      <c r="AP84" s="18">
        <v>39500</v>
      </c>
      <c r="AQ84" s="18">
        <v>40100</v>
      </c>
      <c r="AR84" s="18">
        <v>38600</v>
      </c>
      <c r="AS84" s="18">
        <v>37200</v>
      </c>
      <c r="AT84" s="18">
        <v>36800</v>
      </c>
      <c r="AU84" s="18">
        <v>37800</v>
      </c>
      <c r="AV84" s="18">
        <v>38700</v>
      </c>
      <c r="AW84" s="18">
        <v>40200</v>
      </c>
      <c r="AX84" s="18">
        <v>40300</v>
      </c>
      <c r="AY84" s="40">
        <v>40300</v>
      </c>
      <c r="AZ84" s="40">
        <v>41000</v>
      </c>
      <c r="BA84" s="40">
        <v>39700</v>
      </c>
      <c r="BB84" s="40">
        <v>38000</v>
      </c>
      <c r="BC84" s="40">
        <v>38200</v>
      </c>
      <c r="BD84" s="40">
        <v>38100</v>
      </c>
      <c r="BE84" s="40">
        <v>39100</v>
      </c>
      <c r="BF84" s="40">
        <v>42700</v>
      </c>
      <c r="BG84" s="40">
        <v>42700</v>
      </c>
      <c r="BH84" s="40">
        <v>44200</v>
      </c>
      <c r="BI84" s="40">
        <v>44400</v>
      </c>
      <c r="BJ84" s="40">
        <v>44800</v>
      </c>
      <c r="BK84" s="40">
        <v>44400</v>
      </c>
      <c r="BL84" s="40">
        <v>41400</v>
      </c>
      <c r="BM84" s="40">
        <v>40700</v>
      </c>
      <c r="BN84" s="40">
        <v>41000</v>
      </c>
      <c r="BO84" s="40">
        <v>38900</v>
      </c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16"/>
      <c r="CJ84"/>
      <c r="CL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EA84" s="30" t="e">
        <f t="shared" si="35"/>
        <v>#DIV/0!</v>
      </c>
      <c r="EB84" s="30">
        <f t="shared" si="36"/>
        <v>4.5658263305322126E-2</v>
      </c>
      <c r="EC84" s="30">
        <f t="shared" si="55"/>
        <v>3.9199999999999999E-2</v>
      </c>
      <c r="ED84" s="30">
        <f t="shared" si="56"/>
        <v>3.6091644204851753E-2</v>
      </c>
      <c r="EE84" s="30">
        <f t="shared" si="57"/>
        <v>3.6436170212765955E-2</v>
      </c>
      <c r="EF84" s="30">
        <f t="shared" si="58"/>
        <v>3.2416452442159384E-2</v>
      </c>
      <c r="EG84" s="30">
        <f t="shared" si="59"/>
        <v>2.8379746835443038E-2</v>
      </c>
      <c r="EH84" s="30">
        <f t="shared" si="60"/>
        <v>2.2418952618453867E-2</v>
      </c>
      <c r="EI84" s="30">
        <f t="shared" si="61"/>
        <v>2.6476683937823833E-2</v>
      </c>
      <c r="EJ84" s="30">
        <f t="shared" si="62"/>
        <v>2.5672043010752689E-2</v>
      </c>
      <c r="EK84" s="30">
        <f t="shared" si="63"/>
        <v>2.5135869565217392E-2</v>
      </c>
      <c r="EL84" s="30">
        <f t="shared" si="64"/>
        <v>2.3148148148148147E-2</v>
      </c>
      <c r="EM84" s="30">
        <f t="shared" si="65"/>
        <v>2.4366925064599483E-2</v>
      </c>
      <c r="EN84" s="30">
        <f t="shared" si="66"/>
        <v>2.4378109452736319E-2</v>
      </c>
      <c r="EO84" s="30">
        <f t="shared" si="40"/>
        <v>2.295285359801489E-2</v>
      </c>
      <c r="EP84" s="30">
        <f t="shared" si="41"/>
        <v>2.2084367245657568E-2</v>
      </c>
      <c r="EQ84" s="30">
        <f t="shared" si="42"/>
        <v>2.1243902439024392E-2</v>
      </c>
      <c r="ER84" s="30">
        <f t="shared" si="43"/>
        <v>2.4005037783375316E-2</v>
      </c>
      <c r="ES84" s="30">
        <f t="shared" si="44"/>
        <v>2.4105263157894737E-2</v>
      </c>
      <c r="ET84" s="30">
        <f t="shared" si="45"/>
        <v>2.2905759162303665E-2</v>
      </c>
      <c r="EU84" s="30">
        <f t="shared" si="46"/>
        <v>2.4593175853018373E-2</v>
      </c>
      <c r="EV84" s="30">
        <f t="shared" si="47"/>
        <v>2.4271099744245524E-2</v>
      </c>
      <c r="EW84" s="30">
        <f t="shared" si="48"/>
        <v>2.1756440281030444E-2</v>
      </c>
      <c r="EX84" s="30">
        <f t="shared" si="49"/>
        <v>2.0772833723653395E-2</v>
      </c>
      <c r="EY84" s="30">
        <f t="shared" si="50"/>
        <v>2.3076923076923078E-2</v>
      </c>
      <c r="EZ84" s="30">
        <f t="shared" si="51"/>
        <v>2.1824324324324323E-2</v>
      </c>
      <c r="FA84" s="30">
        <f t="shared" si="52"/>
        <v>2.1964285714285714E-2</v>
      </c>
      <c r="FB84" s="30">
        <f t="shared" si="53"/>
        <v>2.0765765765765765E-2</v>
      </c>
      <c r="FC84" s="30">
        <f t="shared" si="54"/>
        <v>2.4468599033816426E-2</v>
      </c>
      <c r="FD84" s="30">
        <f t="shared" si="37"/>
        <v>5.8304668304668301E-2</v>
      </c>
      <c r="FE84" s="30">
        <f t="shared" si="38"/>
        <v>5.7219512195121953E-2</v>
      </c>
      <c r="FF84" s="30">
        <f t="shared" si="39"/>
        <v>5.6169665809768635E-2</v>
      </c>
    </row>
    <row r="85" spans="1:162" ht="14.4" x14ac:dyDescent="0.3">
      <c r="A85" s="16" t="s">
        <v>99</v>
      </c>
      <c r="B85" s="18">
        <v>10532</v>
      </c>
      <c r="C85" s="18">
        <v>9634</v>
      </c>
      <c r="D85" s="18">
        <v>8334</v>
      </c>
      <c r="E85" s="18">
        <v>9050</v>
      </c>
      <c r="F85" s="18">
        <v>8188</v>
      </c>
      <c r="G85" s="18">
        <v>7225</v>
      </c>
      <c r="H85" s="18">
        <v>6036</v>
      </c>
      <c r="I85" s="18">
        <v>6242</v>
      </c>
      <c r="J85" s="18">
        <v>5874</v>
      </c>
      <c r="K85" s="18">
        <v>5429</v>
      </c>
      <c r="L85" s="18">
        <v>4915</v>
      </c>
      <c r="M85" s="18">
        <v>5357</v>
      </c>
      <c r="N85" s="18">
        <v>5254</v>
      </c>
      <c r="O85" s="18">
        <v>4895</v>
      </c>
      <c r="P85" s="18">
        <v>4630</v>
      </c>
      <c r="Q85" s="18">
        <v>5112</v>
      </c>
      <c r="R85" s="18">
        <v>5118</v>
      </c>
      <c r="S85" s="18">
        <v>4873</v>
      </c>
      <c r="T85" s="18">
        <v>4834</v>
      </c>
      <c r="U85" s="18">
        <v>5351</v>
      </c>
      <c r="V85" s="18">
        <v>5474</v>
      </c>
      <c r="W85" s="18">
        <v>5282</v>
      </c>
      <c r="X85" s="18">
        <v>5103</v>
      </c>
      <c r="Y85" s="18">
        <v>5700</v>
      </c>
      <c r="Z85" s="18">
        <v>5710</v>
      </c>
      <c r="AA85" s="18">
        <v>5812</v>
      </c>
      <c r="AB85" s="18">
        <v>5641</v>
      </c>
      <c r="AC85" s="18">
        <v>6223</v>
      </c>
      <c r="AD85" s="18">
        <v>12469</v>
      </c>
      <c r="AE85" s="18">
        <v>12205</v>
      </c>
      <c r="AF85" s="18">
        <v>11978</v>
      </c>
      <c r="AG85" s="18"/>
      <c r="AH85" s="18"/>
      <c r="AI85" s="18"/>
      <c r="AJ85" s="18"/>
      <c r="AK85" s="18">
        <v>125500</v>
      </c>
      <c r="AL85" s="18">
        <v>123800</v>
      </c>
      <c r="AM85" s="18">
        <v>123500</v>
      </c>
      <c r="AN85" s="18">
        <v>124600</v>
      </c>
      <c r="AO85" s="18">
        <v>124200</v>
      </c>
      <c r="AP85" s="18">
        <v>124800</v>
      </c>
      <c r="AQ85" s="18">
        <v>125300</v>
      </c>
      <c r="AR85" s="18">
        <v>126000</v>
      </c>
      <c r="AS85" s="18">
        <v>125700</v>
      </c>
      <c r="AT85" s="18">
        <v>126700</v>
      </c>
      <c r="AU85" s="18">
        <v>126100</v>
      </c>
      <c r="AV85" s="18">
        <v>126500</v>
      </c>
      <c r="AW85" s="18">
        <v>126600</v>
      </c>
      <c r="AX85" s="18">
        <v>125000</v>
      </c>
      <c r="AY85" s="40">
        <v>124300</v>
      </c>
      <c r="AZ85" s="40">
        <v>122400</v>
      </c>
      <c r="BA85" s="40">
        <v>120500</v>
      </c>
      <c r="BB85" s="40">
        <v>119500</v>
      </c>
      <c r="BC85" s="40">
        <v>118200</v>
      </c>
      <c r="BD85" s="40">
        <v>120100</v>
      </c>
      <c r="BE85" s="40">
        <v>122400</v>
      </c>
      <c r="BF85" s="40">
        <v>122800</v>
      </c>
      <c r="BG85" s="40">
        <v>124400</v>
      </c>
      <c r="BH85" s="40">
        <v>123700</v>
      </c>
      <c r="BI85" s="40">
        <v>124600</v>
      </c>
      <c r="BJ85" s="40">
        <v>122200</v>
      </c>
      <c r="BK85" s="40">
        <v>124600</v>
      </c>
      <c r="BL85" s="40">
        <v>125000</v>
      </c>
      <c r="BM85" s="40">
        <v>126600</v>
      </c>
      <c r="BN85" s="40">
        <v>129100</v>
      </c>
      <c r="BO85" s="40">
        <v>127600</v>
      </c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16"/>
      <c r="CJ85"/>
      <c r="CL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EA85" s="30" t="e">
        <f t="shared" si="35"/>
        <v>#DIV/0!</v>
      </c>
      <c r="EB85" s="30">
        <f t="shared" si="36"/>
        <v>8.3920318725099599E-2</v>
      </c>
      <c r="EC85" s="30">
        <f t="shared" si="55"/>
        <v>7.781906300484652E-2</v>
      </c>
      <c r="ED85" s="30">
        <f t="shared" si="56"/>
        <v>6.7481781376518224E-2</v>
      </c>
      <c r="EE85" s="30">
        <f t="shared" si="57"/>
        <v>7.2632423756019263E-2</v>
      </c>
      <c r="EF85" s="30">
        <f t="shared" si="58"/>
        <v>6.5925925925925929E-2</v>
      </c>
      <c r="EG85" s="30">
        <f t="shared" si="59"/>
        <v>5.7892628205128208E-2</v>
      </c>
      <c r="EH85" s="30">
        <f t="shared" si="60"/>
        <v>4.8172386272944935E-2</v>
      </c>
      <c r="EI85" s="30">
        <f t="shared" si="61"/>
        <v>4.9539682539682536E-2</v>
      </c>
      <c r="EJ85" s="30">
        <f t="shared" si="62"/>
        <v>4.6730310262529835E-2</v>
      </c>
      <c r="EK85" s="30">
        <f t="shared" si="63"/>
        <v>4.2849250197316495E-2</v>
      </c>
      <c r="EL85" s="30">
        <f t="shared" si="64"/>
        <v>3.8977002379064235E-2</v>
      </c>
      <c r="EM85" s="30">
        <f t="shared" si="65"/>
        <v>4.2347826086956523E-2</v>
      </c>
      <c r="EN85" s="30">
        <f t="shared" si="66"/>
        <v>4.1500789889415482E-2</v>
      </c>
      <c r="EO85" s="30">
        <f t="shared" si="40"/>
        <v>3.916E-2</v>
      </c>
      <c r="EP85" s="30">
        <f t="shared" si="41"/>
        <v>3.7248592115848751E-2</v>
      </c>
      <c r="EQ85" s="30">
        <f t="shared" si="42"/>
        <v>4.176470588235294E-2</v>
      </c>
      <c r="ER85" s="30">
        <f t="shared" si="43"/>
        <v>4.2473029045643151E-2</v>
      </c>
      <c r="ES85" s="30">
        <f t="shared" si="44"/>
        <v>4.0778242677824268E-2</v>
      </c>
      <c r="ET85" s="30">
        <f t="shared" si="45"/>
        <v>4.0896785109983076E-2</v>
      </c>
      <c r="EU85" s="30">
        <f t="shared" si="46"/>
        <v>4.4554537885095752E-2</v>
      </c>
      <c r="EV85" s="30">
        <f t="shared" si="47"/>
        <v>4.4722222222222219E-2</v>
      </c>
      <c r="EW85" s="30">
        <f t="shared" si="48"/>
        <v>4.3013029315960911E-2</v>
      </c>
      <c r="EX85" s="30">
        <f t="shared" si="49"/>
        <v>4.1020900321543409E-2</v>
      </c>
      <c r="EY85" s="30">
        <f t="shared" si="50"/>
        <v>4.6079223928860144E-2</v>
      </c>
      <c r="EZ85" s="30">
        <f t="shared" si="51"/>
        <v>4.5826645264847511E-2</v>
      </c>
      <c r="FA85" s="30">
        <f t="shared" si="52"/>
        <v>4.7561374795417347E-2</v>
      </c>
      <c r="FB85" s="30">
        <f t="shared" si="53"/>
        <v>4.5272873194221512E-2</v>
      </c>
      <c r="FC85" s="30">
        <f t="shared" si="54"/>
        <v>4.9784000000000002E-2</v>
      </c>
      <c r="FD85" s="30">
        <f t="shared" si="37"/>
        <v>9.8491311216429706E-2</v>
      </c>
      <c r="FE85" s="30">
        <f t="shared" si="38"/>
        <v>9.4539116963594114E-2</v>
      </c>
      <c r="FF85" s="30">
        <f t="shared" si="39"/>
        <v>9.3871473354231974E-2</v>
      </c>
    </row>
    <row r="86" spans="1:162" ht="14.4" x14ac:dyDescent="0.3">
      <c r="A86" s="16" t="s">
        <v>100</v>
      </c>
      <c r="B86" s="18">
        <v>20489</v>
      </c>
      <c r="C86" s="18">
        <v>18796</v>
      </c>
      <c r="D86" s="18">
        <v>17202</v>
      </c>
      <c r="E86" s="18">
        <v>17919</v>
      </c>
      <c r="F86" s="18">
        <v>16181</v>
      </c>
      <c r="G86" s="18">
        <v>14465</v>
      </c>
      <c r="H86" s="18">
        <v>13205</v>
      </c>
      <c r="I86" s="18">
        <v>13461</v>
      </c>
      <c r="J86" s="18">
        <v>12647</v>
      </c>
      <c r="K86" s="18">
        <v>11977</v>
      </c>
      <c r="L86" s="18">
        <v>11194</v>
      </c>
      <c r="M86" s="18">
        <v>12077</v>
      </c>
      <c r="N86" s="18">
        <v>11821</v>
      </c>
      <c r="O86" s="18">
        <v>11592</v>
      </c>
      <c r="P86" s="18">
        <v>10984</v>
      </c>
      <c r="Q86" s="18">
        <v>11640</v>
      </c>
      <c r="R86" s="18">
        <v>11497</v>
      </c>
      <c r="S86" s="18">
        <v>11191</v>
      </c>
      <c r="T86" s="18">
        <v>10811</v>
      </c>
      <c r="U86" s="18">
        <v>11416</v>
      </c>
      <c r="V86" s="18">
        <v>11472</v>
      </c>
      <c r="W86" s="18">
        <v>11111</v>
      </c>
      <c r="X86" s="18">
        <v>11118</v>
      </c>
      <c r="Y86" s="18">
        <v>11618</v>
      </c>
      <c r="Z86" s="18">
        <v>11449</v>
      </c>
      <c r="AA86" s="18">
        <v>11325</v>
      </c>
      <c r="AB86" s="18">
        <v>11176</v>
      </c>
      <c r="AC86" s="18">
        <v>11799</v>
      </c>
      <c r="AD86" s="18">
        <v>24286</v>
      </c>
      <c r="AE86" s="18">
        <v>23456</v>
      </c>
      <c r="AF86" s="18">
        <v>22047</v>
      </c>
      <c r="AG86" s="18"/>
      <c r="AH86" s="18"/>
      <c r="AI86" s="18"/>
      <c r="AJ86" s="18"/>
      <c r="AK86" s="18">
        <v>380100</v>
      </c>
      <c r="AL86" s="18">
        <v>381200</v>
      </c>
      <c r="AM86" s="18">
        <v>382000</v>
      </c>
      <c r="AN86" s="18">
        <v>383000</v>
      </c>
      <c r="AO86" s="18">
        <v>388300</v>
      </c>
      <c r="AP86" s="18">
        <v>391600</v>
      </c>
      <c r="AQ86" s="18">
        <v>383700</v>
      </c>
      <c r="AR86" s="18">
        <v>377900</v>
      </c>
      <c r="AS86" s="18">
        <v>376500</v>
      </c>
      <c r="AT86" s="18">
        <v>373300</v>
      </c>
      <c r="AU86" s="18">
        <v>382500</v>
      </c>
      <c r="AV86" s="18">
        <v>387700</v>
      </c>
      <c r="AW86" s="18">
        <v>390900</v>
      </c>
      <c r="AX86" s="18">
        <v>390900</v>
      </c>
      <c r="AY86" s="40">
        <v>391300</v>
      </c>
      <c r="AZ86" s="40">
        <v>394400</v>
      </c>
      <c r="BA86" s="40">
        <v>387200</v>
      </c>
      <c r="BB86" s="40">
        <v>389300</v>
      </c>
      <c r="BC86" s="40">
        <v>390500</v>
      </c>
      <c r="BD86" s="40">
        <v>394900</v>
      </c>
      <c r="BE86" s="40">
        <v>393900</v>
      </c>
      <c r="BF86" s="40">
        <v>394300</v>
      </c>
      <c r="BG86" s="40">
        <v>394200</v>
      </c>
      <c r="BH86" s="40">
        <v>390300</v>
      </c>
      <c r="BI86" s="40">
        <v>393400</v>
      </c>
      <c r="BJ86" s="40">
        <v>389300</v>
      </c>
      <c r="BK86" s="40">
        <v>389500</v>
      </c>
      <c r="BL86" s="40">
        <v>387600</v>
      </c>
      <c r="BM86" s="40">
        <v>388400</v>
      </c>
      <c r="BN86" s="40">
        <v>391100</v>
      </c>
      <c r="BO86" s="40">
        <v>394700</v>
      </c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16"/>
      <c r="CJ86"/>
      <c r="CL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EA86" s="30" t="e">
        <f t="shared" si="35"/>
        <v>#DIV/0!</v>
      </c>
      <c r="EB86" s="30">
        <f t="shared" si="36"/>
        <v>5.3904235727440145E-2</v>
      </c>
      <c r="EC86" s="30">
        <f t="shared" si="55"/>
        <v>4.9307450157397695E-2</v>
      </c>
      <c r="ED86" s="30">
        <f t="shared" si="56"/>
        <v>4.5031413612565442E-2</v>
      </c>
      <c r="EE86" s="30">
        <f t="shared" si="57"/>
        <v>4.678590078328982E-2</v>
      </c>
      <c r="EF86" s="30">
        <f t="shared" si="58"/>
        <v>4.1671388101983002E-2</v>
      </c>
      <c r="EG86" s="30">
        <f t="shared" si="59"/>
        <v>3.6938202247191014E-2</v>
      </c>
      <c r="EH86" s="30">
        <f t="shared" si="60"/>
        <v>3.4414907479801929E-2</v>
      </c>
      <c r="EI86" s="30">
        <f t="shared" si="61"/>
        <v>3.5620534532945225E-2</v>
      </c>
      <c r="EJ86" s="30">
        <f t="shared" si="62"/>
        <v>3.3590969455511287E-2</v>
      </c>
      <c r="EK86" s="30">
        <f t="shared" si="63"/>
        <v>3.2084114653094027E-2</v>
      </c>
      <c r="EL86" s="30">
        <f t="shared" si="64"/>
        <v>2.9265359477124182E-2</v>
      </c>
      <c r="EM86" s="30">
        <f t="shared" si="65"/>
        <v>3.1150374000515863E-2</v>
      </c>
      <c r="EN86" s="30">
        <f t="shared" si="66"/>
        <v>3.0240470708621132E-2</v>
      </c>
      <c r="EO86" s="30">
        <f t="shared" si="40"/>
        <v>2.9654643131235611E-2</v>
      </c>
      <c r="EP86" s="30">
        <f t="shared" si="41"/>
        <v>2.8070534117045746E-2</v>
      </c>
      <c r="EQ86" s="30">
        <f t="shared" si="42"/>
        <v>2.9513184584178499E-2</v>
      </c>
      <c r="ER86" s="30">
        <f t="shared" si="43"/>
        <v>2.9692665289256199E-2</v>
      </c>
      <c r="ES86" s="30">
        <f t="shared" si="44"/>
        <v>2.8746468019522218E-2</v>
      </c>
      <c r="ET86" s="30">
        <f t="shared" si="45"/>
        <v>2.7685019206145967E-2</v>
      </c>
      <c r="EU86" s="30">
        <f t="shared" si="46"/>
        <v>2.890858445175994E-2</v>
      </c>
      <c r="EV86" s="30">
        <f t="shared" si="47"/>
        <v>2.9124143183549125E-2</v>
      </c>
      <c r="EW86" s="30">
        <f t="shared" si="48"/>
        <v>2.8179051483641897E-2</v>
      </c>
      <c r="EX86" s="30">
        <f t="shared" si="49"/>
        <v>2.8203957382039575E-2</v>
      </c>
      <c r="EY86" s="30">
        <f t="shared" si="50"/>
        <v>2.9766846015885216E-2</v>
      </c>
      <c r="EZ86" s="30">
        <f t="shared" si="51"/>
        <v>2.9102694458566343E-2</v>
      </c>
      <c r="FA86" s="30">
        <f t="shared" si="52"/>
        <v>2.909067557153866E-2</v>
      </c>
      <c r="FB86" s="30">
        <f t="shared" si="53"/>
        <v>2.8693196405648266E-2</v>
      </c>
      <c r="FC86" s="30">
        <f t="shared" si="54"/>
        <v>3.0441176470588235E-2</v>
      </c>
      <c r="FD86" s="30">
        <f t="shared" si="37"/>
        <v>6.2528321318228636E-2</v>
      </c>
      <c r="FE86" s="30">
        <f t="shared" si="38"/>
        <v>5.9974431091792381E-2</v>
      </c>
      <c r="FF86" s="30">
        <f t="shared" si="39"/>
        <v>5.5857613377248545E-2</v>
      </c>
    </row>
    <row r="87" spans="1:162" ht="14.4" x14ac:dyDescent="0.3">
      <c r="A87" s="16" t="s">
        <v>101</v>
      </c>
      <c r="B87" s="18">
        <v>959</v>
      </c>
      <c r="C87" s="18">
        <v>888</v>
      </c>
      <c r="D87" s="18">
        <v>830</v>
      </c>
      <c r="E87" s="18">
        <v>860</v>
      </c>
      <c r="F87" s="18">
        <v>725</v>
      </c>
      <c r="G87" s="18">
        <v>692</v>
      </c>
      <c r="H87" s="18">
        <v>634</v>
      </c>
      <c r="I87" s="18">
        <v>616</v>
      </c>
      <c r="J87" s="18">
        <v>574</v>
      </c>
      <c r="K87" s="18">
        <v>542</v>
      </c>
      <c r="L87" s="18">
        <v>561</v>
      </c>
      <c r="M87" s="18">
        <v>573</v>
      </c>
      <c r="N87" s="18">
        <v>578</v>
      </c>
      <c r="O87" s="18">
        <v>584</v>
      </c>
      <c r="P87" s="18">
        <v>587</v>
      </c>
      <c r="Q87" s="18">
        <v>574</v>
      </c>
      <c r="R87" s="18">
        <v>563</v>
      </c>
      <c r="S87" s="18">
        <v>543</v>
      </c>
      <c r="T87" s="18">
        <v>541</v>
      </c>
      <c r="U87" s="18">
        <v>575</v>
      </c>
      <c r="V87" s="18">
        <v>570</v>
      </c>
      <c r="W87" s="18">
        <v>545</v>
      </c>
      <c r="X87" s="18">
        <v>575</v>
      </c>
      <c r="Y87" s="18">
        <v>622</v>
      </c>
      <c r="Z87" s="18">
        <v>604</v>
      </c>
      <c r="AA87" s="18">
        <v>607</v>
      </c>
      <c r="AB87" s="18">
        <v>606</v>
      </c>
      <c r="AC87" s="18">
        <v>631</v>
      </c>
      <c r="AD87" s="18">
        <v>1558</v>
      </c>
      <c r="AE87" s="18">
        <v>1456</v>
      </c>
      <c r="AF87" s="18">
        <v>1375</v>
      </c>
      <c r="AG87" s="18"/>
      <c r="AH87" s="18"/>
      <c r="AI87" s="18"/>
      <c r="AJ87" s="18"/>
      <c r="AK87" s="18">
        <v>30300</v>
      </c>
      <c r="AL87" s="18">
        <v>32900</v>
      </c>
      <c r="AM87" s="18">
        <v>33900</v>
      </c>
      <c r="AN87" s="18">
        <v>34500</v>
      </c>
      <c r="AO87" s="18">
        <v>34800</v>
      </c>
      <c r="AP87" s="18">
        <v>33800</v>
      </c>
      <c r="AQ87" s="18">
        <v>33000</v>
      </c>
      <c r="AR87" s="18">
        <v>32300</v>
      </c>
      <c r="AS87" s="18">
        <v>33800</v>
      </c>
      <c r="AT87" s="18">
        <v>33900</v>
      </c>
      <c r="AU87" s="18">
        <v>35100</v>
      </c>
      <c r="AV87" s="18">
        <v>35600</v>
      </c>
      <c r="AW87" s="18">
        <v>35500</v>
      </c>
      <c r="AX87" s="18">
        <v>33500</v>
      </c>
      <c r="AY87" s="40">
        <v>34200</v>
      </c>
      <c r="AZ87" s="40">
        <v>35200</v>
      </c>
      <c r="BA87" s="40">
        <v>33600</v>
      </c>
      <c r="BB87" s="40">
        <v>32900</v>
      </c>
      <c r="BC87" s="40">
        <v>33600</v>
      </c>
      <c r="BD87" s="40">
        <v>33500</v>
      </c>
      <c r="BE87" s="40">
        <v>33700</v>
      </c>
      <c r="BF87" s="40">
        <v>35200</v>
      </c>
      <c r="BG87" s="40">
        <v>34800</v>
      </c>
      <c r="BH87" s="40">
        <v>34500</v>
      </c>
      <c r="BI87" s="40">
        <v>33700</v>
      </c>
      <c r="BJ87" s="40">
        <v>33200</v>
      </c>
      <c r="BK87" s="40">
        <v>33000</v>
      </c>
      <c r="BL87" s="40">
        <v>31400</v>
      </c>
      <c r="BM87" s="40">
        <v>31100</v>
      </c>
      <c r="BN87" s="40">
        <v>30700</v>
      </c>
      <c r="BO87" s="40">
        <v>30400</v>
      </c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16"/>
      <c r="CJ87"/>
      <c r="CL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EA87" s="30" t="e">
        <f t="shared" si="35"/>
        <v>#DIV/0!</v>
      </c>
      <c r="EB87" s="30">
        <f t="shared" si="36"/>
        <v>3.1650165016501648E-2</v>
      </c>
      <c r="EC87" s="30">
        <f t="shared" si="55"/>
        <v>2.6990881458966564E-2</v>
      </c>
      <c r="ED87" s="30">
        <f t="shared" si="56"/>
        <v>2.4483775811209439E-2</v>
      </c>
      <c r="EE87" s="30">
        <f t="shared" si="57"/>
        <v>2.4927536231884057E-2</v>
      </c>
      <c r="EF87" s="30">
        <f t="shared" si="58"/>
        <v>2.0833333333333332E-2</v>
      </c>
      <c r="EG87" s="30">
        <f t="shared" si="59"/>
        <v>2.0473372781065088E-2</v>
      </c>
      <c r="EH87" s="30">
        <f t="shared" si="60"/>
        <v>1.9212121212121212E-2</v>
      </c>
      <c r="EI87" s="30">
        <f t="shared" si="61"/>
        <v>1.9071207430340558E-2</v>
      </c>
      <c r="EJ87" s="30">
        <f t="shared" si="62"/>
        <v>1.698224852071006E-2</v>
      </c>
      <c r="EK87" s="30">
        <f t="shared" si="63"/>
        <v>1.5988200589970501E-2</v>
      </c>
      <c r="EL87" s="30">
        <f t="shared" si="64"/>
        <v>1.5982905982905984E-2</v>
      </c>
      <c r="EM87" s="30">
        <f t="shared" si="65"/>
        <v>1.609550561797753E-2</v>
      </c>
      <c r="EN87" s="30">
        <f t="shared" si="66"/>
        <v>1.628169014084507E-2</v>
      </c>
      <c r="EO87" s="30">
        <f t="shared" si="40"/>
        <v>1.7432835820895522E-2</v>
      </c>
      <c r="EP87" s="30">
        <f t="shared" si="41"/>
        <v>1.7163742690058478E-2</v>
      </c>
      <c r="EQ87" s="30">
        <f t="shared" si="42"/>
        <v>1.6306818181818183E-2</v>
      </c>
      <c r="ER87" s="30">
        <f t="shared" si="43"/>
        <v>1.6755952380952382E-2</v>
      </c>
      <c r="ES87" s="30">
        <f t="shared" si="44"/>
        <v>1.6504559270516719E-2</v>
      </c>
      <c r="ET87" s="30">
        <f t="shared" si="45"/>
        <v>1.6101190476190477E-2</v>
      </c>
      <c r="EU87" s="30">
        <f t="shared" si="46"/>
        <v>1.7164179104477612E-2</v>
      </c>
      <c r="EV87" s="30">
        <f t="shared" si="47"/>
        <v>1.6913946587537091E-2</v>
      </c>
      <c r="EW87" s="30">
        <f t="shared" si="48"/>
        <v>1.5482954545454546E-2</v>
      </c>
      <c r="EX87" s="30">
        <f t="shared" si="49"/>
        <v>1.6522988505747127E-2</v>
      </c>
      <c r="EY87" s="30">
        <f t="shared" si="50"/>
        <v>1.8028985507246378E-2</v>
      </c>
      <c r="EZ87" s="30">
        <f t="shared" si="51"/>
        <v>1.7922848664688427E-2</v>
      </c>
      <c r="FA87" s="30">
        <f t="shared" si="52"/>
        <v>1.8283132530120483E-2</v>
      </c>
      <c r="FB87" s="30">
        <f t="shared" si="53"/>
        <v>1.8363636363636363E-2</v>
      </c>
      <c r="FC87" s="30">
        <f t="shared" si="54"/>
        <v>2.0095541401273884E-2</v>
      </c>
      <c r="FD87" s="30">
        <f t="shared" si="37"/>
        <v>5.0096463022508038E-2</v>
      </c>
      <c r="FE87" s="30">
        <f t="shared" si="38"/>
        <v>4.7426710097719871E-2</v>
      </c>
      <c r="FF87" s="30">
        <f t="shared" si="39"/>
        <v>4.5230263157894739E-2</v>
      </c>
    </row>
    <row r="88" spans="1:162" ht="14.4" x14ac:dyDescent="0.3">
      <c r="A88" s="16" t="s">
        <v>102</v>
      </c>
      <c r="B88" s="18">
        <v>14171</v>
      </c>
      <c r="C88" s="18">
        <v>12826</v>
      </c>
      <c r="D88" s="18">
        <v>12641</v>
      </c>
      <c r="E88" s="18">
        <v>12663</v>
      </c>
      <c r="F88" s="18">
        <v>11005</v>
      </c>
      <c r="G88" s="18">
        <v>9848</v>
      </c>
      <c r="H88" s="18">
        <v>9545</v>
      </c>
      <c r="I88" s="18">
        <v>9852</v>
      </c>
      <c r="J88" s="18">
        <v>8969</v>
      </c>
      <c r="K88" s="18">
        <v>8626</v>
      </c>
      <c r="L88" s="18">
        <v>8782</v>
      </c>
      <c r="M88" s="18">
        <v>9522</v>
      </c>
      <c r="N88" s="18">
        <v>8793</v>
      </c>
      <c r="O88" s="18">
        <v>8480</v>
      </c>
      <c r="P88" s="18">
        <v>8662</v>
      </c>
      <c r="Q88" s="18">
        <v>9293</v>
      </c>
      <c r="R88" s="18">
        <v>8724</v>
      </c>
      <c r="S88" s="18">
        <v>8172</v>
      </c>
      <c r="T88" s="18">
        <v>8378</v>
      </c>
      <c r="U88" s="18">
        <v>8766</v>
      </c>
      <c r="V88" s="18">
        <v>8074</v>
      </c>
      <c r="W88" s="18">
        <v>7649</v>
      </c>
      <c r="X88" s="18">
        <v>7957</v>
      </c>
      <c r="Y88" s="18">
        <v>8782</v>
      </c>
      <c r="Z88" s="18">
        <v>8420</v>
      </c>
      <c r="AA88" s="18">
        <v>8206</v>
      </c>
      <c r="AB88" s="18">
        <v>8658</v>
      </c>
      <c r="AC88" s="18">
        <v>9272</v>
      </c>
      <c r="AD88" s="18">
        <v>22786</v>
      </c>
      <c r="AE88" s="18">
        <v>21911</v>
      </c>
      <c r="AF88" s="18">
        <v>20449</v>
      </c>
      <c r="AG88" s="18"/>
      <c r="AH88" s="18"/>
      <c r="AI88" s="18"/>
      <c r="AJ88" s="18"/>
      <c r="AK88" s="18">
        <v>352800</v>
      </c>
      <c r="AL88" s="18">
        <v>353000</v>
      </c>
      <c r="AM88" s="18">
        <v>352700</v>
      </c>
      <c r="AN88" s="18">
        <v>347300</v>
      </c>
      <c r="AO88" s="18">
        <v>351100</v>
      </c>
      <c r="AP88" s="18">
        <v>353200</v>
      </c>
      <c r="AQ88" s="18">
        <v>357200</v>
      </c>
      <c r="AR88" s="18">
        <v>358300</v>
      </c>
      <c r="AS88" s="18">
        <v>361300</v>
      </c>
      <c r="AT88" s="18">
        <v>365500</v>
      </c>
      <c r="AU88" s="18">
        <v>366700</v>
      </c>
      <c r="AV88" s="18">
        <v>371400</v>
      </c>
      <c r="AW88" s="18">
        <v>368800</v>
      </c>
      <c r="AX88" s="18">
        <v>363500</v>
      </c>
      <c r="AY88" s="40">
        <v>353600</v>
      </c>
      <c r="AZ88" s="40">
        <v>357900</v>
      </c>
      <c r="BA88" s="40">
        <v>362700</v>
      </c>
      <c r="BB88" s="40">
        <v>368800</v>
      </c>
      <c r="BC88" s="40">
        <v>376100</v>
      </c>
      <c r="BD88" s="40">
        <v>368400</v>
      </c>
      <c r="BE88" s="40">
        <v>369100</v>
      </c>
      <c r="BF88" s="40">
        <v>366500</v>
      </c>
      <c r="BG88" s="40">
        <v>371700</v>
      </c>
      <c r="BH88" s="40">
        <v>371400</v>
      </c>
      <c r="BI88" s="40">
        <v>380000</v>
      </c>
      <c r="BJ88" s="40">
        <v>380700</v>
      </c>
      <c r="BK88" s="40">
        <v>378300</v>
      </c>
      <c r="BL88" s="40">
        <v>376900</v>
      </c>
      <c r="BM88" s="40">
        <v>375000</v>
      </c>
      <c r="BN88" s="40">
        <v>372300</v>
      </c>
      <c r="BO88" s="40">
        <v>372000</v>
      </c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16"/>
      <c r="CJ88"/>
      <c r="CL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EA88" s="30" t="e">
        <f t="shared" si="35"/>
        <v>#DIV/0!</v>
      </c>
      <c r="EB88" s="30">
        <f t="shared" si="36"/>
        <v>4.01672335600907E-2</v>
      </c>
      <c r="EC88" s="30">
        <f t="shared" si="55"/>
        <v>3.63342776203966E-2</v>
      </c>
      <c r="ED88" s="30">
        <f t="shared" si="56"/>
        <v>3.584065778281826E-2</v>
      </c>
      <c r="EE88" s="30">
        <f t="shared" si="57"/>
        <v>3.6461272674920817E-2</v>
      </c>
      <c r="EF88" s="30">
        <f t="shared" si="58"/>
        <v>3.1344346340074054E-2</v>
      </c>
      <c r="EG88" s="30">
        <f t="shared" si="59"/>
        <v>2.7882219705549265E-2</v>
      </c>
      <c r="EH88" s="30">
        <f t="shared" si="60"/>
        <v>2.6721724524076149E-2</v>
      </c>
      <c r="EI88" s="30">
        <f t="shared" si="61"/>
        <v>2.7496511303377057E-2</v>
      </c>
      <c r="EJ88" s="30">
        <f t="shared" si="62"/>
        <v>2.4824245779130918E-2</v>
      </c>
      <c r="EK88" s="30">
        <f t="shared" si="63"/>
        <v>2.3600547195622434E-2</v>
      </c>
      <c r="EL88" s="30">
        <f t="shared" si="64"/>
        <v>2.3948731933460594E-2</v>
      </c>
      <c r="EM88" s="30">
        <f t="shared" si="65"/>
        <v>2.5638126009693053E-2</v>
      </c>
      <c r="EN88" s="30">
        <f t="shared" si="66"/>
        <v>2.3842190889370934E-2</v>
      </c>
      <c r="EO88" s="30">
        <f t="shared" si="40"/>
        <v>2.3328748280605226E-2</v>
      </c>
      <c r="EP88" s="30">
        <f t="shared" si="41"/>
        <v>2.4496606334841627E-2</v>
      </c>
      <c r="EQ88" s="30">
        <f t="shared" si="42"/>
        <v>2.5965353450684549E-2</v>
      </c>
      <c r="ER88" s="30">
        <f t="shared" si="43"/>
        <v>2.4052936311000826E-2</v>
      </c>
      <c r="ES88" s="30">
        <f t="shared" si="44"/>
        <v>2.2158351409978308E-2</v>
      </c>
      <c r="ET88" s="30">
        <f t="shared" si="45"/>
        <v>2.2275990428077638E-2</v>
      </c>
      <c r="EU88" s="30">
        <f t="shared" si="46"/>
        <v>2.3794788273615634E-2</v>
      </c>
      <c r="EV88" s="30">
        <f t="shared" si="47"/>
        <v>2.1874830669195339E-2</v>
      </c>
      <c r="EW88" s="30">
        <f t="shared" si="48"/>
        <v>2.0870395634379264E-2</v>
      </c>
      <c r="EX88" s="30">
        <f t="shared" si="49"/>
        <v>2.140704869518429E-2</v>
      </c>
      <c r="EY88" s="30">
        <f t="shared" si="50"/>
        <v>2.3645665051157783E-2</v>
      </c>
      <c r="EZ88" s="30">
        <f t="shared" si="51"/>
        <v>2.2157894736842106E-2</v>
      </c>
      <c r="FA88" s="30">
        <f t="shared" si="52"/>
        <v>2.1555030207512475E-2</v>
      </c>
      <c r="FB88" s="30">
        <f t="shared" si="53"/>
        <v>2.2886597938144331E-2</v>
      </c>
      <c r="FC88" s="30">
        <f t="shared" si="54"/>
        <v>2.4600689838153358E-2</v>
      </c>
      <c r="FD88" s="30">
        <f t="shared" si="37"/>
        <v>6.0762666666666666E-2</v>
      </c>
      <c r="FE88" s="30">
        <f t="shared" si="38"/>
        <v>5.8853075476766048E-2</v>
      </c>
      <c r="FF88" s="30">
        <f t="shared" si="39"/>
        <v>5.4970430107526884E-2</v>
      </c>
    </row>
    <row r="89" spans="1:162" ht="14.4" x14ac:dyDescent="0.3">
      <c r="A89" s="16" t="s">
        <v>103</v>
      </c>
      <c r="B89" s="18">
        <v>14521</v>
      </c>
      <c r="C89" s="18">
        <v>13750</v>
      </c>
      <c r="D89" s="18">
        <v>12448</v>
      </c>
      <c r="E89" s="18">
        <v>12968</v>
      </c>
      <c r="F89" s="18">
        <v>11745</v>
      </c>
      <c r="G89" s="18">
        <v>10597</v>
      </c>
      <c r="H89" s="18">
        <v>9855</v>
      </c>
      <c r="I89" s="18">
        <v>10386</v>
      </c>
      <c r="J89" s="18">
        <v>9679</v>
      </c>
      <c r="K89" s="18">
        <v>9017</v>
      </c>
      <c r="L89" s="18">
        <v>8534</v>
      </c>
      <c r="M89" s="18">
        <v>9176</v>
      </c>
      <c r="N89" s="18">
        <v>8934</v>
      </c>
      <c r="O89" s="18">
        <v>8287</v>
      </c>
      <c r="P89" s="18">
        <v>7918</v>
      </c>
      <c r="Q89" s="18">
        <v>8406</v>
      </c>
      <c r="R89" s="18">
        <v>8129</v>
      </c>
      <c r="S89" s="18">
        <v>7607</v>
      </c>
      <c r="T89" s="18">
        <v>7196</v>
      </c>
      <c r="U89" s="18">
        <v>7651</v>
      </c>
      <c r="V89" s="18">
        <v>7734</v>
      </c>
      <c r="W89" s="18">
        <v>7620</v>
      </c>
      <c r="X89" s="18">
        <v>7495</v>
      </c>
      <c r="Y89" s="18">
        <v>7990</v>
      </c>
      <c r="Z89" s="18">
        <v>7693</v>
      </c>
      <c r="AA89" s="18">
        <v>7245</v>
      </c>
      <c r="AB89" s="18">
        <v>7152</v>
      </c>
      <c r="AC89" s="18">
        <v>7890</v>
      </c>
      <c r="AD89" s="18">
        <v>14806</v>
      </c>
      <c r="AE89" s="18">
        <v>14178</v>
      </c>
      <c r="AF89" s="18">
        <v>13807</v>
      </c>
      <c r="AG89" s="18"/>
      <c r="AH89" s="18"/>
      <c r="AI89" s="18"/>
      <c r="AJ89" s="18"/>
      <c r="AK89" s="18">
        <v>141800</v>
      </c>
      <c r="AL89" s="18">
        <v>139800</v>
      </c>
      <c r="AM89" s="18">
        <v>141000</v>
      </c>
      <c r="AN89" s="18">
        <v>144300</v>
      </c>
      <c r="AO89" s="18">
        <v>145500</v>
      </c>
      <c r="AP89" s="18">
        <v>144700</v>
      </c>
      <c r="AQ89" s="18">
        <v>143900</v>
      </c>
      <c r="AR89" s="18">
        <v>142500</v>
      </c>
      <c r="AS89" s="18">
        <v>143000</v>
      </c>
      <c r="AT89" s="18">
        <v>144100</v>
      </c>
      <c r="AU89" s="18">
        <v>143500</v>
      </c>
      <c r="AV89" s="18">
        <v>143800</v>
      </c>
      <c r="AW89" s="18">
        <v>142400</v>
      </c>
      <c r="AX89" s="18">
        <v>142900</v>
      </c>
      <c r="AY89" s="40">
        <v>144600</v>
      </c>
      <c r="AZ89" s="40">
        <v>145500</v>
      </c>
      <c r="BA89" s="40">
        <v>146800</v>
      </c>
      <c r="BB89" s="40">
        <v>145200</v>
      </c>
      <c r="BC89" s="40">
        <v>146200</v>
      </c>
      <c r="BD89" s="40">
        <v>144900</v>
      </c>
      <c r="BE89" s="40">
        <v>144800</v>
      </c>
      <c r="BF89" s="40">
        <v>145100</v>
      </c>
      <c r="BG89" s="40">
        <v>145600</v>
      </c>
      <c r="BH89" s="40">
        <v>146800</v>
      </c>
      <c r="BI89" s="40">
        <v>147400</v>
      </c>
      <c r="BJ89" s="40">
        <v>144200</v>
      </c>
      <c r="BK89" s="40">
        <v>144400</v>
      </c>
      <c r="BL89" s="40">
        <v>144400</v>
      </c>
      <c r="BM89" s="40">
        <v>141900</v>
      </c>
      <c r="BN89" s="40">
        <v>145700</v>
      </c>
      <c r="BO89" s="40">
        <v>144800</v>
      </c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16"/>
      <c r="CJ89"/>
      <c r="CL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EA89" s="30" t="e">
        <f t="shared" si="35"/>
        <v>#DIV/0!</v>
      </c>
      <c r="EB89" s="30">
        <f t="shared" si="36"/>
        <v>0.10240479548660085</v>
      </c>
      <c r="EC89" s="30">
        <f t="shared" si="55"/>
        <v>9.8354792560801138E-2</v>
      </c>
      <c r="ED89" s="30">
        <f t="shared" si="56"/>
        <v>8.8283687943262412E-2</v>
      </c>
      <c r="EE89" s="30">
        <f t="shared" si="57"/>
        <v>8.9868329868329863E-2</v>
      </c>
      <c r="EF89" s="30">
        <f t="shared" si="58"/>
        <v>8.0721649484536084E-2</v>
      </c>
      <c r="EG89" s="30">
        <f t="shared" si="59"/>
        <v>7.3234277816171395E-2</v>
      </c>
      <c r="EH89" s="30">
        <f t="shared" si="60"/>
        <v>6.8485059068797774E-2</v>
      </c>
      <c r="EI89" s="30">
        <f t="shared" si="61"/>
        <v>7.2884210526315787E-2</v>
      </c>
      <c r="EJ89" s="30">
        <f t="shared" si="62"/>
        <v>6.768531468531469E-2</v>
      </c>
      <c r="EK89" s="30">
        <f t="shared" si="63"/>
        <v>6.2574600971547531E-2</v>
      </c>
      <c r="EL89" s="30">
        <f t="shared" si="64"/>
        <v>5.9470383275261322E-2</v>
      </c>
      <c r="EM89" s="30">
        <f t="shared" si="65"/>
        <v>6.3810848400556328E-2</v>
      </c>
      <c r="EN89" s="30">
        <f t="shared" si="66"/>
        <v>6.2738764044943815E-2</v>
      </c>
      <c r="EO89" s="30">
        <f t="shared" si="40"/>
        <v>5.7991602519244227E-2</v>
      </c>
      <c r="EP89" s="30">
        <f t="shared" si="41"/>
        <v>5.475795297372061E-2</v>
      </c>
      <c r="EQ89" s="30">
        <f t="shared" si="42"/>
        <v>5.7773195876288659E-2</v>
      </c>
      <c r="ER89" s="30">
        <f t="shared" si="43"/>
        <v>5.5374659400544958E-2</v>
      </c>
      <c r="ES89" s="30">
        <f t="shared" si="44"/>
        <v>5.2389807162534434E-2</v>
      </c>
      <c r="ET89" s="30">
        <f t="shared" si="45"/>
        <v>4.9220246238030098E-2</v>
      </c>
      <c r="EU89" s="30">
        <f t="shared" si="46"/>
        <v>5.2801932367149758E-2</v>
      </c>
      <c r="EV89" s="30">
        <f t="shared" si="47"/>
        <v>5.3411602209944752E-2</v>
      </c>
      <c r="EW89" s="30">
        <f t="shared" si="48"/>
        <v>5.2515506547208823E-2</v>
      </c>
      <c r="EX89" s="30">
        <f t="shared" si="49"/>
        <v>5.1476648351648349E-2</v>
      </c>
      <c r="EY89" s="30">
        <f t="shared" si="50"/>
        <v>5.4427792915531334E-2</v>
      </c>
      <c r="EZ89" s="30">
        <f t="shared" si="51"/>
        <v>5.2191316146540025E-2</v>
      </c>
      <c r="FA89" s="30">
        <f t="shared" si="52"/>
        <v>5.0242718446601942E-2</v>
      </c>
      <c r="FB89" s="30">
        <f t="shared" si="53"/>
        <v>4.9529085872576178E-2</v>
      </c>
      <c r="FC89" s="30">
        <f t="shared" si="54"/>
        <v>5.4639889196675902E-2</v>
      </c>
      <c r="FD89" s="30">
        <f t="shared" si="37"/>
        <v>0.10434108527131783</v>
      </c>
      <c r="FE89" s="30">
        <f t="shared" si="38"/>
        <v>9.7309540150995202E-2</v>
      </c>
      <c r="FF89" s="30">
        <f t="shared" si="39"/>
        <v>9.5352209944751382E-2</v>
      </c>
    </row>
    <row r="90" spans="1:162" ht="14.4" x14ac:dyDescent="0.3">
      <c r="A90" s="16" t="s">
        <v>19</v>
      </c>
      <c r="B90" s="18">
        <v>5746</v>
      </c>
      <c r="C90" s="18">
        <v>5313</v>
      </c>
      <c r="D90" s="18">
        <v>5297</v>
      </c>
      <c r="E90" s="18">
        <v>5352</v>
      </c>
      <c r="F90" s="18">
        <v>4606</v>
      </c>
      <c r="G90" s="18">
        <v>4146</v>
      </c>
      <c r="H90" s="18">
        <v>4274</v>
      </c>
      <c r="I90" s="18">
        <v>4282</v>
      </c>
      <c r="J90" s="18">
        <v>3817</v>
      </c>
      <c r="K90" s="18">
        <v>3714</v>
      </c>
      <c r="L90" s="18">
        <v>3870</v>
      </c>
      <c r="M90" s="18">
        <v>4093</v>
      </c>
      <c r="N90" s="18">
        <v>3749</v>
      </c>
      <c r="O90" s="18">
        <v>3650</v>
      </c>
      <c r="P90" s="18">
        <v>3792</v>
      </c>
      <c r="Q90" s="18">
        <v>4002</v>
      </c>
      <c r="R90" s="18">
        <v>3658</v>
      </c>
      <c r="S90" s="18">
        <v>3439</v>
      </c>
      <c r="T90" s="18">
        <v>3634</v>
      </c>
      <c r="U90" s="18">
        <v>3805</v>
      </c>
      <c r="V90" s="18">
        <v>3646</v>
      </c>
      <c r="W90" s="18">
        <v>3623</v>
      </c>
      <c r="X90" s="18">
        <v>3694</v>
      </c>
      <c r="Y90" s="18">
        <v>4126</v>
      </c>
      <c r="Z90" s="18">
        <v>3871</v>
      </c>
      <c r="AA90" s="18">
        <v>3674</v>
      </c>
      <c r="AB90" s="18">
        <v>3746</v>
      </c>
      <c r="AC90" s="18">
        <v>4050</v>
      </c>
      <c r="AD90" s="18">
        <v>9634</v>
      </c>
      <c r="AE90" s="18">
        <v>9311</v>
      </c>
      <c r="AF90" s="18">
        <v>9090</v>
      </c>
      <c r="AG90" s="18"/>
      <c r="AH90" s="18"/>
      <c r="AI90" s="18"/>
      <c r="AJ90" s="18"/>
      <c r="AK90" s="18">
        <v>174900</v>
      </c>
      <c r="AL90" s="18">
        <v>174600</v>
      </c>
      <c r="AM90" s="18">
        <v>174300</v>
      </c>
      <c r="AN90" s="18">
        <v>171600</v>
      </c>
      <c r="AO90" s="18">
        <v>171400</v>
      </c>
      <c r="AP90" s="18">
        <v>172500</v>
      </c>
      <c r="AQ90" s="18">
        <v>171400</v>
      </c>
      <c r="AR90" s="18">
        <v>171400</v>
      </c>
      <c r="AS90" s="18">
        <v>169800</v>
      </c>
      <c r="AT90" s="18">
        <v>169000</v>
      </c>
      <c r="AU90" s="18">
        <v>167700</v>
      </c>
      <c r="AV90" s="18">
        <v>166800</v>
      </c>
      <c r="AW90" s="18">
        <v>164300</v>
      </c>
      <c r="AX90" s="18">
        <v>161400</v>
      </c>
      <c r="AY90" s="40">
        <v>161300</v>
      </c>
      <c r="AZ90" s="40">
        <v>162900</v>
      </c>
      <c r="BA90" s="40">
        <v>160300</v>
      </c>
      <c r="BB90" s="40">
        <v>163800</v>
      </c>
      <c r="BC90" s="40">
        <v>165600</v>
      </c>
      <c r="BD90" s="40">
        <v>162400</v>
      </c>
      <c r="BE90" s="40">
        <v>163200</v>
      </c>
      <c r="BF90" s="40">
        <v>162700</v>
      </c>
      <c r="BG90" s="40">
        <v>161500</v>
      </c>
      <c r="BH90" s="40">
        <v>163200</v>
      </c>
      <c r="BI90" s="40">
        <v>161100</v>
      </c>
      <c r="BJ90" s="40">
        <v>159400</v>
      </c>
      <c r="BK90" s="40">
        <v>157200</v>
      </c>
      <c r="BL90" s="40">
        <v>158500</v>
      </c>
      <c r="BM90" s="40">
        <v>161500</v>
      </c>
      <c r="BN90" s="40">
        <v>160300</v>
      </c>
      <c r="BO90" s="40">
        <v>161600</v>
      </c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16"/>
      <c r="CJ90"/>
      <c r="CL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EA90" s="30" t="e">
        <f t="shared" si="35"/>
        <v>#DIV/0!</v>
      </c>
      <c r="EB90" s="30">
        <f t="shared" si="36"/>
        <v>3.2853058890794741E-2</v>
      </c>
      <c r="EC90" s="30">
        <f t="shared" si="55"/>
        <v>3.0429553264604812E-2</v>
      </c>
      <c r="ED90" s="30">
        <f t="shared" si="56"/>
        <v>3.0390131956397018E-2</v>
      </c>
      <c r="EE90" s="30">
        <f t="shared" si="57"/>
        <v>3.1188811188811189E-2</v>
      </c>
      <c r="EF90" s="30">
        <f t="shared" si="58"/>
        <v>2.6872812135355893E-2</v>
      </c>
      <c r="EG90" s="30">
        <f t="shared" si="59"/>
        <v>2.4034782608695651E-2</v>
      </c>
      <c r="EH90" s="30">
        <f t="shared" si="60"/>
        <v>2.4935822637106184E-2</v>
      </c>
      <c r="EI90" s="30">
        <f t="shared" si="61"/>
        <v>2.4982497082847142E-2</v>
      </c>
      <c r="EJ90" s="30">
        <f t="shared" si="62"/>
        <v>2.2479387514723205E-2</v>
      </c>
      <c r="EK90" s="30">
        <f t="shared" si="63"/>
        <v>2.1976331360946746E-2</v>
      </c>
      <c r="EL90" s="30">
        <f t="shared" si="64"/>
        <v>2.3076923076923078E-2</v>
      </c>
      <c r="EM90" s="30">
        <f t="shared" si="65"/>
        <v>2.4538369304556353E-2</v>
      </c>
      <c r="EN90" s="30">
        <f t="shared" si="66"/>
        <v>2.2818015824710894E-2</v>
      </c>
      <c r="EO90" s="30">
        <f t="shared" si="40"/>
        <v>2.2614622057001238E-2</v>
      </c>
      <c r="EP90" s="30">
        <f t="shared" si="41"/>
        <v>2.3508989460632363E-2</v>
      </c>
      <c r="EQ90" s="30">
        <f t="shared" si="42"/>
        <v>2.4567219152854512E-2</v>
      </c>
      <c r="ER90" s="30">
        <f t="shared" si="43"/>
        <v>2.2819713038053649E-2</v>
      </c>
      <c r="ES90" s="30">
        <f t="shared" si="44"/>
        <v>2.0995115995115995E-2</v>
      </c>
      <c r="ET90" s="30">
        <f t="shared" si="45"/>
        <v>2.1944444444444444E-2</v>
      </c>
      <c r="EU90" s="30">
        <f t="shared" si="46"/>
        <v>2.3429802955665026E-2</v>
      </c>
      <c r="EV90" s="30">
        <f t="shared" si="47"/>
        <v>2.2340686274509802E-2</v>
      </c>
      <c r="EW90" s="30">
        <f t="shared" si="48"/>
        <v>2.22679778733866E-2</v>
      </c>
      <c r="EX90" s="30">
        <f t="shared" si="49"/>
        <v>2.2873065015479876E-2</v>
      </c>
      <c r="EY90" s="30">
        <f t="shared" si="50"/>
        <v>2.5281862745098038E-2</v>
      </c>
      <c r="EZ90" s="30">
        <f t="shared" si="51"/>
        <v>2.4028553693358164E-2</v>
      </c>
      <c r="FA90" s="30">
        <f t="shared" si="52"/>
        <v>2.3048933500627353E-2</v>
      </c>
      <c r="FB90" s="30">
        <f t="shared" si="53"/>
        <v>2.3829516539440203E-2</v>
      </c>
      <c r="FC90" s="30">
        <f t="shared" si="54"/>
        <v>2.5552050473186119E-2</v>
      </c>
      <c r="FD90" s="30">
        <f t="shared" si="37"/>
        <v>5.9653250773993811E-2</v>
      </c>
      <c r="FE90" s="30">
        <f t="shared" si="38"/>
        <v>5.808484092326887E-2</v>
      </c>
      <c r="FF90" s="30">
        <f t="shared" si="39"/>
        <v>5.6250000000000001E-2</v>
      </c>
    </row>
    <row r="91" spans="1:162" ht="14.4" x14ac:dyDescent="0.3">
      <c r="A91" s="16" t="s">
        <v>104</v>
      </c>
      <c r="B91" s="18">
        <v>3754</v>
      </c>
      <c r="C91" s="18">
        <v>3417</v>
      </c>
      <c r="D91" s="18">
        <v>3486</v>
      </c>
      <c r="E91" s="18">
        <v>3541</v>
      </c>
      <c r="F91" s="18">
        <v>3188</v>
      </c>
      <c r="G91" s="18">
        <v>2819</v>
      </c>
      <c r="H91" s="18">
        <v>2705</v>
      </c>
      <c r="I91" s="18">
        <v>2725</v>
      </c>
      <c r="J91" s="18">
        <v>2453</v>
      </c>
      <c r="K91" s="18">
        <v>2289</v>
      </c>
      <c r="L91" s="18">
        <v>2336</v>
      </c>
      <c r="M91" s="18">
        <v>2556</v>
      </c>
      <c r="N91" s="18">
        <v>2447</v>
      </c>
      <c r="O91" s="18">
        <v>2432</v>
      </c>
      <c r="P91" s="18">
        <v>2428</v>
      </c>
      <c r="Q91" s="18">
        <v>2544</v>
      </c>
      <c r="R91" s="18">
        <v>2551</v>
      </c>
      <c r="S91" s="18">
        <v>2427</v>
      </c>
      <c r="T91" s="18">
        <v>2486</v>
      </c>
      <c r="U91" s="18">
        <v>2601</v>
      </c>
      <c r="V91" s="18">
        <v>2578</v>
      </c>
      <c r="W91" s="18">
        <v>2456</v>
      </c>
      <c r="X91" s="18">
        <v>2592</v>
      </c>
      <c r="Y91" s="18">
        <v>2709</v>
      </c>
      <c r="Z91" s="18">
        <v>2549</v>
      </c>
      <c r="AA91" s="18">
        <v>2500</v>
      </c>
      <c r="AB91" s="18">
        <v>2454</v>
      </c>
      <c r="AC91" s="18">
        <v>2657</v>
      </c>
      <c r="AD91" s="18">
        <v>4825</v>
      </c>
      <c r="AE91" s="18">
        <v>4733</v>
      </c>
      <c r="AF91" s="18">
        <v>4602</v>
      </c>
      <c r="AG91" s="18"/>
      <c r="AH91" s="18"/>
      <c r="AI91" s="18"/>
      <c r="AJ91" s="18"/>
      <c r="AK91" s="18">
        <v>51500</v>
      </c>
      <c r="AL91" s="18">
        <v>51800</v>
      </c>
      <c r="AM91" s="18">
        <v>52400</v>
      </c>
      <c r="AN91" s="18">
        <v>52500</v>
      </c>
      <c r="AO91" s="18">
        <v>50200</v>
      </c>
      <c r="AP91" s="18">
        <v>52300</v>
      </c>
      <c r="AQ91" s="18">
        <v>51700</v>
      </c>
      <c r="AR91" s="18">
        <v>50200</v>
      </c>
      <c r="AS91" s="18">
        <v>52100</v>
      </c>
      <c r="AT91" s="18">
        <v>51800</v>
      </c>
      <c r="AU91" s="18">
        <v>49700</v>
      </c>
      <c r="AV91" s="18">
        <v>52000</v>
      </c>
      <c r="AW91" s="18">
        <v>53300</v>
      </c>
      <c r="AX91" s="18">
        <v>51300</v>
      </c>
      <c r="AY91" s="40">
        <v>57200</v>
      </c>
      <c r="AZ91" s="40">
        <v>55600</v>
      </c>
      <c r="BA91" s="40">
        <v>53700</v>
      </c>
      <c r="BB91" s="40">
        <v>52500</v>
      </c>
      <c r="BC91" s="40">
        <v>52300</v>
      </c>
      <c r="BD91" s="40">
        <v>53800</v>
      </c>
      <c r="BE91" s="40">
        <v>54600</v>
      </c>
      <c r="BF91" s="40">
        <v>54900</v>
      </c>
      <c r="BG91" s="40">
        <v>54500</v>
      </c>
      <c r="BH91" s="40">
        <v>53900</v>
      </c>
      <c r="BI91" s="40">
        <v>54400</v>
      </c>
      <c r="BJ91" s="40">
        <v>55200</v>
      </c>
      <c r="BK91" s="40">
        <v>53400</v>
      </c>
      <c r="BL91" s="40">
        <v>52900</v>
      </c>
      <c r="BM91" s="40">
        <v>51600</v>
      </c>
      <c r="BN91" s="40">
        <v>50600</v>
      </c>
      <c r="BO91" s="40">
        <v>52400</v>
      </c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16"/>
      <c r="CJ91"/>
      <c r="CL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EA91" s="30" t="e">
        <f t="shared" si="35"/>
        <v>#DIV/0!</v>
      </c>
      <c r="EB91" s="30">
        <f t="shared" si="36"/>
        <v>7.2893203883495142E-2</v>
      </c>
      <c r="EC91" s="30">
        <f t="shared" si="55"/>
        <v>6.5965250965250966E-2</v>
      </c>
      <c r="ED91" s="30">
        <f t="shared" si="56"/>
        <v>6.652671755725191E-2</v>
      </c>
      <c r="EE91" s="30">
        <f t="shared" si="57"/>
        <v>6.7447619047619048E-2</v>
      </c>
      <c r="EF91" s="30">
        <f t="shared" si="58"/>
        <v>6.3505976095617533E-2</v>
      </c>
      <c r="EG91" s="30">
        <f t="shared" si="59"/>
        <v>5.3900573613766732E-2</v>
      </c>
      <c r="EH91" s="30">
        <f t="shared" si="60"/>
        <v>5.2321083172147002E-2</v>
      </c>
      <c r="EI91" s="30">
        <f t="shared" si="61"/>
        <v>5.4282868525896415E-2</v>
      </c>
      <c r="EJ91" s="30">
        <f t="shared" si="62"/>
        <v>4.7082533589251442E-2</v>
      </c>
      <c r="EK91" s="30">
        <f t="shared" si="63"/>
        <v>4.4189189189189189E-2</v>
      </c>
      <c r="EL91" s="30">
        <f t="shared" si="64"/>
        <v>4.700201207243461E-2</v>
      </c>
      <c r="EM91" s="30">
        <f t="shared" si="65"/>
        <v>4.9153846153846152E-2</v>
      </c>
      <c r="EN91" s="30">
        <f t="shared" si="66"/>
        <v>4.5909943714821766E-2</v>
      </c>
      <c r="EO91" s="30">
        <f t="shared" si="40"/>
        <v>4.7407407407407405E-2</v>
      </c>
      <c r="EP91" s="30">
        <f t="shared" si="41"/>
        <v>4.2447552447552446E-2</v>
      </c>
      <c r="EQ91" s="30">
        <f t="shared" si="42"/>
        <v>4.5755395683453236E-2</v>
      </c>
      <c r="ER91" s="30">
        <f t="shared" si="43"/>
        <v>4.750465549348231E-2</v>
      </c>
      <c r="ES91" s="30">
        <f t="shared" si="44"/>
        <v>4.6228571428571431E-2</v>
      </c>
      <c r="ET91" s="30">
        <f t="shared" si="45"/>
        <v>4.7533460803059271E-2</v>
      </c>
      <c r="EU91" s="30">
        <f t="shared" si="46"/>
        <v>4.8345724907063195E-2</v>
      </c>
      <c r="EV91" s="30">
        <f t="shared" si="47"/>
        <v>4.7216117216117216E-2</v>
      </c>
      <c r="EW91" s="30">
        <f t="shared" si="48"/>
        <v>4.4735883424408013E-2</v>
      </c>
      <c r="EX91" s="30">
        <f t="shared" si="49"/>
        <v>4.7559633027522932E-2</v>
      </c>
      <c r="EY91" s="30">
        <f t="shared" si="50"/>
        <v>5.0259740259740261E-2</v>
      </c>
      <c r="EZ91" s="30">
        <f t="shared" si="51"/>
        <v>4.6856617647058826E-2</v>
      </c>
      <c r="FA91" s="30">
        <f t="shared" si="52"/>
        <v>4.5289855072463768E-2</v>
      </c>
      <c r="FB91" s="30">
        <f t="shared" si="53"/>
        <v>4.5955056179775279E-2</v>
      </c>
      <c r="FC91" s="30">
        <f t="shared" si="54"/>
        <v>5.0226843100189038E-2</v>
      </c>
      <c r="FD91" s="30">
        <f t="shared" si="37"/>
        <v>9.3507751937984496E-2</v>
      </c>
      <c r="FE91" s="30">
        <f t="shared" si="38"/>
        <v>9.3537549407114631E-2</v>
      </c>
      <c r="FF91" s="30">
        <f t="shared" si="39"/>
        <v>8.7824427480916026E-2</v>
      </c>
    </row>
    <row r="92" spans="1:162" ht="14.4" x14ac:dyDescent="0.3">
      <c r="A92" s="16" t="s">
        <v>105</v>
      </c>
      <c r="B92" s="18">
        <v>13719</v>
      </c>
      <c r="C92" s="18">
        <v>12923</v>
      </c>
      <c r="D92" s="18">
        <v>11993</v>
      </c>
      <c r="E92" s="18">
        <v>11822</v>
      </c>
      <c r="F92" s="18">
        <v>10994</v>
      </c>
      <c r="G92" s="18">
        <v>10077</v>
      </c>
      <c r="H92" s="18">
        <v>9250</v>
      </c>
      <c r="I92" s="18">
        <v>9199</v>
      </c>
      <c r="J92" s="18">
        <v>8646</v>
      </c>
      <c r="K92" s="18">
        <v>8438</v>
      </c>
      <c r="L92" s="18">
        <v>8270</v>
      </c>
      <c r="M92" s="18">
        <v>8588</v>
      </c>
      <c r="N92" s="18">
        <v>8765</v>
      </c>
      <c r="O92" s="18">
        <v>8608</v>
      </c>
      <c r="P92" s="18">
        <v>8456</v>
      </c>
      <c r="Q92" s="18">
        <v>8694</v>
      </c>
      <c r="R92" s="18">
        <v>8619</v>
      </c>
      <c r="S92" s="18">
        <v>8425</v>
      </c>
      <c r="T92" s="18">
        <v>8191</v>
      </c>
      <c r="U92" s="18">
        <v>8529</v>
      </c>
      <c r="V92" s="18">
        <v>8497</v>
      </c>
      <c r="W92" s="18">
        <v>8507</v>
      </c>
      <c r="X92" s="18">
        <v>8324</v>
      </c>
      <c r="Y92" s="18">
        <v>8647</v>
      </c>
      <c r="Z92" s="18">
        <v>8477</v>
      </c>
      <c r="AA92" s="18">
        <v>8554</v>
      </c>
      <c r="AB92" s="18">
        <v>8331</v>
      </c>
      <c r="AC92" s="18">
        <v>8640</v>
      </c>
      <c r="AD92" s="18">
        <v>14658</v>
      </c>
      <c r="AE92" s="18">
        <v>14635</v>
      </c>
      <c r="AF92" s="18">
        <v>14202</v>
      </c>
      <c r="AG92" s="18"/>
      <c r="AH92" s="18"/>
      <c r="AI92" s="18"/>
      <c r="AJ92" s="18"/>
      <c r="AK92" s="18">
        <v>151900</v>
      </c>
      <c r="AL92" s="18">
        <v>149300</v>
      </c>
      <c r="AM92" s="18">
        <v>149900</v>
      </c>
      <c r="AN92" s="18">
        <v>151700</v>
      </c>
      <c r="AO92" s="18">
        <v>151400</v>
      </c>
      <c r="AP92" s="18">
        <v>153800</v>
      </c>
      <c r="AQ92" s="18">
        <v>151200</v>
      </c>
      <c r="AR92" s="18">
        <v>149300</v>
      </c>
      <c r="AS92" s="18">
        <v>149900</v>
      </c>
      <c r="AT92" s="18">
        <v>146000</v>
      </c>
      <c r="AU92" s="18">
        <v>146400</v>
      </c>
      <c r="AV92" s="18">
        <v>144500</v>
      </c>
      <c r="AW92" s="18">
        <v>140900</v>
      </c>
      <c r="AX92" s="18">
        <v>141700</v>
      </c>
      <c r="AY92" s="40">
        <v>141900</v>
      </c>
      <c r="AZ92" s="40">
        <v>141400</v>
      </c>
      <c r="BA92" s="40">
        <v>146500</v>
      </c>
      <c r="BB92" s="40">
        <v>144600</v>
      </c>
      <c r="BC92" s="40">
        <v>146000</v>
      </c>
      <c r="BD92" s="40">
        <v>143300</v>
      </c>
      <c r="BE92" s="40">
        <v>141000</v>
      </c>
      <c r="BF92" s="40">
        <v>144600</v>
      </c>
      <c r="BG92" s="40">
        <v>141000</v>
      </c>
      <c r="BH92" s="40">
        <v>143300</v>
      </c>
      <c r="BI92" s="40">
        <v>143500</v>
      </c>
      <c r="BJ92" s="40">
        <v>143000</v>
      </c>
      <c r="BK92" s="40">
        <v>145500</v>
      </c>
      <c r="BL92" s="40">
        <v>147200</v>
      </c>
      <c r="BM92" s="40">
        <v>147800</v>
      </c>
      <c r="BN92" s="40">
        <v>148300</v>
      </c>
      <c r="BO92" s="40">
        <v>146100</v>
      </c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16"/>
      <c r="CJ92"/>
      <c r="CL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EA92" s="30" t="e">
        <f t="shared" si="35"/>
        <v>#DIV/0!</v>
      </c>
      <c r="EB92" s="30">
        <f t="shared" si="36"/>
        <v>9.0315997366688605E-2</v>
      </c>
      <c r="EC92" s="30">
        <f t="shared" si="55"/>
        <v>8.6557267247153388E-2</v>
      </c>
      <c r="ED92" s="30">
        <f t="shared" si="56"/>
        <v>8.0006671114076056E-2</v>
      </c>
      <c r="EE92" s="30">
        <f t="shared" si="57"/>
        <v>7.7930125247198417E-2</v>
      </c>
      <c r="EF92" s="30">
        <f t="shared" si="58"/>
        <v>7.2615587846763544E-2</v>
      </c>
      <c r="EG92" s="30">
        <f t="shared" si="59"/>
        <v>6.5520156046814049E-2</v>
      </c>
      <c r="EH92" s="30">
        <f t="shared" si="60"/>
        <v>6.1177248677248677E-2</v>
      </c>
      <c r="EI92" s="30">
        <f t="shared" si="61"/>
        <v>6.1614199598124579E-2</v>
      </c>
      <c r="EJ92" s="30">
        <f t="shared" si="62"/>
        <v>5.7678452301534358E-2</v>
      </c>
      <c r="EK92" s="30">
        <f t="shared" si="63"/>
        <v>5.7794520547945205E-2</v>
      </c>
      <c r="EL92" s="30">
        <f t="shared" si="64"/>
        <v>5.6489071038251369E-2</v>
      </c>
      <c r="EM92" s="30">
        <f t="shared" si="65"/>
        <v>5.943252595155709E-2</v>
      </c>
      <c r="EN92" s="30">
        <f t="shared" si="66"/>
        <v>6.220723917672108E-2</v>
      </c>
      <c r="EO92" s="30">
        <f t="shared" si="40"/>
        <v>6.0748059280169374E-2</v>
      </c>
      <c r="EP92" s="30">
        <f t="shared" si="41"/>
        <v>5.9591261451726565E-2</v>
      </c>
      <c r="EQ92" s="30">
        <f t="shared" si="42"/>
        <v>6.1485148514851484E-2</v>
      </c>
      <c r="ER92" s="30">
        <f t="shared" si="43"/>
        <v>5.8832764505119456E-2</v>
      </c>
      <c r="ES92" s="30">
        <f t="shared" si="44"/>
        <v>5.8264177040110651E-2</v>
      </c>
      <c r="ET92" s="30">
        <f t="shared" si="45"/>
        <v>5.6102739726027397E-2</v>
      </c>
      <c r="EU92" s="30">
        <f t="shared" si="46"/>
        <v>5.9518492672714585E-2</v>
      </c>
      <c r="EV92" s="30">
        <f t="shared" si="47"/>
        <v>6.0262411347517732E-2</v>
      </c>
      <c r="EW92" s="30">
        <f t="shared" si="48"/>
        <v>5.8831258644536651E-2</v>
      </c>
      <c r="EX92" s="30">
        <f t="shared" si="49"/>
        <v>5.9035460992907803E-2</v>
      </c>
      <c r="EY92" s="30">
        <f t="shared" si="50"/>
        <v>6.0341939986043265E-2</v>
      </c>
      <c r="EZ92" s="30">
        <f t="shared" si="51"/>
        <v>5.9073170731707314E-2</v>
      </c>
      <c r="FA92" s="30">
        <f t="shared" si="52"/>
        <v>5.9818181818181819E-2</v>
      </c>
      <c r="FB92" s="30">
        <f t="shared" si="53"/>
        <v>5.7257731958762888E-2</v>
      </c>
      <c r="FC92" s="30">
        <f t="shared" si="54"/>
        <v>5.8695652173913045E-2</v>
      </c>
      <c r="FD92" s="30">
        <f t="shared" si="37"/>
        <v>9.9174560216508792E-2</v>
      </c>
      <c r="FE92" s="30">
        <f t="shared" si="38"/>
        <v>9.868509777478085E-2</v>
      </c>
      <c r="FF92" s="30">
        <f t="shared" si="39"/>
        <v>9.720739219712525E-2</v>
      </c>
    </row>
    <row r="93" spans="1:162" ht="14.4" x14ac:dyDescent="0.3">
      <c r="A93" s="16" t="s">
        <v>106</v>
      </c>
      <c r="B93" s="18">
        <v>13593</v>
      </c>
      <c r="C93" s="18">
        <v>13060</v>
      </c>
      <c r="D93" s="18">
        <v>12088</v>
      </c>
      <c r="E93" s="18">
        <v>11762</v>
      </c>
      <c r="F93" s="18">
        <v>11029</v>
      </c>
      <c r="G93" s="18">
        <v>10566</v>
      </c>
      <c r="H93" s="18">
        <v>9849</v>
      </c>
      <c r="I93" s="18">
        <v>9855</v>
      </c>
      <c r="J93" s="18">
        <v>9531</v>
      </c>
      <c r="K93" s="18">
        <v>9573</v>
      </c>
      <c r="L93" s="18">
        <v>9278</v>
      </c>
      <c r="M93" s="18">
        <v>9369</v>
      </c>
      <c r="N93" s="18">
        <v>9374</v>
      </c>
      <c r="O93" s="18">
        <v>9119</v>
      </c>
      <c r="P93" s="18">
        <v>8780</v>
      </c>
      <c r="Q93" s="18">
        <v>8946</v>
      </c>
      <c r="R93" s="18">
        <v>9037</v>
      </c>
      <c r="S93" s="18">
        <v>8743</v>
      </c>
      <c r="T93" s="18">
        <v>8526</v>
      </c>
      <c r="U93" s="18">
        <v>8712</v>
      </c>
      <c r="V93" s="18">
        <v>8746</v>
      </c>
      <c r="W93" s="18">
        <v>8759</v>
      </c>
      <c r="X93" s="18">
        <v>8643</v>
      </c>
      <c r="Y93" s="18">
        <v>9002</v>
      </c>
      <c r="Z93" s="18">
        <v>9129</v>
      </c>
      <c r="AA93" s="18">
        <v>9149</v>
      </c>
      <c r="AB93" s="18">
        <v>9075</v>
      </c>
      <c r="AC93" s="18">
        <v>9359</v>
      </c>
      <c r="AD93" s="18">
        <v>21331</v>
      </c>
      <c r="AE93" s="18">
        <v>21856</v>
      </c>
      <c r="AF93" s="18">
        <v>22425</v>
      </c>
      <c r="AG93" s="18"/>
      <c r="AH93" s="18"/>
      <c r="AI93" s="18"/>
      <c r="AJ93" s="18"/>
      <c r="AK93" s="18">
        <v>171600</v>
      </c>
      <c r="AL93" s="18">
        <v>173500</v>
      </c>
      <c r="AM93" s="18">
        <v>170300</v>
      </c>
      <c r="AN93" s="18">
        <v>171500</v>
      </c>
      <c r="AO93" s="18">
        <v>165400</v>
      </c>
      <c r="AP93" s="18">
        <v>166700</v>
      </c>
      <c r="AQ93" s="18">
        <v>170600</v>
      </c>
      <c r="AR93" s="18">
        <v>174900</v>
      </c>
      <c r="AS93" s="18">
        <v>177200</v>
      </c>
      <c r="AT93" s="18">
        <v>174300</v>
      </c>
      <c r="AU93" s="18">
        <v>175500</v>
      </c>
      <c r="AV93" s="18">
        <v>172700</v>
      </c>
      <c r="AW93" s="18">
        <v>173500</v>
      </c>
      <c r="AX93" s="18">
        <v>175500</v>
      </c>
      <c r="AY93" s="40">
        <v>176700</v>
      </c>
      <c r="AZ93" s="40">
        <v>175400</v>
      </c>
      <c r="BA93" s="40">
        <v>177600</v>
      </c>
      <c r="BB93" s="40">
        <v>178000</v>
      </c>
      <c r="BC93" s="40">
        <v>179800</v>
      </c>
      <c r="BD93" s="40">
        <v>181800</v>
      </c>
      <c r="BE93" s="40">
        <v>183600</v>
      </c>
      <c r="BF93" s="40">
        <v>183700</v>
      </c>
      <c r="BG93" s="40">
        <v>178000</v>
      </c>
      <c r="BH93" s="40">
        <v>173500</v>
      </c>
      <c r="BI93" s="40">
        <v>170900</v>
      </c>
      <c r="BJ93" s="40">
        <v>169100</v>
      </c>
      <c r="BK93" s="40">
        <v>169000</v>
      </c>
      <c r="BL93" s="40">
        <v>172600</v>
      </c>
      <c r="BM93" s="40">
        <v>170500</v>
      </c>
      <c r="BN93" s="40">
        <v>178400</v>
      </c>
      <c r="BO93" s="40">
        <v>184400</v>
      </c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16"/>
      <c r="CJ93"/>
      <c r="CL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EA93" s="30" t="e">
        <f t="shared" si="35"/>
        <v>#DIV/0!</v>
      </c>
      <c r="EB93" s="30">
        <f t="shared" si="36"/>
        <v>7.9213286713286715E-2</v>
      </c>
      <c r="EC93" s="30">
        <f t="shared" si="55"/>
        <v>7.5273775216138331E-2</v>
      </c>
      <c r="ED93" s="30">
        <f t="shared" si="56"/>
        <v>7.0980622431004115E-2</v>
      </c>
      <c r="EE93" s="30">
        <f t="shared" si="57"/>
        <v>6.858309037900874E-2</v>
      </c>
      <c r="EF93" s="30">
        <f t="shared" si="58"/>
        <v>6.66807738814994E-2</v>
      </c>
      <c r="EG93" s="30">
        <f t="shared" si="59"/>
        <v>6.3383323335332933E-2</v>
      </c>
      <c r="EH93" s="30">
        <f t="shared" si="60"/>
        <v>5.773153575615475E-2</v>
      </c>
      <c r="EI93" s="30">
        <f t="shared" si="61"/>
        <v>5.6346483704974269E-2</v>
      </c>
      <c r="EJ93" s="30">
        <f t="shared" si="62"/>
        <v>5.3786681715575622E-2</v>
      </c>
      <c r="EK93" s="30">
        <f t="shared" si="63"/>
        <v>5.4922547332185885E-2</v>
      </c>
      <c r="EL93" s="30">
        <f t="shared" si="64"/>
        <v>5.2866096866096869E-2</v>
      </c>
      <c r="EM93" s="30">
        <f t="shared" si="65"/>
        <v>5.4250144759698901E-2</v>
      </c>
      <c r="EN93" s="30">
        <f t="shared" si="66"/>
        <v>5.4028818443804034E-2</v>
      </c>
      <c r="EO93" s="30">
        <f t="shared" si="40"/>
        <v>5.1960113960113963E-2</v>
      </c>
      <c r="EP93" s="30">
        <f t="shared" si="41"/>
        <v>4.9688737973967174E-2</v>
      </c>
      <c r="EQ93" s="30">
        <f t="shared" si="42"/>
        <v>5.1003420752565566E-2</v>
      </c>
      <c r="ER93" s="30">
        <f t="shared" si="43"/>
        <v>5.088400900900901E-2</v>
      </c>
      <c r="ES93" s="30">
        <f t="shared" si="44"/>
        <v>4.9117977528089884E-2</v>
      </c>
      <c r="ET93" s="30">
        <f t="shared" si="45"/>
        <v>4.7419354838709675E-2</v>
      </c>
      <c r="EU93" s="30">
        <f t="shared" si="46"/>
        <v>4.7920792079207922E-2</v>
      </c>
      <c r="EV93" s="30">
        <f t="shared" si="47"/>
        <v>4.763616557734205E-2</v>
      </c>
      <c r="EW93" s="30">
        <f t="shared" si="48"/>
        <v>4.7681001633097443E-2</v>
      </c>
      <c r="EX93" s="30">
        <f t="shared" si="49"/>
        <v>4.85561797752809E-2</v>
      </c>
      <c r="EY93" s="30">
        <f t="shared" si="50"/>
        <v>5.1884726224783864E-2</v>
      </c>
      <c r="EZ93" s="30">
        <f t="shared" si="51"/>
        <v>5.3417203042715036E-2</v>
      </c>
      <c r="FA93" s="30">
        <f t="shared" si="52"/>
        <v>5.410408042578356E-2</v>
      </c>
      <c r="FB93" s="30">
        <f t="shared" si="53"/>
        <v>5.3698224852071007E-2</v>
      </c>
      <c r="FC93" s="30">
        <f t="shared" si="54"/>
        <v>5.4223638470451911E-2</v>
      </c>
      <c r="FD93" s="30">
        <f t="shared" si="37"/>
        <v>0.12510850439882698</v>
      </c>
      <c r="FE93" s="30">
        <f t="shared" si="38"/>
        <v>0.12251121076233183</v>
      </c>
      <c r="FF93" s="30">
        <f t="shared" si="39"/>
        <v>0.12161062906724512</v>
      </c>
    </row>
    <row r="94" spans="1:162" ht="14.4" x14ac:dyDescent="0.3">
      <c r="A94" s="16" t="s">
        <v>107</v>
      </c>
      <c r="B94" s="18">
        <v>1569</v>
      </c>
      <c r="C94" s="18">
        <v>1407</v>
      </c>
      <c r="D94" s="18">
        <v>1325</v>
      </c>
      <c r="E94" s="18">
        <v>1314</v>
      </c>
      <c r="F94" s="18">
        <v>1130</v>
      </c>
      <c r="G94" s="18">
        <v>974</v>
      </c>
      <c r="H94" s="18">
        <v>921</v>
      </c>
      <c r="I94" s="18">
        <v>961</v>
      </c>
      <c r="J94" s="18">
        <v>874</v>
      </c>
      <c r="K94" s="18">
        <v>842</v>
      </c>
      <c r="L94" s="18">
        <v>781</v>
      </c>
      <c r="M94" s="18">
        <v>835</v>
      </c>
      <c r="N94" s="18">
        <v>776</v>
      </c>
      <c r="O94" s="18">
        <v>752</v>
      </c>
      <c r="P94" s="18">
        <v>721</v>
      </c>
      <c r="Q94" s="18">
        <v>714</v>
      </c>
      <c r="R94" s="18">
        <v>709</v>
      </c>
      <c r="S94" s="18">
        <v>682</v>
      </c>
      <c r="T94" s="18">
        <v>697</v>
      </c>
      <c r="U94" s="18">
        <v>802</v>
      </c>
      <c r="V94" s="18">
        <v>737</v>
      </c>
      <c r="W94" s="18">
        <v>689</v>
      </c>
      <c r="X94" s="18">
        <v>691</v>
      </c>
      <c r="Y94" s="18">
        <v>717</v>
      </c>
      <c r="Z94" s="18">
        <v>739</v>
      </c>
      <c r="AA94" s="18">
        <v>743</v>
      </c>
      <c r="AB94" s="18">
        <v>749</v>
      </c>
      <c r="AC94" s="18">
        <v>805</v>
      </c>
      <c r="AD94" s="18">
        <v>1834</v>
      </c>
      <c r="AE94" s="18">
        <v>1997</v>
      </c>
      <c r="AF94" s="18">
        <v>1789</v>
      </c>
      <c r="AG94" s="18"/>
      <c r="AH94" s="18"/>
      <c r="AI94" s="18"/>
      <c r="AJ94" s="18"/>
      <c r="AK94" s="18">
        <v>44100</v>
      </c>
      <c r="AL94" s="18">
        <v>43500</v>
      </c>
      <c r="AM94" s="18">
        <v>43100</v>
      </c>
      <c r="AN94" s="18">
        <v>42200</v>
      </c>
      <c r="AO94" s="18">
        <v>42700</v>
      </c>
      <c r="AP94" s="18">
        <v>43000</v>
      </c>
      <c r="AQ94" s="18">
        <v>41700</v>
      </c>
      <c r="AR94" s="18">
        <v>40800</v>
      </c>
      <c r="AS94" s="18">
        <v>40800</v>
      </c>
      <c r="AT94" s="18">
        <v>41400</v>
      </c>
      <c r="AU94" s="18">
        <v>43500</v>
      </c>
      <c r="AV94" s="18">
        <v>44700</v>
      </c>
      <c r="AW94" s="18">
        <v>44600</v>
      </c>
      <c r="AX94" s="18">
        <v>44000</v>
      </c>
      <c r="AY94" s="40">
        <v>44100</v>
      </c>
      <c r="AZ94" s="40">
        <v>45700</v>
      </c>
      <c r="BA94" s="40">
        <v>44100</v>
      </c>
      <c r="BB94" s="40">
        <v>45800</v>
      </c>
      <c r="BC94" s="40">
        <v>43800</v>
      </c>
      <c r="BD94" s="40">
        <v>43900</v>
      </c>
      <c r="BE94" s="40">
        <v>43900</v>
      </c>
      <c r="BF94" s="40">
        <v>43800</v>
      </c>
      <c r="BG94" s="40">
        <v>43800</v>
      </c>
      <c r="BH94" s="40">
        <v>43400</v>
      </c>
      <c r="BI94" s="40">
        <v>44300</v>
      </c>
      <c r="BJ94" s="40">
        <v>44100</v>
      </c>
      <c r="BK94" s="40">
        <v>44600</v>
      </c>
      <c r="BL94" s="40">
        <v>42600</v>
      </c>
      <c r="BM94" s="40">
        <v>43000</v>
      </c>
      <c r="BN94" s="40">
        <v>43400</v>
      </c>
      <c r="BO94" s="40">
        <v>43300</v>
      </c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16"/>
      <c r="CJ94"/>
      <c r="CL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EA94" s="30" t="e">
        <f t="shared" si="35"/>
        <v>#DIV/0!</v>
      </c>
      <c r="EB94" s="30">
        <f t="shared" si="36"/>
        <v>3.5578231292517006E-2</v>
      </c>
      <c r="EC94" s="30">
        <f t="shared" si="55"/>
        <v>3.2344827586206895E-2</v>
      </c>
      <c r="ED94" s="30">
        <f t="shared" si="56"/>
        <v>3.0742459396751739E-2</v>
      </c>
      <c r="EE94" s="30">
        <f t="shared" si="57"/>
        <v>3.113744075829384E-2</v>
      </c>
      <c r="EF94" s="30">
        <f t="shared" si="58"/>
        <v>2.6463700234192037E-2</v>
      </c>
      <c r="EG94" s="30">
        <f t="shared" si="59"/>
        <v>2.2651162790697673E-2</v>
      </c>
      <c r="EH94" s="30">
        <f t="shared" si="60"/>
        <v>2.2086330935251797E-2</v>
      </c>
      <c r="EI94" s="30">
        <f t="shared" si="61"/>
        <v>2.3553921568627453E-2</v>
      </c>
      <c r="EJ94" s="30">
        <f t="shared" si="62"/>
        <v>2.1421568627450982E-2</v>
      </c>
      <c r="EK94" s="30">
        <f t="shared" si="63"/>
        <v>2.0338164251207731E-2</v>
      </c>
      <c r="EL94" s="30">
        <f t="shared" si="64"/>
        <v>1.7954022988505746E-2</v>
      </c>
      <c r="EM94" s="30">
        <f t="shared" si="65"/>
        <v>1.8680089485458615E-2</v>
      </c>
      <c r="EN94" s="30">
        <f t="shared" si="66"/>
        <v>1.7399103139013453E-2</v>
      </c>
      <c r="EO94" s="30">
        <f t="shared" si="40"/>
        <v>1.7090909090909091E-2</v>
      </c>
      <c r="EP94" s="30">
        <f t="shared" si="41"/>
        <v>1.6349206349206349E-2</v>
      </c>
      <c r="EQ94" s="30">
        <f t="shared" si="42"/>
        <v>1.5623632385120351E-2</v>
      </c>
      <c r="ER94" s="30">
        <f t="shared" si="43"/>
        <v>1.6077097505668936E-2</v>
      </c>
      <c r="ES94" s="30">
        <f t="shared" si="44"/>
        <v>1.4890829694323144E-2</v>
      </c>
      <c r="ET94" s="30">
        <f t="shared" si="45"/>
        <v>1.5913242009132422E-2</v>
      </c>
      <c r="EU94" s="30">
        <f t="shared" si="46"/>
        <v>1.8268792710706149E-2</v>
      </c>
      <c r="EV94" s="30">
        <f t="shared" si="47"/>
        <v>1.6788154897494304E-2</v>
      </c>
      <c r="EW94" s="30">
        <f t="shared" si="48"/>
        <v>1.5730593607305936E-2</v>
      </c>
      <c r="EX94" s="30">
        <f t="shared" si="49"/>
        <v>1.5776255707762556E-2</v>
      </c>
      <c r="EY94" s="30">
        <f t="shared" si="50"/>
        <v>1.652073732718894E-2</v>
      </c>
      <c r="EZ94" s="30">
        <f t="shared" si="51"/>
        <v>1.6681715575620766E-2</v>
      </c>
      <c r="FA94" s="30">
        <f t="shared" si="52"/>
        <v>1.6848072562358277E-2</v>
      </c>
      <c r="FB94" s="30">
        <f t="shared" si="53"/>
        <v>1.6793721973094169E-2</v>
      </c>
      <c r="FC94" s="30">
        <f t="shared" si="54"/>
        <v>1.8896713615023476E-2</v>
      </c>
      <c r="FD94" s="30">
        <f t="shared" si="37"/>
        <v>4.2651162790697673E-2</v>
      </c>
      <c r="FE94" s="30">
        <f t="shared" si="38"/>
        <v>4.601382488479263E-2</v>
      </c>
      <c r="FF94" s="30">
        <f t="shared" si="39"/>
        <v>4.1316397228637412E-2</v>
      </c>
    </row>
    <row r="95" spans="1:162" ht="14.4" x14ac:dyDescent="0.3">
      <c r="A95" s="16" t="s">
        <v>108</v>
      </c>
      <c r="B95" s="18">
        <v>1941</v>
      </c>
      <c r="C95" s="18">
        <v>1777</v>
      </c>
      <c r="D95" s="18">
        <v>1802</v>
      </c>
      <c r="E95" s="18">
        <v>1782</v>
      </c>
      <c r="F95" s="18">
        <v>1537</v>
      </c>
      <c r="G95" s="18">
        <v>1419</v>
      </c>
      <c r="H95" s="18">
        <v>1423</v>
      </c>
      <c r="I95" s="18">
        <v>1468</v>
      </c>
      <c r="J95" s="18">
        <v>1304</v>
      </c>
      <c r="K95" s="18">
        <v>1305</v>
      </c>
      <c r="L95" s="18">
        <v>1372</v>
      </c>
      <c r="M95" s="18">
        <v>1460</v>
      </c>
      <c r="N95" s="18">
        <v>1339</v>
      </c>
      <c r="O95" s="18">
        <v>1285</v>
      </c>
      <c r="P95" s="18">
        <v>1364</v>
      </c>
      <c r="Q95" s="18">
        <v>1482</v>
      </c>
      <c r="R95" s="18">
        <v>1397</v>
      </c>
      <c r="S95" s="18">
        <v>1325</v>
      </c>
      <c r="T95" s="18">
        <v>1386</v>
      </c>
      <c r="U95" s="18">
        <v>1419</v>
      </c>
      <c r="V95" s="18">
        <v>1265</v>
      </c>
      <c r="W95" s="18">
        <v>1189</v>
      </c>
      <c r="X95" s="18">
        <v>1233</v>
      </c>
      <c r="Y95" s="18">
        <v>1391</v>
      </c>
      <c r="Z95" s="18">
        <v>1362</v>
      </c>
      <c r="AA95" s="18">
        <v>1337</v>
      </c>
      <c r="AB95" s="18">
        <v>1406</v>
      </c>
      <c r="AC95" s="18">
        <v>1547</v>
      </c>
      <c r="AD95" s="18">
        <v>3655</v>
      </c>
      <c r="AE95" s="18">
        <v>3512</v>
      </c>
      <c r="AF95" s="18">
        <v>3337</v>
      </c>
      <c r="AG95" s="18"/>
      <c r="AH95" s="18"/>
      <c r="AI95" s="18"/>
      <c r="AJ95" s="18"/>
      <c r="AK95" s="18">
        <v>59100</v>
      </c>
      <c r="AL95" s="18">
        <v>58700</v>
      </c>
      <c r="AM95" s="18">
        <v>57700</v>
      </c>
      <c r="AN95" s="18">
        <v>57500</v>
      </c>
      <c r="AO95" s="18">
        <v>56400</v>
      </c>
      <c r="AP95" s="18">
        <v>57900</v>
      </c>
      <c r="AQ95" s="18">
        <v>60200</v>
      </c>
      <c r="AR95" s="18">
        <v>60000</v>
      </c>
      <c r="AS95" s="18">
        <v>60700</v>
      </c>
      <c r="AT95" s="18">
        <v>61100</v>
      </c>
      <c r="AU95" s="18">
        <v>60800</v>
      </c>
      <c r="AV95" s="18">
        <v>64100</v>
      </c>
      <c r="AW95" s="18">
        <v>64400</v>
      </c>
      <c r="AX95" s="18">
        <v>63100</v>
      </c>
      <c r="AY95" s="40">
        <v>61600</v>
      </c>
      <c r="AZ95" s="40">
        <v>60100</v>
      </c>
      <c r="BA95" s="40">
        <v>60700</v>
      </c>
      <c r="BB95" s="40">
        <v>60900</v>
      </c>
      <c r="BC95" s="40">
        <v>61000</v>
      </c>
      <c r="BD95" s="40">
        <v>59300</v>
      </c>
      <c r="BE95" s="40">
        <v>59700</v>
      </c>
      <c r="BF95" s="40">
        <v>60400</v>
      </c>
      <c r="BG95" s="40">
        <v>63000</v>
      </c>
      <c r="BH95" s="40">
        <v>65600</v>
      </c>
      <c r="BI95" s="40">
        <v>66700</v>
      </c>
      <c r="BJ95" s="40">
        <v>66000</v>
      </c>
      <c r="BK95" s="40">
        <v>63600</v>
      </c>
      <c r="BL95" s="40">
        <v>62500</v>
      </c>
      <c r="BM95" s="40">
        <v>61600</v>
      </c>
      <c r="BN95" s="40">
        <v>62000</v>
      </c>
      <c r="BO95" s="40">
        <v>64200</v>
      </c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16"/>
      <c r="CJ95"/>
      <c r="CL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EA95" s="30" t="e">
        <f t="shared" si="35"/>
        <v>#DIV/0!</v>
      </c>
      <c r="EB95" s="30">
        <f t="shared" si="36"/>
        <v>3.284263959390863E-2</v>
      </c>
      <c r="EC95" s="30">
        <f t="shared" si="55"/>
        <v>3.0272572402044291E-2</v>
      </c>
      <c r="ED95" s="30">
        <f t="shared" si="56"/>
        <v>3.1230502599653379E-2</v>
      </c>
      <c r="EE95" s="30">
        <f t="shared" si="57"/>
        <v>3.0991304347826088E-2</v>
      </c>
      <c r="EF95" s="30">
        <f t="shared" si="58"/>
        <v>2.7251773049645388E-2</v>
      </c>
      <c r="EG95" s="30">
        <f t="shared" si="59"/>
        <v>2.4507772020725387E-2</v>
      </c>
      <c r="EH95" s="30">
        <f t="shared" si="60"/>
        <v>2.3637873754152824E-2</v>
      </c>
      <c r="EI95" s="30">
        <f t="shared" si="61"/>
        <v>2.4466666666666668E-2</v>
      </c>
      <c r="EJ95" s="30">
        <f t="shared" si="62"/>
        <v>2.1482701812191102E-2</v>
      </c>
      <c r="EK95" s="30">
        <f t="shared" si="63"/>
        <v>2.1358428805237317E-2</v>
      </c>
      <c r="EL95" s="30">
        <f t="shared" si="64"/>
        <v>2.2565789473684209E-2</v>
      </c>
      <c r="EM95" s="30">
        <f t="shared" si="65"/>
        <v>2.2776911076443057E-2</v>
      </c>
      <c r="EN95" s="30">
        <f t="shared" si="66"/>
        <v>2.0791925465838509E-2</v>
      </c>
      <c r="EO95" s="30">
        <f t="shared" si="40"/>
        <v>2.0364500792393027E-2</v>
      </c>
      <c r="EP95" s="30">
        <f t="shared" si="41"/>
        <v>2.2142857142857141E-2</v>
      </c>
      <c r="EQ95" s="30">
        <f t="shared" si="42"/>
        <v>2.465890183028286E-2</v>
      </c>
      <c r="ER95" s="30">
        <f t="shared" si="43"/>
        <v>2.3014827018121912E-2</v>
      </c>
      <c r="ES95" s="30">
        <f t="shared" si="44"/>
        <v>2.1756978653530379E-2</v>
      </c>
      <c r="ET95" s="30">
        <f t="shared" si="45"/>
        <v>2.2721311475409837E-2</v>
      </c>
      <c r="EU95" s="30">
        <f t="shared" si="46"/>
        <v>2.3929173693086003E-2</v>
      </c>
      <c r="EV95" s="30">
        <f t="shared" si="47"/>
        <v>2.1189279731993301E-2</v>
      </c>
      <c r="EW95" s="30">
        <f t="shared" si="48"/>
        <v>1.968543046357616E-2</v>
      </c>
      <c r="EX95" s="30">
        <f t="shared" si="49"/>
        <v>1.9571428571428573E-2</v>
      </c>
      <c r="EY95" s="30">
        <f t="shared" si="50"/>
        <v>2.1204268292682928E-2</v>
      </c>
      <c r="EZ95" s="30">
        <f t="shared" si="51"/>
        <v>2.0419790104947527E-2</v>
      </c>
      <c r="FA95" s="30">
        <f t="shared" si="52"/>
        <v>2.0257575757575759E-2</v>
      </c>
      <c r="FB95" s="30">
        <f t="shared" si="53"/>
        <v>2.210691823899371E-2</v>
      </c>
      <c r="FC95" s="30">
        <f t="shared" si="54"/>
        <v>2.4752E-2</v>
      </c>
      <c r="FD95" s="30">
        <f t="shared" si="37"/>
        <v>5.9334415584415587E-2</v>
      </c>
      <c r="FE95" s="30">
        <f t="shared" si="38"/>
        <v>5.6645161290322578E-2</v>
      </c>
      <c r="FF95" s="30">
        <f t="shared" si="39"/>
        <v>5.1978193146417447E-2</v>
      </c>
    </row>
    <row r="96" spans="1:162" ht="14.4" x14ac:dyDescent="0.3">
      <c r="A96" s="16" t="s">
        <v>109</v>
      </c>
      <c r="B96" s="18">
        <v>1573</v>
      </c>
      <c r="C96" s="18">
        <v>1482</v>
      </c>
      <c r="D96" s="18">
        <v>1381</v>
      </c>
      <c r="E96" s="18">
        <v>1365</v>
      </c>
      <c r="F96" s="18">
        <v>1174</v>
      </c>
      <c r="G96" s="18">
        <v>1141</v>
      </c>
      <c r="H96" s="18">
        <v>1079</v>
      </c>
      <c r="I96" s="18">
        <v>1074</v>
      </c>
      <c r="J96" s="18">
        <v>993</v>
      </c>
      <c r="K96" s="18">
        <v>985</v>
      </c>
      <c r="L96" s="18">
        <v>927</v>
      </c>
      <c r="M96" s="18">
        <v>974</v>
      </c>
      <c r="N96" s="18">
        <v>948</v>
      </c>
      <c r="O96" s="18">
        <v>915</v>
      </c>
      <c r="P96" s="18">
        <v>921</v>
      </c>
      <c r="Q96" s="18">
        <v>969</v>
      </c>
      <c r="R96" s="18">
        <v>904</v>
      </c>
      <c r="S96" s="18">
        <v>876</v>
      </c>
      <c r="T96" s="18">
        <v>851</v>
      </c>
      <c r="U96" s="18">
        <v>865</v>
      </c>
      <c r="V96" s="18">
        <v>866</v>
      </c>
      <c r="W96" s="18">
        <v>856</v>
      </c>
      <c r="X96" s="18">
        <v>825</v>
      </c>
      <c r="Y96" s="18">
        <v>872</v>
      </c>
      <c r="Z96" s="18">
        <v>862</v>
      </c>
      <c r="AA96" s="18">
        <v>873</v>
      </c>
      <c r="AB96" s="18">
        <v>909</v>
      </c>
      <c r="AC96" s="18">
        <v>983</v>
      </c>
      <c r="AD96" s="18">
        <v>2865</v>
      </c>
      <c r="AE96" s="18">
        <v>2937</v>
      </c>
      <c r="AF96" s="18">
        <v>2715</v>
      </c>
      <c r="AG96" s="18"/>
      <c r="AH96" s="18"/>
      <c r="AI96" s="18"/>
      <c r="AJ96" s="18"/>
      <c r="AK96" s="18">
        <v>58200</v>
      </c>
      <c r="AL96" s="18">
        <v>57800</v>
      </c>
      <c r="AM96" s="18">
        <v>57400</v>
      </c>
      <c r="AN96" s="18">
        <v>55100</v>
      </c>
      <c r="AO96" s="18">
        <v>54300</v>
      </c>
      <c r="AP96" s="18">
        <v>53400</v>
      </c>
      <c r="AQ96" s="18">
        <v>54400</v>
      </c>
      <c r="AR96" s="18">
        <v>56400</v>
      </c>
      <c r="AS96" s="18">
        <v>57200</v>
      </c>
      <c r="AT96" s="18">
        <v>57100</v>
      </c>
      <c r="AU96" s="18">
        <v>58600</v>
      </c>
      <c r="AV96" s="18">
        <v>56800</v>
      </c>
      <c r="AW96" s="18">
        <v>55400</v>
      </c>
      <c r="AX96" s="18">
        <v>56500</v>
      </c>
      <c r="AY96" s="40">
        <v>54200</v>
      </c>
      <c r="AZ96" s="40">
        <v>57600</v>
      </c>
      <c r="BA96" s="40">
        <v>57900</v>
      </c>
      <c r="BB96" s="40">
        <v>56800</v>
      </c>
      <c r="BC96" s="40">
        <v>55100</v>
      </c>
      <c r="BD96" s="40">
        <v>54500</v>
      </c>
      <c r="BE96" s="40">
        <v>54700</v>
      </c>
      <c r="BF96" s="40">
        <v>54600</v>
      </c>
      <c r="BG96" s="40">
        <v>56800</v>
      </c>
      <c r="BH96" s="40">
        <v>56200</v>
      </c>
      <c r="BI96" s="40">
        <v>55200</v>
      </c>
      <c r="BJ96" s="40">
        <v>56500</v>
      </c>
      <c r="BK96" s="40">
        <v>57400</v>
      </c>
      <c r="BL96" s="40">
        <v>59600</v>
      </c>
      <c r="BM96" s="40">
        <v>58600</v>
      </c>
      <c r="BN96" s="40">
        <v>56600</v>
      </c>
      <c r="BO96" s="40">
        <v>54300</v>
      </c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16"/>
      <c r="CJ96"/>
      <c r="CL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EA96" s="30" t="e">
        <f t="shared" si="35"/>
        <v>#DIV/0!</v>
      </c>
      <c r="EB96" s="30">
        <f t="shared" si="36"/>
        <v>2.7027491408934706E-2</v>
      </c>
      <c r="EC96" s="30">
        <f t="shared" si="55"/>
        <v>2.5640138408304498E-2</v>
      </c>
      <c r="ED96" s="30">
        <f t="shared" si="56"/>
        <v>2.405923344947735E-2</v>
      </c>
      <c r="EE96" s="30">
        <f t="shared" si="57"/>
        <v>2.4773139745916516E-2</v>
      </c>
      <c r="EF96" s="30">
        <f t="shared" si="58"/>
        <v>2.162062615101289E-2</v>
      </c>
      <c r="EG96" s="30">
        <f t="shared" si="59"/>
        <v>2.1367041198501871E-2</v>
      </c>
      <c r="EH96" s="30">
        <f t="shared" si="60"/>
        <v>1.9834558823529413E-2</v>
      </c>
      <c r="EI96" s="30">
        <f t="shared" si="61"/>
        <v>1.9042553191489363E-2</v>
      </c>
      <c r="EJ96" s="30">
        <f t="shared" si="62"/>
        <v>1.7360139860139859E-2</v>
      </c>
      <c r="EK96" s="30">
        <f t="shared" si="63"/>
        <v>1.7250437828371278E-2</v>
      </c>
      <c r="EL96" s="30">
        <f t="shared" si="64"/>
        <v>1.5819112627986347E-2</v>
      </c>
      <c r="EM96" s="30">
        <f t="shared" si="65"/>
        <v>1.7147887323943661E-2</v>
      </c>
      <c r="EN96" s="30">
        <f t="shared" si="66"/>
        <v>1.7111913357400723E-2</v>
      </c>
      <c r="EO96" s="30">
        <f t="shared" si="40"/>
        <v>1.6194690265486724E-2</v>
      </c>
      <c r="EP96" s="30">
        <f t="shared" si="41"/>
        <v>1.6992619926199264E-2</v>
      </c>
      <c r="EQ96" s="30">
        <f t="shared" si="42"/>
        <v>1.6822916666666667E-2</v>
      </c>
      <c r="ER96" s="30">
        <f t="shared" si="43"/>
        <v>1.5613126079447323E-2</v>
      </c>
      <c r="ES96" s="30">
        <f t="shared" si="44"/>
        <v>1.5422535211267605E-2</v>
      </c>
      <c r="ET96" s="30">
        <f t="shared" si="45"/>
        <v>1.5444646098003631E-2</v>
      </c>
      <c r="EU96" s="30">
        <f t="shared" si="46"/>
        <v>1.5871559633027523E-2</v>
      </c>
      <c r="EV96" s="30">
        <f t="shared" si="47"/>
        <v>1.583180987202925E-2</v>
      </c>
      <c r="EW96" s="30">
        <f t="shared" si="48"/>
        <v>1.5677655677655677E-2</v>
      </c>
      <c r="EX96" s="30">
        <f t="shared" si="49"/>
        <v>1.4524647887323943E-2</v>
      </c>
      <c r="EY96" s="30">
        <f t="shared" si="50"/>
        <v>1.5516014234875445E-2</v>
      </c>
      <c r="EZ96" s="30">
        <f t="shared" si="51"/>
        <v>1.5615942028985507E-2</v>
      </c>
      <c r="FA96" s="30">
        <f t="shared" si="52"/>
        <v>1.5451327433628318E-2</v>
      </c>
      <c r="FB96" s="30">
        <f t="shared" si="53"/>
        <v>1.5836236933797911E-2</v>
      </c>
      <c r="FC96" s="30">
        <f t="shared" si="54"/>
        <v>1.6493288590604026E-2</v>
      </c>
      <c r="FD96" s="30">
        <f t="shared" si="37"/>
        <v>4.8890784982935157E-2</v>
      </c>
      <c r="FE96" s="30">
        <f t="shared" si="38"/>
        <v>5.18904593639576E-2</v>
      </c>
      <c r="FF96" s="30">
        <f t="shared" si="39"/>
        <v>0.05</v>
      </c>
    </row>
    <row r="97" spans="1:162" ht="14.4" x14ac:dyDescent="0.3">
      <c r="A97" s="16" t="s">
        <v>110</v>
      </c>
      <c r="B97" s="18">
        <v>2444</v>
      </c>
      <c r="C97" s="18">
        <v>2288</v>
      </c>
      <c r="D97" s="18">
        <v>2124</v>
      </c>
      <c r="E97" s="18">
        <v>2060</v>
      </c>
      <c r="F97" s="18">
        <v>1905</v>
      </c>
      <c r="G97" s="18">
        <v>1709</v>
      </c>
      <c r="H97" s="18">
        <v>1573</v>
      </c>
      <c r="I97" s="18">
        <v>1576</v>
      </c>
      <c r="J97" s="18">
        <v>1462</v>
      </c>
      <c r="K97" s="18">
        <v>1365</v>
      </c>
      <c r="L97" s="18">
        <v>1335</v>
      </c>
      <c r="M97" s="18">
        <v>1393</v>
      </c>
      <c r="N97" s="18">
        <v>1311</v>
      </c>
      <c r="O97" s="18">
        <v>1272</v>
      </c>
      <c r="P97" s="18">
        <v>1244</v>
      </c>
      <c r="Q97" s="18">
        <v>1293</v>
      </c>
      <c r="R97" s="18">
        <v>1260</v>
      </c>
      <c r="S97" s="18">
        <v>1190</v>
      </c>
      <c r="T97" s="18">
        <v>1195</v>
      </c>
      <c r="U97" s="18">
        <v>1245</v>
      </c>
      <c r="V97" s="18">
        <v>1174</v>
      </c>
      <c r="W97" s="18">
        <v>1157</v>
      </c>
      <c r="X97" s="18">
        <v>1117</v>
      </c>
      <c r="Y97" s="18">
        <v>1249</v>
      </c>
      <c r="Z97" s="18">
        <v>1258</v>
      </c>
      <c r="AA97" s="18">
        <v>1257</v>
      </c>
      <c r="AB97" s="18">
        <v>1268</v>
      </c>
      <c r="AC97" s="18">
        <v>1289</v>
      </c>
      <c r="AD97" s="18">
        <v>3783</v>
      </c>
      <c r="AE97" s="18">
        <v>3854</v>
      </c>
      <c r="AF97" s="18">
        <v>3787</v>
      </c>
      <c r="AG97" s="18"/>
      <c r="AH97" s="18"/>
      <c r="AI97" s="18"/>
      <c r="AJ97" s="18"/>
      <c r="AK97" s="18">
        <v>75400</v>
      </c>
      <c r="AL97" s="18">
        <v>74400</v>
      </c>
      <c r="AM97" s="18">
        <v>74300</v>
      </c>
      <c r="AN97" s="18">
        <v>73600</v>
      </c>
      <c r="AO97" s="18">
        <v>73000</v>
      </c>
      <c r="AP97" s="18">
        <v>75100</v>
      </c>
      <c r="AQ97" s="18">
        <v>75400</v>
      </c>
      <c r="AR97" s="18">
        <v>77000</v>
      </c>
      <c r="AS97" s="18">
        <v>78500</v>
      </c>
      <c r="AT97" s="18">
        <v>80000</v>
      </c>
      <c r="AU97" s="18">
        <v>80600</v>
      </c>
      <c r="AV97" s="18">
        <v>78000</v>
      </c>
      <c r="AW97" s="18">
        <v>75700</v>
      </c>
      <c r="AX97" s="18">
        <v>72700</v>
      </c>
      <c r="AY97" s="40">
        <v>75000</v>
      </c>
      <c r="AZ97" s="40">
        <v>73200</v>
      </c>
      <c r="BA97" s="40">
        <v>72300</v>
      </c>
      <c r="BB97" s="40">
        <v>74400</v>
      </c>
      <c r="BC97" s="40">
        <v>72300</v>
      </c>
      <c r="BD97" s="40">
        <v>72400</v>
      </c>
      <c r="BE97" s="40">
        <v>73200</v>
      </c>
      <c r="BF97" s="40">
        <v>72200</v>
      </c>
      <c r="BG97" s="40">
        <v>73000</v>
      </c>
      <c r="BH97" s="40">
        <v>72900</v>
      </c>
      <c r="BI97" s="40">
        <v>71900</v>
      </c>
      <c r="BJ97" s="40">
        <v>69400</v>
      </c>
      <c r="BK97" s="40">
        <v>70700</v>
      </c>
      <c r="BL97" s="40">
        <v>73800</v>
      </c>
      <c r="BM97" s="40">
        <v>74400</v>
      </c>
      <c r="BN97" s="40">
        <v>75700</v>
      </c>
      <c r="BO97" s="40">
        <v>73000</v>
      </c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16"/>
      <c r="CJ97"/>
      <c r="CL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EA97" s="30" t="e">
        <f t="shared" si="35"/>
        <v>#DIV/0!</v>
      </c>
      <c r="EB97" s="30">
        <f t="shared" si="36"/>
        <v>3.2413793103448274E-2</v>
      </c>
      <c r="EC97" s="30">
        <f t="shared" si="55"/>
        <v>3.0752688172043012E-2</v>
      </c>
      <c r="ED97" s="30">
        <f t="shared" si="56"/>
        <v>2.8586810228802155E-2</v>
      </c>
      <c r="EE97" s="30">
        <f t="shared" si="57"/>
        <v>2.798913043478261E-2</v>
      </c>
      <c r="EF97" s="30">
        <f t="shared" si="58"/>
        <v>2.6095890410958902E-2</v>
      </c>
      <c r="EG97" s="30">
        <f t="shared" si="59"/>
        <v>2.2756324900133157E-2</v>
      </c>
      <c r="EH97" s="30">
        <f t="shared" si="60"/>
        <v>2.086206896551724E-2</v>
      </c>
      <c r="EI97" s="30">
        <f t="shared" si="61"/>
        <v>2.0467532467532468E-2</v>
      </c>
      <c r="EJ97" s="30">
        <f t="shared" si="62"/>
        <v>1.8624203821656051E-2</v>
      </c>
      <c r="EK97" s="30">
        <f t="shared" si="63"/>
        <v>1.7062500000000001E-2</v>
      </c>
      <c r="EL97" s="30">
        <f t="shared" si="64"/>
        <v>1.6563275434243175E-2</v>
      </c>
      <c r="EM97" s="30">
        <f t="shared" si="65"/>
        <v>1.785897435897436E-2</v>
      </c>
      <c r="EN97" s="30">
        <f t="shared" si="66"/>
        <v>1.7318361955085865E-2</v>
      </c>
      <c r="EO97" s="30">
        <f t="shared" si="40"/>
        <v>1.7496561210453919E-2</v>
      </c>
      <c r="EP97" s="30">
        <f t="shared" si="41"/>
        <v>1.6586666666666666E-2</v>
      </c>
      <c r="EQ97" s="30">
        <f t="shared" si="42"/>
        <v>1.7663934426229509E-2</v>
      </c>
      <c r="ER97" s="30">
        <f t="shared" si="43"/>
        <v>1.7427385892116183E-2</v>
      </c>
      <c r="ES97" s="30">
        <f t="shared" si="44"/>
        <v>1.5994623655913979E-2</v>
      </c>
      <c r="ET97" s="30">
        <f t="shared" si="45"/>
        <v>1.65283540802213E-2</v>
      </c>
      <c r="EU97" s="30">
        <f t="shared" si="46"/>
        <v>1.7196132596685083E-2</v>
      </c>
      <c r="EV97" s="30">
        <f t="shared" si="47"/>
        <v>1.6038251366120217E-2</v>
      </c>
      <c r="EW97" s="30">
        <f t="shared" si="48"/>
        <v>1.6024930747922439E-2</v>
      </c>
      <c r="EX97" s="30">
        <f t="shared" si="49"/>
        <v>1.5301369863013699E-2</v>
      </c>
      <c r="EY97" s="30">
        <f t="shared" si="50"/>
        <v>1.7133058984910837E-2</v>
      </c>
      <c r="EZ97" s="30">
        <f t="shared" si="51"/>
        <v>1.749652294853964E-2</v>
      </c>
      <c r="FA97" s="30">
        <f t="shared" si="52"/>
        <v>1.8112391930835733E-2</v>
      </c>
      <c r="FB97" s="30">
        <f t="shared" si="53"/>
        <v>1.7934936350777936E-2</v>
      </c>
      <c r="FC97" s="30">
        <f t="shared" si="54"/>
        <v>1.7466124661246613E-2</v>
      </c>
      <c r="FD97" s="30">
        <f t="shared" si="37"/>
        <v>5.084677419354839E-2</v>
      </c>
      <c r="FE97" s="30">
        <f t="shared" si="38"/>
        <v>5.0911492734478203E-2</v>
      </c>
      <c r="FF97" s="30">
        <f t="shared" si="39"/>
        <v>5.1876712328767123E-2</v>
      </c>
    </row>
    <row r="98" spans="1:162" ht="14.4" x14ac:dyDescent="0.3">
      <c r="A98" s="16" t="s">
        <v>111</v>
      </c>
      <c r="B98" s="18">
        <v>4261</v>
      </c>
      <c r="C98" s="18">
        <v>3845</v>
      </c>
      <c r="D98" s="18">
        <v>4536</v>
      </c>
      <c r="E98" s="18">
        <v>4611</v>
      </c>
      <c r="F98" s="18">
        <v>3774</v>
      </c>
      <c r="G98" s="18">
        <v>3286</v>
      </c>
      <c r="H98" s="18">
        <v>3797</v>
      </c>
      <c r="I98" s="18">
        <v>3615</v>
      </c>
      <c r="J98" s="18">
        <v>2946</v>
      </c>
      <c r="K98" s="18">
        <v>2682</v>
      </c>
      <c r="L98" s="18">
        <v>3229</v>
      </c>
      <c r="M98" s="18">
        <v>3257</v>
      </c>
      <c r="N98" s="18">
        <v>2885</v>
      </c>
      <c r="O98" s="18">
        <v>2771</v>
      </c>
      <c r="P98" s="18">
        <v>3071</v>
      </c>
      <c r="Q98" s="18">
        <v>3262</v>
      </c>
      <c r="R98" s="18">
        <v>2835</v>
      </c>
      <c r="S98" s="18">
        <v>2637</v>
      </c>
      <c r="T98" s="18">
        <v>3162</v>
      </c>
      <c r="U98" s="18">
        <v>3250</v>
      </c>
      <c r="V98" s="18">
        <v>2787</v>
      </c>
      <c r="W98" s="18">
        <v>2662</v>
      </c>
      <c r="X98" s="18">
        <v>3062</v>
      </c>
      <c r="Y98" s="18">
        <v>3307</v>
      </c>
      <c r="Z98" s="18">
        <v>2821</v>
      </c>
      <c r="AA98" s="18">
        <v>2660</v>
      </c>
      <c r="AB98" s="18">
        <v>3056</v>
      </c>
      <c r="AC98" s="18">
        <v>3393</v>
      </c>
      <c r="AD98" s="18">
        <v>5909</v>
      </c>
      <c r="AE98" s="18">
        <v>5029</v>
      </c>
      <c r="AF98" s="18">
        <v>4983</v>
      </c>
      <c r="AG98" s="18"/>
      <c r="AH98" s="18"/>
      <c r="AI98" s="18"/>
      <c r="AJ98" s="18"/>
      <c r="AK98" s="18">
        <v>50900</v>
      </c>
      <c r="AL98" s="18">
        <v>53300</v>
      </c>
      <c r="AM98" s="18">
        <v>54900</v>
      </c>
      <c r="AN98" s="18">
        <v>57000</v>
      </c>
      <c r="AO98" s="18">
        <v>57900</v>
      </c>
      <c r="AP98" s="18">
        <v>56600</v>
      </c>
      <c r="AQ98" s="18">
        <v>56800</v>
      </c>
      <c r="AR98" s="18">
        <v>55900</v>
      </c>
      <c r="AS98" s="18">
        <v>56700</v>
      </c>
      <c r="AT98" s="18">
        <v>55800</v>
      </c>
      <c r="AU98" s="18">
        <v>55400</v>
      </c>
      <c r="AV98" s="18">
        <v>53700</v>
      </c>
      <c r="AW98" s="18">
        <v>55000</v>
      </c>
      <c r="AX98" s="18">
        <v>54500</v>
      </c>
      <c r="AY98" s="40">
        <v>54500</v>
      </c>
      <c r="AZ98" s="40">
        <v>56500</v>
      </c>
      <c r="BA98" s="40">
        <v>56800</v>
      </c>
      <c r="BB98" s="40">
        <v>58000</v>
      </c>
      <c r="BC98" s="40">
        <v>59100</v>
      </c>
      <c r="BD98" s="40">
        <v>57200</v>
      </c>
      <c r="BE98" s="40">
        <v>53700</v>
      </c>
      <c r="BF98" s="40">
        <v>55300</v>
      </c>
      <c r="BG98" s="40">
        <v>53700</v>
      </c>
      <c r="BH98" s="40">
        <v>54500</v>
      </c>
      <c r="BI98" s="40">
        <v>56700</v>
      </c>
      <c r="BJ98" s="40">
        <v>55400</v>
      </c>
      <c r="BK98" s="40">
        <v>55800</v>
      </c>
      <c r="BL98" s="40">
        <v>52300</v>
      </c>
      <c r="BM98" s="40">
        <v>52800</v>
      </c>
      <c r="BN98" s="40">
        <v>55800</v>
      </c>
      <c r="BO98" s="40">
        <v>59700</v>
      </c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16"/>
      <c r="CJ98"/>
      <c r="CL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EA98" s="30" t="e">
        <f t="shared" si="35"/>
        <v>#DIV/0!</v>
      </c>
      <c r="EB98" s="30">
        <f t="shared" si="36"/>
        <v>8.3713163064833007E-2</v>
      </c>
      <c r="EC98" s="30">
        <f t="shared" si="55"/>
        <v>7.213883677298312E-2</v>
      </c>
      <c r="ED98" s="30">
        <f t="shared" si="56"/>
        <v>8.2622950819672136E-2</v>
      </c>
      <c r="EE98" s="30">
        <f t="shared" si="57"/>
        <v>8.0894736842105269E-2</v>
      </c>
      <c r="EF98" s="30">
        <f t="shared" si="58"/>
        <v>6.518134715025907E-2</v>
      </c>
      <c r="EG98" s="30">
        <f t="shared" si="59"/>
        <v>5.80565371024735E-2</v>
      </c>
      <c r="EH98" s="30">
        <f t="shared" si="60"/>
        <v>6.6848591549295774E-2</v>
      </c>
      <c r="EI98" s="30">
        <f t="shared" si="61"/>
        <v>6.46690518783542E-2</v>
      </c>
      <c r="EJ98" s="30">
        <f t="shared" si="62"/>
        <v>5.195767195767196E-2</v>
      </c>
      <c r="EK98" s="30">
        <f t="shared" si="63"/>
        <v>4.8064516129032259E-2</v>
      </c>
      <c r="EL98" s="30">
        <f t="shared" si="64"/>
        <v>5.828519855595668E-2</v>
      </c>
      <c r="EM98" s="30">
        <f t="shared" si="65"/>
        <v>6.0651769087523275E-2</v>
      </c>
      <c r="EN98" s="30">
        <f t="shared" si="66"/>
        <v>5.2454545454545455E-2</v>
      </c>
      <c r="EO98" s="30">
        <f t="shared" si="40"/>
        <v>5.0844036697247706E-2</v>
      </c>
      <c r="EP98" s="30">
        <f t="shared" si="41"/>
        <v>5.6348623853211009E-2</v>
      </c>
      <c r="EQ98" s="30">
        <f t="shared" si="42"/>
        <v>5.7734513274336284E-2</v>
      </c>
      <c r="ER98" s="30">
        <f t="shared" si="43"/>
        <v>4.9911971830985918E-2</v>
      </c>
      <c r="ES98" s="30">
        <f t="shared" si="44"/>
        <v>4.5465517241379309E-2</v>
      </c>
      <c r="ET98" s="30">
        <f t="shared" si="45"/>
        <v>5.3502538071065989E-2</v>
      </c>
      <c r="EU98" s="30">
        <f t="shared" si="46"/>
        <v>5.6818181818181816E-2</v>
      </c>
      <c r="EV98" s="30">
        <f t="shared" si="47"/>
        <v>5.1899441340782122E-2</v>
      </c>
      <c r="EW98" s="30">
        <f t="shared" si="48"/>
        <v>4.8137432188065099E-2</v>
      </c>
      <c r="EX98" s="30">
        <f t="shared" si="49"/>
        <v>5.7020484171322161E-2</v>
      </c>
      <c r="EY98" s="30">
        <f t="shared" si="50"/>
        <v>6.0678899082568807E-2</v>
      </c>
      <c r="EZ98" s="30">
        <f t="shared" si="51"/>
        <v>4.9753086419753088E-2</v>
      </c>
      <c r="FA98" s="30">
        <f t="shared" si="52"/>
        <v>4.8014440433212999E-2</v>
      </c>
      <c r="FB98" s="30">
        <f t="shared" si="53"/>
        <v>5.4767025089605736E-2</v>
      </c>
      <c r="FC98" s="30">
        <f t="shared" si="54"/>
        <v>6.4875717017208415E-2</v>
      </c>
      <c r="FD98" s="30">
        <f t="shared" si="37"/>
        <v>0.11191287878787878</v>
      </c>
      <c r="FE98" s="30">
        <f t="shared" si="38"/>
        <v>9.0125448028673838E-2</v>
      </c>
      <c r="FF98" s="30">
        <f t="shared" si="39"/>
        <v>8.346733668341709E-2</v>
      </c>
    </row>
    <row r="99" spans="1:162" ht="14.4" x14ac:dyDescent="0.3">
      <c r="A99" s="16" t="s">
        <v>112</v>
      </c>
      <c r="B99" s="18">
        <v>2094</v>
      </c>
      <c r="C99" s="18">
        <v>1944</v>
      </c>
      <c r="D99" s="18">
        <v>1679</v>
      </c>
      <c r="E99" s="18">
        <v>1695</v>
      </c>
      <c r="F99" s="18">
        <v>1568</v>
      </c>
      <c r="G99" s="18">
        <v>1354</v>
      </c>
      <c r="H99" s="18">
        <v>1203</v>
      </c>
      <c r="I99" s="18">
        <v>1244</v>
      </c>
      <c r="J99" s="18">
        <v>1232</v>
      </c>
      <c r="K99" s="18">
        <v>1121</v>
      </c>
      <c r="L99" s="18">
        <v>989</v>
      </c>
      <c r="M99" s="18">
        <v>1141</v>
      </c>
      <c r="N99" s="18">
        <v>1118</v>
      </c>
      <c r="O99" s="18">
        <v>1045</v>
      </c>
      <c r="P99" s="18">
        <v>937</v>
      </c>
      <c r="Q99" s="18">
        <v>1048</v>
      </c>
      <c r="R99" s="18">
        <v>1087</v>
      </c>
      <c r="S99" s="18">
        <v>1060</v>
      </c>
      <c r="T99" s="18">
        <v>969</v>
      </c>
      <c r="U99" s="18">
        <v>1037</v>
      </c>
      <c r="V99" s="18">
        <v>1033</v>
      </c>
      <c r="W99" s="18">
        <v>993</v>
      </c>
      <c r="X99" s="18">
        <v>921</v>
      </c>
      <c r="Y99" s="18">
        <v>989</v>
      </c>
      <c r="Z99" s="18">
        <v>1006</v>
      </c>
      <c r="AA99" s="18">
        <v>979</v>
      </c>
      <c r="AB99" s="18">
        <v>901</v>
      </c>
      <c r="AC99" s="18">
        <v>1058</v>
      </c>
      <c r="AD99" s="18">
        <v>2623</v>
      </c>
      <c r="AE99" s="18">
        <v>2460</v>
      </c>
      <c r="AF99" s="18">
        <v>2210</v>
      </c>
      <c r="AG99" s="18"/>
      <c r="AH99" s="18"/>
      <c r="AI99" s="18"/>
      <c r="AJ99" s="18"/>
      <c r="AK99" s="18">
        <v>44700</v>
      </c>
      <c r="AL99" s="18">
        <v>44300</v>
      </c>
      <c r="AM99" s="18">
        <v>43300</v>
      </c>
      <c r="AN99" s="18">
        <v>44900</v>
      </c>
      <c r="AO99" s="18">
        <v>44000</v>
      </c>
      <c r="AP99" s="18">
        <v>45800</v>
      </c>
      <c r="AQ99" s="18">
        <v>47600</v>
      </c>
      <c r="AR99" s="18">
        <v>46100</v>
      </c>
      <c r="AS99" s="18">
        <v>46500</v>
      </c>
      <c r="AT99" s="18">
        <v>45900</v>
      </c>
      <c r="AU99" s="18">
        <v>44800</v>
      </c>
      <c r="AV99" s="18">
        <v>45900</v>
      </c>
      <c r="AW99" s="18">
        <v>48100</v>
      </c>
      <c r="AX99" s="18">
        <v>47100</v>
      </c>
      <c r="AY99" s="40">
        <v>45600</v>
      </c>
      <c r="AZ99" s="40">
        <v>46300</v>
      </c>
      <c r="BA99" s="40">
        <v>46500</v>
      </c>
      <c r="BB99" s="40">
        <v>46000</v>
      </c>
      <c r="BC99" s="40">
        <v>47100</v>
      </c>
      <c r="BD99" s="40">
        <v>47100</v>
      </c>
      <c r="BE99" s="40">
        <v>45800</v>
      </c>
      <c r="BF99" s="40">
        <v>47300</v>
      </c>
      <c r="BG99" s="40">
        <v>47700</v>
      </c>
      <c r="BH99" s="40">
        <v>47900</v>
      </c>
      <c r="BI99" s="40">
        <v>48300</v>
      </c>
      <c r="BJ99" s="40">
        <v>48500</v>
      </c>
      <c r="BK99" s="40">
        <v>49300</v>
      </c>
      <c r="BL99" s="40">
        <v>49400</v>
      </c>
      <c r="BM99" s="40">
        <v>50100</v>
      </c>
      <c r="BN99" s="40">
        <v>47700</v>
      </c>
      <c r="BO99" s="40">
        <v>48400</v>
      </c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16"/>
      <c r="CJ99"/>
      <c r="CL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EA99" s="30" t="e">
        <f t="shared" si="35"/>
        <v>#DIV/0!</v>
      </c>
      <c r="EB99" s="30">
        <f t="shared" si="36"/>
        <v>4.6845637583892617E-2</v>
      </c>
      <c r="EC99" s="30">
        <f t="shared" si="55"/>
        <v>4.3882618510158011E-2</v>
      </c>
      <c r="ED99" s="30">
        <f t="shared" si="56"/>
        <v>3.8775981524249423E-2</v>
      </c>
      <c r="EE99" s="30">
        <f t="shared" si="57"/>
        <v>3.775055679287305E-2</v>
      </c>
      <c r="EF99" s="30">
        <f t="shared" si="58"/>
        <v>3.563636363636364E-2</v>
      </c>
      <c r="EG99" s="30">
        <f t="shared" si="59"/>
        <v>2.9563318777292576E-2</v>
      </c>
      <c r="EH99" s="30">
        <f t="shared" si="60"/>
        <v>2.5273109243697477E-2</v>
      </c>
      <c r="EI99" s="30">
        <f t="shared" si="61"/>
        <v>2.6984815618221258E-2</v>
      </c>
      <c r="EJ99" s="30">
        <f t="shared" si="62"/>
        <v>2.6494623655913978E-2</v>
      </c>
      <c r="EK99" s="30">
        <f t="shared" si="63"/>
        <v>2.4422657952069715E-2</v>
      </c>
      <c r="EL99" s="30">
        <f t="shared" si="64"/>
        <v>2.2075892857142856E-2</v>
      </c>
      <c r="EM99" s="30">
        <f t="shared" si="65"/>
        <v>2.4858387799564272E-2</v>
      </c>
      <c r="EN99" s="30">
        <f t="shared" si="66"/>
        <v>2.3243243243243242E-2</v>
      </c>
      <c r="EO99" s="30">
        <f t="shared" si="40"/>
        <v>2.2186836518046708E-2</v>
      </c>
      <c r="EP99" s="30">
        <f t="shared" si="41"/>
        <v>2.0548245614035086E-2</v>
      </c>
      <c r="EQ99" s="30">
        <f t="shared" si="42"/>
        <v>2.2634989200863931E-2</v>
      </c>
      <c r="ER99" s="30">
        <f t="shared" si="43"/>
        <v>2.3376344086021506E-2</v>
      </c>
      <c r="ES99" s="30">
        <f t="shared" si="44"/>
        <v>2.3043478260869565E-2</v>
      </c>
      <c r="ET99" s="30">
        <f t="shared" si="45"/>
        <v>2.0573248407643314E-2</v>
      </c>
      <c r="EU99" s="30">
        <f t="shared" si="46"/>
        <v>2.2016985138004246E-2</v>
      </c>
      <c r="EV99" s="30">
        <f t="shared" si="47"/>
        <v>2.2554585152838428E-2</v>
      </c>
      <c r="EW99" s="30">
        <f t="shared" si="48"/>
        <v>2.0993657505285413E-2</v>
      </c>
      <c r="EX99" s="30">
        <f t="shared" si="49"/>
        <v>1.9308176100628932E-2</v>
      </c>
      <c r="EY99" s="30">
        <f t="shared" si="50"/>
        <v>2.0647181628392484E-2</v>
      </c>
      <c r="EZ99" s="30">
        <f t="shared" si="51"/>
        <v>2.082815734989648E-2</v>
      </c>
      <c r="FA99" s="30">
        <f t="shared" si="52"/>
        <v>2.0185567010309279E-2</v>
      </c>
      <c r="FB99" s="30">
        <f t="shared" si="53"/>
        <v>1.8275862068965518E-2</v>
      </c>
      <c r="FC99" s="30">
        <f t="shared" si="54"/>
        <v>2.1417004048582995E-2</v>
      </c>
      <c r="FD99" s="30">
        <f t="shared" si="37"/>
        <v>5.2355289421157684E-2</v>
      </c>
      <c r="FE99" s="30">
        <f t="shared" si="38"/>
        <v>5.157232704402516E-2</v>
      </c>
      <c r="FF99" s="30">
        <f t="shared" si="39"/>
        <v>4.566115702479339E-2</v>
      </c>
    </row>
    <row r="100" spans="1:162" ht="14.4" x14ac:dyDescent="0.3">
      <c r="A100" s="16" t="s">
        <v>113</v>
      </c>
      <c r="B100" s="18">
        <v>8403</v>
      </c>
      <c r="C100" s="18">
        <v>8056</v>
      </c>
      <c r="D100" s="18">
        <v>7884</v>
      </c>
      <c r="E100" s="18">
        <v>7712</v>
      </c>
      <c r="F100" s="18">
        <v>6702</v>
      </c>
      <c r="G100" s="18">
        <v>6220</v>
      </c>
      <c r="H100" s="18">
        <v>6127</v>
      </c>
      <c r="I100" s="18">
        <v>6078</v>
      </c>
      <c r="J100" s="18">
        <v>5431</v>
      </c>
      <c r="K100" s="18">
        <v>5093</v>
      </c>
      <c r="L100" s="18">
        <v>5244</v>
      </c>
      <c r="M100" s="18">
        <v>5436</v>
      </c>
      <c r="N100" s="18">
        <v>4928</v>
      </c>
      <c r="O100" s="18">
        <v>4821</v>
      </c>
      <c r="P100" s="18">
        <v>4923</v>
      </c>
      <c r="Q100" s="18">
        <v>5076</v>
      </c>
      <c r="R100" s="18">
        <v>4749</v>
      </c>
      <c r="S100" s="18">
        <v>4596</v>
      </c>
      <c r="T100" s="18">
        <v>4703</v>
      </c>
      <c r="U100" s="18">
        <v>4898</v>
      </c>
      <c r="V100" s="18">
        <v>4654</v>
      </c>
      <c r="W100" s="18">
        <v>4577</v>
      </c>
      <c r="X100" s="18">
        <v>4717</v>
      </c>
      <c r="Y100" s="18">
        <v>5027</v>
      </c>
      <c r="Z100" s="18">
        <v>4746</v>
      </c>
      <c r="AA100" s="18">
        <v>4589</v>
      </c>
      <c r="AB100" s="18">
        <v>4746</v>
      </c>
      <c r="AC100" s="18">
        <v>4987</v>
      </c>
      <c r="AD100" s="18">
        <v>9708</v>
      </c>
      <c r="AE100" s="18">
        <v>9078</v>
      </c>
      <c r="AF100" s="18">
        <v>8693</v>
      </c>
      <c r="AG100" s="18"/>
      <c r="AH100" s="18"/>
      <c r="AI100" s="18"/>
      <c r="AJ100" s="18"/>
      <c r="AK100" s="18">
        <v>159600</v>
      </c>
      <c r="AL100" s="18">
        <v>156600</v>
      </c>
      <c r="AM100" s="18">
        <v>159300</v>
      </c>
      <c r="AN100" s="18">
        <v>159500</v>
      </c>
      <c r="AO100" s="18">
        <v>160800</v>
      </c>
      <c r="AP100" s="18">
        <v>160200</v>
      </c>
      <c r="AQ100" s="18">
        <v>160200</v>
      </c>
      <c r="AR100" s="18">
        <v>161800</v>
      </c>
      <c r="AS100" s="18">
        <v>159200</v>
      </c>
      <c r="AT100" s="18">
        <v>160500</v>
      </c>
      <c r="AU100" s="18">
        <v>157900</v>
      </c>
      <c r="AV100" s="18">
        <v>158200</v>
      </c>
      <c r="AW100" s="18">
        <v>159400</v>
      </c>
      <c r="AX100" s="18">
        <v>158500</v>
      </c>
      <c r="AY100" s="40">
        <v>157600</v>
      </c>
      <c r="AZ100" s="40">
        <v>155300</v>
      </c>
      <c r="BA100" s="40">
        <v>154700</v>
      </c>
      <c r="BB100" s="40">
        <v>154500</v>
      </c>
      <c r="BC100" s="40">
        <v>157100</v>
      </c>
      <c r="BD100" s="40">
        <v>154600</v>
      </c>
      <c r="BE100" s="40">
        <v>152800</v>
      </c>
      <c r="BF100" s="40">
        <v>154800</v>
      </c>
      <c r="BG100" s="40">
        <v>154200</v>
      </c>
      <c r="BH100" s="40">
        <v>154200</v>
      </c>
      <c r="BI100" s="40">
        <v>158600</v>
      </c>
      <c r="BJ100" s="40">
        <v>154800</v>
      </c>
      <c r="BK100" s="40">
        <v>157900</v>
      </c>
      <c r="BL100" s="40">
        <v>158500</v>
      </c>
      <c r="BM100" s="40">
        <v>154500</v>
      </c>
      <c r="BN100" s="40">
        <v>157100</v>
      </c>
      <c r="BO100" s="40">
        <v>150800</v>
      </c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16"/>
      <c r="CJ100"/>
      <c r="CL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EA100" s="30" t="e">
        <f t="shared" si="35"/>
        <v>#DIV/0!</v>
      </c>
      <c r="EB100" s="30">
        <f t="shared" si="36"/>
        <v>5.2650375939849621E-2</v>
      </c>
      <c r="EC100" s="30">
        <f t="shared" si="55"/>
        <v>5.1443167305236272E-2</v>
      </c>
      <c r="ED100" s="30">
        <f t="shared" si="56"/>
        <v>4.949152542372881E-2</v>
      </c>
      <c r="EE100" s="30">
        <f t="shared" si="57"/>
        <v>4.8351097178683383E-2</v>
      </c>
      <c r="EF100" s="30">
        <f t="shared" si="58"/>
        <v>4.1679104477611938E-2</v>
      </c>
      <c r="EG100" s="30">
        <f t="shared" si="59"/>
        <v>3.8826466916354559E-2</v>
      </c>
      <c r="EH100" s="30">
        <f t="shared" si="60"/>
        <v>3.824594257178527E-2</v>
      </c>
      <c r="EI100" s="30">
        <f t="shared" si="61"/>
        <v>3.7564894932014835E-2</v>
      </c>
      <c r="EJ100" s="30">
        <f t="shared" si="62"/>
        <v>3.4114321608040198E-2</v>
      </c>
      <c r="EK100" s="30">
        <f t="shared" si="63"/>
        <v>3.173208722741433E-2</v>
      </c>
      <c r="EL100" s="30">
        <f t="shared" si="64"/>
        <v>3.3210892970234322E-2</v>
      </c>
      <c r="EM100" s="30">
        <f t="shared" si="65"/>
        <v>3.4361567635903922E-2</v>
      </c>
      <c r="EN100" s="30">
        <f t="shared" si="66"/>
        <v>3.0915934755332497E-2</v>
      </c>
      <c r="EO100" s="30">
        <f t="shared" si="40"/>
        <v>3.041640378548896E-2</v>
      </c>
      <c r="EP100" s="30">
        <f t="shared" si="41"/>
        <v>3.1237309644670051E-2</v>
      </c>
      <c r="EQ100" s="30">
        <f t="shared" si="42"/>
        <v>3.2685125563425628E-2</v>
      </c>
      <c r="ER100" s="30">
        <f t="shared" si="43"/>
        <v>3.0698125404007758E-2</v>
      </c>
      <c r="ES100" s="30">
        <f t="shared" si="44"/>
        <v>2.9747572815533981E-2</v>
      </c>
      <c r="ET100" s="30">
        <f t="shared" si="45"/>
        <v>2.9936346276257162E-2</v>
      </c>
      <c r="EU100" s="30">
        <f t="shared" si="46"/>
        <v>3.168175937904269E-2</v>
      </c>
      <c r="EV100" s="30">
        <f t="shared" si="47"/>
        <v>3.0458115183246072E-2</v>
      </c>
      <c r="EW100" s="30">
        <f t="shared" si="48"/>
        <v>2.9567183462532301E-2</v>
      </c>
      <c r="EX100" s="30">
        <f t="shared" si="49"/>
        <v>3.0590142671854736E-2</v>
      </c>
      <c r="EY100" s="30">
        <f t="shared" si="50"/>
        <v>3.2600518806744486E-2</v>
      </c>
      <c r="EZ100" s="30">
        <f t="shared" si="51"/>
        <v>2.9924337957124843E-2</v>
      </c>
      <c r="FA100" s="30">
        <f t="shared" si="52"/>
        <v>2.964470284237726E-2</v>
      </c>
      <c r="FB100" s="30">
        <f t="shared" si="53"/>
        <v>3.0056998100063331E-2</v>
      </c>
      <c r="FC100" s="30">
        <f t="shared" si="54"/>
        <v>3.1463722397476343E-2</v>
      </c>
      <c r="FD100" s="30">
        <f t="shared" si="37"/>
        <v>6.2834951456310684E-2</v>
      </c>
      <c r="FE100" s="30">
        <f t="shared" si="38"/>
        <v>5.7784850413749207E-2</v>
      </c>
      <c r="FF100" s="30">
        <f t="shared" si="39"/>
        <v>5.7645888594164453E-2</v>
      </c>
    </row>
    <row r="101" spans="1:162" ht="14.4" x14ac:dyDescent="0.3">
      <c r="A101" s="16" t="s">
        <v>114</v>
      </c>
      <c r="B101" s="18">
        <v>3028</v>
      </c>
      <c r="C101" s="18">
        <v>2600</v>
      </c>
      <c r="D101" s="18">
        <v>2227</v>
      </c>
      <c r="E101" s="18">
        <v>2522</v>
      </c>
      <c r="F101" s="18">
        <v>2259</v>
      </c>
      <c r="G101" s="18">
        <v>1993</v>
      </c>
      <c r="H101" s="18">
        <v>1709</v>
      </c>
      <c r="I101" s="18">
        <v>1875</v>
      </c>
      <c r="J101" s="18">
        <v>1849</v>
      </c>
      <c r="K101" s="18">
        <v>1606</v>
      </c>
      <c r="L101" s="18">
        <v>1373</v>
      </c>
      <c r="M101" s="18">
        <v>1637</v>
      </c>
      <c r="N101" s="18">
        <v>1583</v>
      </c>
      <c r="O101" s="18">
        <v>1529</v>
      </c>
      <c r="P101" s="18">
        <v>1410</v>
      </c>
      <c r="Q101" s="18">
        <v>1666</v>
      </c>
      <c r="R101" s="18">
        <v>1654</v>
      </c>
      <c r="S101" s="18">
        <v>1498</v>
      </c>
      <c r="T101" s="18">
        <v>1423</v>
      </c>
      <c r="U101" s="18">
        <v>1607</v>
      </c>
      <c r="V101" s="18">
        <v>1684</v>
      </c>
      <c r="W101" s="18">
        <v>1573</v>
      </c>
      <c r="X101" s="18">
        <v>1513</v>
      </c>
      <c r="Y101" s="18">
        <v>1627</v>
      </c>
      <c r="Z101" s="18">
        <v>1739</v>
      </c>
      <c r="AA101" s="18">
        <v>1745</v>
      </c>
      <c r="AB101" s="18">
        <v>1774</v>
      </c>
      <c r="AC101" s="18">
        <v>1987</v>
      </c>
      <c r="AD101" s="18">
        <v>4133</v>
      </c>
      <c r="AE101" s="18">
        <v>3951</v>
      </c>
      <c r="AF101" s="18">
        <v>3800</v>
      </c>
      <c r="AG101" s="18"/>
      <c r="AH101" s="18"/>
      <c r="AI101" s="18"/>
      <c r="AJ101" s="18"/>
      <c r="AK101" s="18">
        <v>55300</v>
      </c>
      <c r="AL101" s="18">
        <v>55700</v>
      </c>
      <c r="AM101" s="18">
        <v>58400</v>
      </c>
      <c r="AN101" s="18">
        <v>60100</v>
      </c>
      <c r="AO101" s="18">
        <v>57900</v>
      </c>
      <c r="AP101" s="18">
        <v>58600</v>
      </c>
      <c r="AQ101" s="18">
        <v>56700</v>
      </c>
      <c r="AR101" s="18">
        <v>56500</v>
      </c>
      <c r="AS101" s="18">
        <v>56700</v>
      </c>
      <c r="AT101" s="18">
        <v>55400</v>
      </c>
      <c r="AU101" s="18">
        <v>56200</v>
      </c>
      <c r="AV101" s="18">
        <v>59600</v>
      </c>
      <c r="AW101" s="18">
        <v>59400</v>
      </c>
      <c r="AX101" s="18">
        <v>59100</v>
      </c>
      <c r="AY101" s="40">
        <v>59200</v>
      </c>
      <c r="AZ101" s="40">
        <v>57900</v>
      </c>
      <c r="BA101" s="40">
        <v>59200</v>
      </c>
      <c r="BB101" s="40">
        <v>62000</v>
      </c>
      <c r="BC101" s="40">
        <v>62500</v>
      </c>
      <c r="BD101" s="40">
        <v>60300</v>
      </c>
      <c r="BE101" s="40">
        <v>60600</v>
      </c>
      <c r="BF101" s="40">
        <v>60300</v>
      </c>
      <c r="BG101" s="40">
        <v>61300</v>
      </c>
      <c r="BH101" s="40">
        <v>63200</v>
      </c>
      <c r="BI101" s="40">
        <v>63400</v>
      </c>
      <c r="BJ101" s="40">
        <v>61700</v>
      </c>
      <c r="BK101" s="40">
        <v>60200</v>
      </c>
      <c r="BL101" s="40">
        <v>60900</v>
      </c>
      <c r="BM101" s="40">
        <v>57700</v>
      </c>
      <c r="BN101" s="40">
        <v>56200</v>
      </c>
      <c r="BO101" s="40">
        <v>56700</v>
      </c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16"/>
      <c r="CJ101"/>
      <c r="CL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EA101" s="30" t="e">
        <f t="shared" si="35"/>
        <v>#DIV/0!</v>
      </c>
      <c r="EB101" s="30">
        <f t="shared" si="36"/>
        <v>5.4755877034358046E-2</v>
      </c>
      <c r="EC101" s="30">
        <f t="shared" si="55"/>
        <v>4.66786355475763E-2</v>
      </c>
      <c r="ED101" s="30">
        <f t="shared" si="56"/>
        <v>3.8133561643835613E-2</v>
      </c>
      <c r="EE101" s="30">
        <f t="shared" si="57"/>
        <v>4.1963394342762063E-2</v>
      </c>
      <c r="EF101" s="30">
        <f t="shared" si="58"/>
        <v>3.901554404145078E-2</v>
      </c>
      <c r="EG101" s="30">
        <f t="shared" si="59"/>
        <v>3.4010238907849828E-2</v>
      </c>
      <c r="EH101" s="30">
        <f t="shared" si="60"/>
        <v>3.0141093474426808E-2</v>
      </c>
      <c r="EI101" s="30">
        <f t="shared" si="61"/>
        <v>3.3185840707964605E-2</v>
      </c>
      <c r="EJ101" s="30">
        <f t="shared" si="62"/>
        <v>3.2610229276895941E-2</v>
      </c>
      <c r="EK101" s="30">
        <f t="shared" si="63"/>
        <v>2.8989169675090253E-2</v>
      </c>
      <c r="EL101" s="30">
        <f t="shared" si="64"/>
        <v>2.4430604982206405E-2</v>
      </c>
      <c r="EM101" s="30">
        <f t="shared" si="65"/>
        <v>2.7466442953020136E-2</v>
      </c>
      <c r="EN101" s="30">
        <f t="shared" si="66"/>
        <v>2.6649831649831649E-2</v>
      </c>
      <c r="EO101" s="30">
        <f t="shared" si="40"/>
        <v>2.5871404399323183E-2</v>
      </c>
      <c r="EP101" s="30">
        <f t="shared" si="41"/>
        <v>2.3817567567567567E-2</v>
      </c>
      <c r="EQ101" s="30">
        <f t="shared" si="42"/>
        <v>2.8773747841105354E-2</v>
      </c>
      <c r="ER101" s="30">
        <f t="shared" si="43"/>
        <v>2.7939189189189188E-2</v>
      </c>
      <c r="ES101" s="30">
        <f t="shared" si="44"/>
        <v>2.4161290322580645E-2</v>
      </c>
      <c r="ET101" s="30">
        <f t="shared" si="45"/>
        <v>2.2768E-2</v>
      </c>
      <c r="EU101" s="30">
        <f t="shared" si="46"/>
        <v>2.6650082918739635E-2</v>
      </c>
      <c r="EV101" s="30">
        <f t="shared" si="47"/>
        <v>2.778877887788779E-2</v>
      </c>
      <c r="EW101" s="30">
        <f t="shared" si="48"/>
        <v>2.6086235489220563E-2</v>
      </c>
      <c r="EX101" s="30">
        <f t="shared" si="49"/>
        <v>2.468189233278956E-2</v>
      </c>
      <c r="EY101" s="30">
        <f t="shared" si="50"/>
        <v>2.5743670886075948E-2</v>
      </c>
      <c r="EZ101" s="30">
        <f t="shared" si="51"/>
        <v>2.7429022082018927E-2</v>
      </c>
      <c r="FA101" s="30">
        <f t="shared" si="52"/>
        <v>2.8282009724473256E-2</v>
      </c>
      <c r="FB101" s="30">
        <f t="shared" si="53"/>
        <v>2.9468438538205979E-2</v>
      </c>
      <c r="FC101" s="30">
        <f t="shared" si="54"/>
        <v>3.2627257799671593E-2</v>
      </c>
      <c r="FD101" s="30">
        <f t="shared" si="37"/>
        <v>7.1629116117850958E-2</v>
      </c>
      <c r="FE101" s="30">
        <f t="shared" si="38"/>
        <v>7.0302491103202844E-2</v>
      </c>
      <c r="FF101" s="30">
        <f t="shared" si="39"/>
        <v>6.7019400352733682E-2</v>
      </c>
    </row>
    <row r="102" spans="1:162" ht="14.4" x14ac:dyDescent="0.3">
      <c r="A102" s="16" t="s">
        <v>115</v>
      </c>
      <c r="B102" s="18">
        <v>13557</v>
      </c>
      <c r="C102" s="18">
        <v>12507</v>
      </c>
      <c r="D102" s="18">
        <v>12254</v>
      </c>
      <c r="E102" s="18">
        <v>12230</v>
      </c>
      <c r="F102" s="18">
        <v>10861</v>
      </c>
      <c r="G102" s="18">
        <v>10232</v>
      </c>
      <c r="H102" s="18">
        <v>9797</v>
      </c>
      <c r="I102" s="18">
        <v>9811</v>
      </c>
      <c r="J102" s="18">
        <v>8955</v>
      </c>
      <c r="K102" s="18">
        <v>8500</v>
      </c>
      <c r="L102" s="18">
        <v>8472</v>
      </c>
      <c r="M102" s="18">
        <v>8650</v>
      </c>
      <c r="N102" s="18">
        <v>8163</v>
      </c>
      <c r="O102" s="18">
        <v>7991</v>
      </c>
      <c r="P102" s="18">
        <v>8033</v>
      </c>
      <c r="Q102" s="18">
        <v>8298</v>
      </c>
      <c r="R102" s="18">
        <v>8214</v>
      </c>
      <c r="S102" s="18">
        <v>8047</v>
      </c>
      <c r="T102" s="18">
        <v>8123</v>
      </c>
      <c r="U102" s="18">
        <v>8427</v>
      </c>
      <c r="V102" s="18">
        <v>8513</v>
      </c>
      <c r="W102" s="18">
        <v>8553</v>
      </c>
      <c r="X102" s="18">
        <v>8892</v>
      </c>
      <c r="Y102" s="18">
        <v>9398</v>
      </c>
      <c r="Z102" s="18">
        <v>9089</v>
      </c>
      <c r="AA102" s="18">
        <v>8964</v>
      </c>
      <c r="AB102" s="18">
        <v>9183</v>
      </c>
      <c r="AC102" s="18">
        <v>9635</v>
      </c>
      <c r="AD102" s="18">
        <v>19893</v>
      </c>
      <c r="AE102" s="18">
        <v>20041</v>
      </c>
      <c r="AF102" s="18">
        <v>19607</v>
      </c>
      <c r="AG102" s="18"/>
      <c r="AH102" s="18"/>
      <c r="AI102" s="18"/>
      <c r="AJ102" s="18"/>
      <c r="AK102" s="18">
        <v>236700</v>
      </c>
      <c r="AL102" s="18">
        <v>238000</v>
      </c>
      <c r="AM102" s="18">
        <v>241600</v>
      </c>
      <c r="AN102" s="18">
        <v>242800</v>
      </c>
      <c r="AO102" s="18">
        <v>245400</v>
      </c>
      <c r="AP102" s="18">
        <v>247800</v>
      </c>
      <c r="AQ102" s="18">
        <v>244700</v>
      </c>
      <c r="AR102" s="18">
        <v>241000</v>
      </c>
      <c r="AS102" s="18">
        <v>242900</v>
      </c>
      <c r="AT102" s="18">
        <v>239700</v>
      </c>
      <c r="AU102" s="18">
        <v>238300</v>
      </c>
      <c r="AV102" s="18">
        <v>238900</v>
      </c>
      <c r="AW102" s="18">
        <v>240200</v>
      </c>
      <c r="AX102" s="18">
        <v>238600</v>
      </c>
      <c r="AY102" s="40">
        <v>244100</v>
      </c>
      <c r="AZ102" s="40">
        <v>248400</v>
      </c>
      <c r="BA102" s="40">
        <v>247100</v>
      </c>
      <c r="BB102" s="40">
        <v>249100</v>
      </c>
      <c r="BC102" s="40">
        <v>245600</v>
      </c>
      <c r="BD102" s="40">
        <v>242100</v>
      </c>
      <c r="BE102" s="40">
        <v>240800</v>
      </c>
      <c r="BF102" s="40">
        <v>240500</v>
      </c>
      <c r="BG102" s="40">
        <v>239800</v>
      </c>
      <c r="BH102" s="40">
        <v>239700</v>
      </c>
      <c r="BI102" s="40">
        <v>243900</v>
      </c>
      <c r="BJ102" s="40">
        <v>246600</v>
      </c>
      <c r="BK102" s="40">
        <v>252000</v>
      </c>
      <c r="BL102" s="40">
        <v>263300</v>
      </c>
      <c r="BM102" s="40">
        <v>261700</v>
      </c>
      <c r="BN102" s="40">
        <v>259500</v>
      </c>
      <c r="BO102" s="40">
        <v>258800</v>
      </c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16"/>
      <c r="CJ102"/>
      <c r="CL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EA102" s="30" t="e">
        <f t="shared" si="35"/>
        <v>#DIV/0!</v>
      </c>
      <c r="EB102" s="30">
        <f t="shared" si="36"/>
        <v>5.7275031685678074E-2</v>
      </c>
      <c r="EC102" s="30">
        <f t="shared" si="55"/>
        <v>5.2550420168067227E-2</v>
      </c>
      <c r="ED102" s="30">
        <f t="shared" si="56"/>
        <v>5.0720198675496687E-2</v>
      </c>
      <c r="EE102" s="30">
        <f t="shared" si="57"/>
        <v>5.0370675453047777E-2</v>
      </c>
      <c r="EF102" s="30">
        <f t="shared" si="58"/>
        <v>4.425835370823146E-2</v>
      </c>
      <c r="EG102" s="30">
        <f t="shared" si="59"/>
        <v>4.1291364003228408E-2</v>
      </c>
      <c r="EH102" s="30">
        <f t="shared" si="60"/>
        <v>4.0036779730281975E-2</v>
      </c>
      <c r="EI102" s="30">
        <f t="shared" si="61"/>
        <v>4.0709543568464727E-2</v>
      </c>
      <c r="EJ102" s="30">
        <f t="shared" si="62"/>
        <v>3.6867023466447095E-2</v>
      </c>
      <c r="EK102" s="30">
        <f t="shared" si="63"/>
        <v>3.5460992907801421E-2</v>
      </c>
      <c r="EL102" s="30">
        <f t="shared" si="64"/>
        <v>3.5551825430130087E-2</v>
      </c>
      <c r="EM102" s="30">
        <f t="shared" si="65"/>
        <v>3.620761825031394E-2</v>
      </c>
      <c r="EN102" s="30">
        <f t="shared" si="66"/>
        <v>3.3984179850124897E-2</v>
      </c>
      <c r="EO102" s="30">
        <f t="shared" si="40"/>
        <v>3.3491198658843251E-2</v>
      </c>
      <c r="EP102" s="30">
        <f t="shared" si="41"/>
        <v>3.2908643998361325E-2</v>
      </c>
      <c r="EQ102" s="30">
        <f t="shared" si="42"/>
        <v>3.3405797101449274E-2</v>
      </c>
      <c r="ER102" s="30">
        <f t="shared" si="43"/>
        <v>3.3241602590044515E-2</v>
      </c>
      <c r="ES102" s="30">
        <f t="shared" si="44"/>
        <v>3.2304295463669211E-2</v>
      </c>
      <c r="ET102" s="30">
        <f t="shared" si="45"/>
        <v>3.3074104234527689E-2</v>
      </c>
      <c r="EU102" s="30">
        <f t="shared" si="46"/>
        <v>3.4807930607187114E-2</v>
      </c>
      <c r="EV102" s="30">
        <f t="shared" si="47"/>
        <v>3.5352990033222592E-2</v>
      </c>
      <c r="EW102" s="30">
        <f t="shared" si="48"/>
        <v>3.5563409563409566E-2</v>
      </c>
      <c r="EX102" s="30">
        <f t="shared" si="49"/>
        <v>3.708090075062552E-2</v>
      </c>
      <c r="EY102" s="30">
        <f t="shared" si="50"/>
        <v>3.9207342511472676E-2</v>
      </c>
      <c r="EZ102" s="30">
        <f t="shared" si="51"/>
        <v>3.7265272652726528E-2</v>
      </c>
      <c r="FA102" s="30">
        <f t="shared" si="52"/>
        <v>3.6350364963503648E-2</v>
      </c>
      <c r="FB102" s="30">
        <f t="shared" si="53"/>
        <v>3.644047619047619E-2</v>
      </c>
      <c r="FC102" s="30">
        <f t="shared" si="54"/>
        <v>3.659323965058868E-2</v>
      </c>
      <c r="FD102" s="30">
        <f t="shared" si="37"/>
        <v>7.6014520443255643E-2</v>
      </c>
      <c r="FE102" s="30">
        <f t="shared" si="38"/>
        <v>7.7229287090558763E-2</v>
      </c>
      <c r="FF102" s="30">
        <f t="shared" si="39"/>
        <v>7.5761205564142189E-2</v>
      </c>
    </row>
    <row r="103" spans="1:162" ht="14.4" x14ac:dyDescent="0.3">
      <c r="A103" s="16" t="s">
        <v>116</v>
      </c>
      <c r="B103" s="18">
        <v>3198</v>
      </c>
      <c r="C103" s="18">
        <v>2941</v>
      </c>
      <c r="D103" s="18">
        <v>2896</v>
      </c>
      <c r="E103" s="18">
        <v>3078</v>
      </c>
      <c r="F103" s="18">
        <v>2714</v>
      </c>
      <c r="G103" s="18">
        <v>2552</v>
      </c>
      <c r="H103" s="18">
        <v>2356</v>
      </c>
      <c r="I103" s="18">
        <v>2409</v>
      </c>
      <c r="J103" s="18">
        <v>2181</v>
      </c>
      <c r="K103" s="18">
        <v>2121</v>
      </c>
      <c r="L103" s="18">
        <v>2075</v>
      </c>
      <c r="M103" s="18">
        <v>2146</v>
      </c>
      <c r="N103" s="18">
        <v>2018</v>
      </c>
      <c r="O103" s="18">
        <v>1985</v>
      </c>
      <c r="P103" s="18">
        <v>1914</v>
      </c>
      <c r="Q103" s="18">
        <v>2041</v>
      </c>
      <c r="R103" s="18">
        <v>2000</v>
      </c>
      <c r="S103" s="18">
        <v>1807</v>
      </c>
      <c r="T103" s="18">
        <v>1821</v>
      </c>
      <c r="U103" s="18">
        <v>1880</v>
      </c>
      <c r="V103" s="18">
        <v>1953</v>
      </c>
      <c r="W103" s="18">
        <v>2027</v>
      </c>
      <c r="X103" s="18">
        <v>2141</v>
      </c>
      <c r="Y103" s="18">
        <v>2193</v>
      </c>
      <c r="Z103" s="18">
        <v>2225</v>
      </c>
      <c r="AA103" s="18">
        <v>2175</v>
      </c>
      <c r="AB103" s="18">
        <v>2203</v>
      </c>
      <c r="AC103" s="18">
        <v>2320</v>
      </c>
      <c r="AD103" s="18">
        <v>4608</v>
      </c>
      <c r="AE103" s="18">
        <v>4502</v>
      </c>
      <c r="AF103" s="18">
        <v>4456</v>
      </c>
      <c r="AG103" s="18"/>
      <c r="AH103" s="18"/>
      <c r="AI103" s="18"/>
      <c r="AJ103" s="18"/>
      <c r="AK103" s="18">
        <v>44800</v>
      </c>
      <c r="AL103" s="18">
        <v>48000</v>
      </c>
      <c r="AM103" s="18">
        <v>48300</v>
      </c>
      <c r="AN103" s="18">
        <v>47300</v>
      </c>
      <c r="AO103" s="18">
        <v>49100</v>
      </c>
      <c r="AP103" s="18">
        <v>49100</v>
      </c>
      <c r="AQ103" s="18">
        <v>47900</v>
      </c>
      <c r="AR103" s="18">
        <v>46800</v>
      </c>
      <c r="AS103" s="18">
        <v>46400</v>
      </c>
      <c r="AT103" s="18">
        <v>43900</v>
      </c>
      <c r="AU103" s="18">
        <v>43400</v>
      </c>
      <c r="AV103" s="18">
        <v>42800</v>
      </c>
      <c r="AW103" s="18">
        <v>42900</v>
      </c>
      <c r="AX103" s="18">
        <v>43900</v>
      </c>
      <c r="AY103" s="40">
        <v>44100</v>
      </c>
      <c r="AZ103" s="40">
        <v>46500</v>
      </c>
      <c r="BA103" s="40">
        <v>44600</v>
      </c>
      <c r="BB103" s="40">
        <v>45400</v>
      </c>
      <c r="BC103" s="40">
        <v>43300</v>
      </c>
      <c r="BD103" s="40">
        <v>44600</v>
      </c>
      <c r="BE103" s="40">
        <v>44100</v>
      </c>
      <c r="BF103" s="40">
        <v>44300</v>
      </c>
      <c r="BG103" s="40">
        <v>45000</v>
      </c>
      <c r="BH103" s="40">
        <v>42700</v>
      </c>
      <c r="BI103" s="40">
        <v>43300</v>
      </c>
      <c r="BJ103" s="40">
        <v>44700</v>
      </c>
      <c r="BK103" s="40">
        <v>46500</v>
      </c>
      <c r="BL103" s="40">
        <v>48200</v>
      </c>
      <c r="BM103" s="40">
        <v>48900</v>
      </c>
      <c r="BN103" s="40">
        <v>46400</v>
      </c>
      <c r="BO103" s="40">
        <v>47300</v>
      </c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16"/>
      <c r="CJ103"/>
      <c r="CL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EA103" s="30" t="e">
        <f t="shared" si="35"/>
        <v>#DIV/0!</v>
      </c>
      <c r="EB103" s="30">
        <f t="shared" si="36"/>
        <v>7.138392857142857E-2</v>
      </c>
      <c r="EC103" s="30">
        <f t="shared" si="55"/>
        <v>6.127083333333333E-2</v>
      </c>
      <c r="ED103" s="30">
        <f t="shared" si="56"/>
        <v>5.9958592132505178E-2</v>
      </c>
      <c r="EE103" s="30">
        <f t="shared" si="57"/>
        <v>6.5073995771670196E-2</v>
      </c>
      <c r="EF103" s="30">
        <f t="shared" si="58"/>
        <v>5.5274949083503055E-2</v>
      </c>
      <c r="EG103" s="30">
        <f t="shared" si="59"/>
        <v>5.1975560081466393E-2</v>
      </c>
      <c r="EH103" s="30">
        <f t="shared" si="60"/>
        <v>4.9185803757828807E-2</v>
      </c>
      <c r="EI103" s="30">
        <f t="shared" si="61"/>
        <v>5.1474358974358973E-2</v>
      </c>
      <c r="EJ103" s="30">
        <f t="shared" si="62"/>
        <v>4.7004310344827584E-2</v>
      </c>
      <c r="EK103" s="30">
        <f t="shared" si="63"/>
        <v>4.8314350797266516E-2</v>
      </c>
      <c r="EL103" s="30">
        <f t="shared" si="64"/>
        <v>4.7811059907834103E-2</v>
      </c>
      <c r="EM103" s="30">
        <f t="shared" si="65"/>
        <v>5.0140186915887848E-2</v>
      </c>
      <c r="EN103" s="30">
        <f t="shared" si="66"/>
        <v>4.7039627039627038E-2</v>
      </c>
      <c r="EO103" s="30">
        <f t="shared" si="40"/>
        <v>4.5216400911161733E-2</v>
      </c>
      <c r="EP103" s="30">
        <f t="shared" si="41"/>
        <v>4.3401360544217685E-2</v>
      </c>
      <c r="EQ103" s="30">
        <f t="shared" si="42"/>
        <v>4.3892473118279568E-2</v>
      </c>
      <c r="ER103" s="30">
        <f t="shared" si="43"/>
        <v>4.4843049327354258E-2</v>
      </c>
      <c r="ES103" s="30">
        <f t="shared" si="44"/>
        <v>3.9801762114537446E-2</v>
      </c>
      <c r="ET103" s="30">
        <f t="shared" si="45"/>
        <v>4.20554272517321E-2</v>
      </c>
      <c r="EU103" s="30">
        <f t="shared" si="46"/>
        <v>4.2152466367713005E-2</v>
      </c>
      <c r="EV103" s="30">
        <f t="shared" si="47"/>
        <v>4.4285714285714282E-2</v>
      </c>
      <c r="EW103" s="30">
        <f t="shared" si="48"/>
        <v>4.5756207674943566E-2</v>
      </c>
      <c r="EX103" s="30">
        <f t="shared" si="49"/>
        <v>4.7577777777777774E-2</v>
      </c>
      <c r="EY103" s="30">
        <f t="shared" si="50"/>
        <v>5.1358313817330213E-2</v>
      </c>
      <c r="EZ103" s="30">
        <f t="shared" si="51"/>
        <v>5.1385681293302538E-2</v>
      </c>
      <c r="FA103" s="30">
        <f t="shared" si="52"/>
        <v>4.8657718120805368E-2</v>
      </c>
      <c r="FB103" s="30">
        <f t="shared" si="53"/>
        <v>4.7376344086021503E-2</v>
      </c>
      <c r="FC103" s="30">
        <f t="shared" si="54"/>
        <v>4.8132780082987554E-2</v>
      </c>
      <c r="FD103" s="30">
        <f t="shared" si="37"/>
        <v>9.4233128834355834E-2</v>
      </c>
      <c r="FE103" s="30">
        <f t="shared" si="38"/>
        <v>9.7025862068965518E-2</v>
      </c>
      <c r="FF103" s="30">
        <f t="shared" si="39"/>
        <v>9.4207188160676539E-2</v>
      </c>
    </row>
    <row r="104" spans="1:162" ht="14.4" x14ac:dyDescent="0.3">
      <c r="A104" s="16" t="s">
        <v>117</v>
      </c>
      <c r="B104" s="18">
        <v>2143</v>
      </c>
      <c r="C104" s="18">
        <v>1844</v>
      </c>
      <c r="D104" s="18">
        <v>1747</v>
      </c>
      <c r="E104" s="18">
        <v>1727</v>
      </c>
      <c r="F104" s="18">
        <v>1493</v>
      </c>
      <c r="G104" s="18">
        <v>1398</v>
      </c>
      <c r="H104" s="18">
        <v>1306</v>
      </c>
      <c r="I104" s="18">
        <v>1333</v>
      </c>
      <c r="J104" s="18">
        <v>1197</v>
      </c>
      <c r="K104" s="18">
        <v>1115</v>
      </c>
      <c r="L104" s="18">
        <v>1128</v>
      </c>
      <c r="M104" s="18">
        <v>1199</v>
      </c>
      <c r="N104" s="18">
        <v>1131</v>
      </c>
      <c r="O104" s="18">
        <v>1114</v>
      </c>
      <c r="P104" s="18">
        <v>1076</v>
      </c>
      <c r="Q104" s="18">
        <v>1092</v>
      </c>
      <c r="R104" s="18">
        <v>1089</v>
      </c>
      <c r="S104" s="18">
        <v>1116</v>
      </c>
      <c r="T104" s="18">
        <v>1091</v>
      </c>
      <c r="U104" s="18">
        <v>1196</v>
      </c>
      <c r="V104" s="18">
        <v>1179</v>
      </c>
      <c r="W104" s="18">
        <v>1195</v>
      </c>
      <c r="X104" s="18">
        <v>1142</v>
      </c>
      <c r="Y104" s="18">
        <v>1207</v>
      </c>
      <c r="Z104" s="18">
        <v>1210</v>
      </c>
      <c r="AA104" s="18">
        <v>1251</v>
      </c>
      <c r="AB104" s="18">
        <v>1228</v>
      </c>
      <c r="AC104" s="18">
        <v>1284</v>
      </c>
      <c r="AD104" s="18">
        <v>3272</v>
      </c>
      <c r="AE104" s="18">
        <v>3152</v>
      </c>
      <c r="AF104" s="18">
        <v>3086</v>
      </c>
      <c r="AG104" s="18"/>
      <c r="AH104" s="18"/>
      <c r="AI104" s="18"/>
      <c r="AJ104" s="18"/>
      <c r="AK104" s="18">
        <v>63100</v>
      </c>
      <c r="AL104" s="18">
        <v>63900</v>
      </c>
      <c r="AM104" s="18">
        <v>62900</v>
      </c>
      <c r="AN104" s="18">
        <v>66500</v>
      </c>
      <c r="AO104" s="18">
        <v>67500</v>
      </c>
      <c r="AP104" s="18">
        <v>68600</v>
      </c>
      <c r="AQ104" s="18">
        <v>67200</v>
      </c>
      <c r="AR104" s="18">
        <v>67100</v>
      </c>
      <c r="AS104" s="18">
        <v>69000</v>
      </c>
      <c r="AT104" s="18">
        <v>66600</v>
      </c>
      <c r="AU104" s="18">
        <v>69100</v>
      </c>
      <c r="AV104" s="18">
        <v>68500</v>
      </c>
      <c r="AW104" s="18">
        <v>68100</v>
      </c>
      <c r="AX104" s="18">
        <v>69700</v>
      </c>
      <c r="AY104" s="40">
        <v>68100</v>
      </c>
      <c r="AZ104" s="40">
        <v>68100</v>
      </c>
      <c r="BA104" s="40">
        <v>67200</v>
      </c>
      <c r="BB104" s="40">
        <v>68700</v>
      </c>
      <c r="BC104" s="40">
        <v>67800</v>
      </c>
      <c r="BD104" s="40">
        <v>69600</v>
      </c>
      <c r="BE104" s="40">
        <v>68700</v>
      </c>
      <c r="BF104" s="40">
        <v>64800</v>
      </c>
      <c r="BG104" s="40">
        <v>67000</v>
      </c>
      <c r="BH104" s="40">
        <v>65600</v>
      </c>
      <c r="BI104" s="40">
        <v>67200</v>
      </c>
      <c r="BJ104" s="40">
        <v>67000</v>
      </c>
      <c r="BK104" s="40">
        <v>65800</v>
      </c>
      <c r="BL104" s="40">
        <v>65800</v>
      </c>
      <c r="BM104" s="40">
        <v>66300</v>
      </c>
      <c r="BN104" s="40">
        <v>71100</v>
      </c>
      <c r="BO104" s="40">
        <v>69700</v>
      </c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16"/>
      <c r="CJ104"/>
      <c r="CL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EA104" s="30" t="e">
        <f t="shared" si="35"/>
        <v>#DIV/0!</v>
      </c>
      <c r="EB104" s="30">
        <f t="shared" si="36"/>
        <v>3.3961965134706812E-2</v>
      </c>
      <c r="EC104" s="30">
        <f t="shared" si="55"/>
        <v>2.8857589984350548E-2</v>
      </c>
      <c r="ED104" s="30">
        <f t="shared" si="56"/>
        <v>2.7774244833068361E-2</v>
      </c>
      <c r="EE104" s="30">
        <f t="shared" si="57"/>
        <v>2.5969924812030074E-2</v>
      </c>
      <c r="EF104" s="30">
        <f t="shared" si="58"/>
        <v>2.211851851851852E-2</v>
      </c>
      <c r="EG104" s="30">
        <f t="shared" si="59"/>
        <v>2.0379008746355686E-2</v>
      </c>
      <c r="EH104" s="30">
        <f t="shared" si="60"/>
        <v>1.9434523809523811E-2</v>
      </c>
      <c r="EI104" s="30">
        <f t="shared" si="61"/>
        <v>1.9865871833084948E-2</v>
      </c>
      <c r="EJ104" s="30">
        <f t="shared" si="62"/>
        <v>1.7347826086956522E-2</v>
      </c>
      <c r="EK104" s="30">
        <f t="shared" si="63"/>
        <v>1.6741741741741742E-2</v>
      </c>
      <c r="EL104" s="30">
        <f t="shared" si="64"/>
        <v>1.6324167872648336E-2</v>
      </c>
      <c r="EM104" s="30">
        <f t="shared" si="65"/>
        <v>1.7503649635036495E-2</v>
      </c>
      <c r="EN104" s="30">
        <f t="shared" si="66"/>
        <v>1.6607929515418503E-2</v>
      </c>
      <c r="EO104" s="30">
        <f t="shared" si="40"/>
        <v>1.5982783357245338E-2</v>
      </c>
      <c r="EP104" s="30">
        <f t="shared" si="41"/>
        <v>1.580029368575624E-2</v>
      </c>
      <c r="EQ104" s="30">
        <f t="shared" si="42"/>
        <v>1.6035242290748899E-2</v>
      </c>
      <c r="ER104" s="30">
        <f t="shared" si="43"/>
        <v>1.6205357142857143E-2</v>
      </c>
      <c r="ES104" s="30">
        <f t="shared" si="44"/>
        <v>1.6244541484716157E-2</v>
      </c>
      <c r="ET104" s="30">
        <f t="shared" si="45"/>
        <v>1.6091445427728612E-2</v>
      </c>
      <c r="EU104" s="30">
        <f t="shared" si="46"/>
        <v>1.7183908045977012E-2</v>
      </c>
      <c r="EV104" s="30">
        <f t="shared" si="47"/>
        <v>1.7161572052401746E-2</v>
      </c>
      <c r="EW104" s="30">
        <f t="shared" si="48"/>
        <v>1.8441358024691358E-2</v>
      </c>
      <c r="EX104" s="30">
        <f t="shared" si="49"/>
        <v>1.7044776119402985E-2</v>
      </c>
      <c r="EY104" s="30">
        <f t="shared" si="50"/>
        <v>1.8399390243902438E-2</v>
      </c>
      <c r="EZ104" s="30">
        <f t="shared" si="51"/>
        <v>1.8005952380952379E-2</v>
      </c>
      <c r="FA104" s="30">
        <f t="shared" si="52"/>
        <v>1.8671641791044778E-2</v>
      </c>
      <c r="FB104" s="30">
        <f t="shared" si="53"/>
        <v>1.8662613981762919E-2</v>
      </c>
      <c r="FC104" s="30">
        <f t="shared" si="54"/>
        <v>1.9513677811550154E-2</v>
      </c>
      <c r="FD104" s="30">
        <f t="shared" si="37"/>
        <v>4.9351432880844648E-2</v>
      </c>
      <c r="FE104" s="30">
        <f t="shared" si="38"/>
        <v>4.4331926863572436E-2</v>
      </c>
      <c r="FF104" s="30">
        <f t="shared" si="39"/>
        <v>4.4275466284074604E-2</v>
      </c>
    </row>
    <row r="105" spans="1:162" ht="14.4" x14ac:dyDescent="0.3">
      <c r="A105" s="16" t="s">
        <v>118</v>
      </c>
      <c r="B105" s="18">
        <v>655</v>
      </c>
      <c r="C105" s="18">
        <v>576</v>
      </c>
      <c r="D105" s="18">
        <v>583</v>
      </c>
      <c r="E105" s="18">
        <v>600</v>
      </c>
      <c r="F105" s="18">
        <v>548</v>
      </c>
      <c r="G105" s="18">
        <v>507</v>
      </c>
      <c r="H105" s="18">
        <v>450</v>
      </c>
      <c r="I105" s="18">
        <v>424</v>
      </c>
      <c r="J105" s="18">
        <v>430</v>
      </c>
      <c r="K105" s="18">
        <v>410</v>
      </c>
      <c r="L105" s="18">
        <v>400</v>
      </c>
      <c r="M105" s="18">
        <v>445</v>
      </c>
      <c r="N105" s="18">
        <v>412</v>
      </c>
      <c r="O105" s="18">
        <v>398</v>
      </c>
      <c r="P105" s="18">
        <v>409</v>
      </c>
      <c r="Q105" s="18">
        <v>429</v>
      </c>
      <c r="R105" s="18">
        <v>414</v>
      </c>
      <c r="S105" s="18">
        <v>424</v>
      </c>
      <c r="T105" s="18">
        <v>439</v>
      </c>
      <c r="U105" s="18">
        <v>443</v>
      </c>
      <c r="V105" s="18">
        <v>447</v>
      </c>
      <c r="W105" s="18">
        <v>430</v>
      </c>
      <c r="X105" s="18">
        <v>426</v>
      </c>
      <c r="Y105" s="18">
        <v>472</v>
      </c>
      <c r="Z105" s="18">
        <v>470</v>
      </c>
      <c r="AA105" s="18">
        <v>452</v>
      </c>
      <c r="AB105" s="18">
        <v>478</v>
      </c>
      <c r="AC105" s="18">
        <v>516</v>
      </c>
      <c r="AD105" s="18">
        <v>1319</v>
      </c>
      <c r="AE105" s="18">
        <v>1134</v>
      </c>
      <c r="AF105" s="18">
        <v>1069</v>
      </c>
      <c r="AG105" s="18"/>
      <c r="AH105" s="18"/>
      <c r="AI105" s="18"/>
      <c r="AJ105" s="18"/>
      <c r="AK105" s="18">
        <v>25400</v>
      </c>
      <c r="AL105" s="18">
        <v>24800</v>
      </c>
      <c r="AM105" s="18">
        <v>26500</v>
      </c>
      <c r="AN105" s="18">
        <v>28200</v>
      </c>
      <c r="AO105" s="18">
        <v>28500</v>
      </c>
      <c r="AP105" s="18">
        <v>27500</v>
      </c>
      <c r="AQ105" s="18">
        <v>26800</v>
      </c>
      <c r="AR105" s="18">
        <v>26800</v>
      </c>
      <c r="AS105" s="18">
        <v>26100</v>
      </c>
      <c r="AT105" s="18">
        <v>26500</v>
      </c>
      <c r="AU105" s="18">
        <v>26800</v>
      </c>
      <c r="AV105" s="18">
        <v>25000</v>
      </c>
      <c r="AW105" s="18">
        <v>26400</v>
      </c>
      <c r="AX105" s="18">
        <v>26700</v>
      </c>
      <c r="AY105" s="40">
        <v>27100</v>
      </c>
      <c r="AZ105" s="40">
        <v>27200</v>
      </c>
      <c r="BA105" s="40">
        <v>26200</v>
      </c>
      <c r="BB105" s="40">
        <v>26200</v>
      </c>
      <c r="BC105" s="40">
        <v>25500</v>
      </c>
      <c r="BD105" s="40">
        <v>26200</v>
      </c>
      <c r="BE105" s="40">
        <v>26500</v>
      </c>
      <c r="BF105" s="40">
        <v>26200</v>
      </c>
      <c r="BG105" s="40">
        <v>26100</v>
      </c>
      <c r="BH105" s="40">
        <v>26400</v>
      </c>
      <c r="BI105" s="40">
        <v>26400</v>
      </c>
      <c r="BJ105" s="40">
        <v>26300</v>
      </c>
      <c r="BK105" s="40">
        <v>27200</v>
      </c>
      <c r="BL105" s="40">
        <v>28300</v>
      </c>
      <c r="BM105" s="40">
        <v>27900</v>
      </c>
      <c r="BN105" s="40">
        <v>26900</v>
      </c>
      <c r="BO105" s="40">
        <v>27600</v>
      </c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16"/>
      <c r="CJ105"/>
      <c r="CL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EA105" s="30" t="e">
        <f t="shared" si="35"/>
        <v>#DIV/0!</v>
      </c>
      <c r="EB105" s="30">
        <f t="shared" si="36"/>
        <v>2.5787401574803151E-2</v>
      </c>
      <c r="EC105" s="30">
        <f t="shared" si="55"/>
        <v>2.3225806451612905E-2</v>
      </c>
      <c r="ED105" s="30">
        <f t="shared" si="56"/>
        <v>2.1999999999999999E-2</v>
      </c>
      <c r="EE105" s="30">
        <f t="shared" si="57"/>
        <v>2.1276595744680851E-2</v>
      </c>
      <c r="EF105" s="30">
        <f t="shared" si="58"/>
        <v>1.9228070175438598E-2</v>
      </c>
      <c r="EG105" s="30">
        <f t="shared" si="59"/>
        <v>1.8436363636363636E-2</v>
      </c>
      <c r="EH105" s="30">
        <f t="shared" si="60"/>
        <v>1.6791044776119403E-2</v>
      </c>
      <c r="EI105" s="30">
        <f t="shared" si="61"/>
        <v>1.5820895522388061E-2</v>
      </c>
      <c r="EJ105" s="30">
        <f t="shared" si="62"/>
        <v>1.6475095785440614E-2</v>
      </c>
      <c r="EK105" s="30">
        <f t="shared" si="63"/>
        <v>1.5471698113207547E-2</v>
      </c>
      <c r="EL105" s="30">
        <f t="shared" si="64"/>
        <v>1.4925373134328358E-2</v>
      </c>
      <c r="EM105" s="30">
        <f t="shared" si="65"/>
        <v>1.78E-2</v>
      </c>
      <c r="EN105" s="30">
        <f t="shared" si="66"/>
        <v>1.5606060606060606E-2</v>
      </c>
      <c r="EO105" s="30">
        <f t="shared" si="40"/>
        <v>1.4906367041198501E-2</v>
      </c>
      <c r="EP105" s="30">
        <f t="shared" si="41"/>
        <v>1.5092250922509225E-2</v>
      </c>
      <c r="EQ105" s="30">
        <f t="shared" si="42"/>
        <v>1.5772058823529413E-2</v>
      </c>
      <c r="ER105" s="30">
        <f t="shared" si="43"/>
        <v>1.5801526717557253E-2</v>
      </c>
      <c r="ES105" s="30">
        <f t="shared" si="44"/>
        <v>1.618320610687023E-2</v>
      </c>
      <c r="ET105" s="30">
        <f t="shared" si="45"/>
        <v>1.7215686274509805E-2</v>
      </c>
      <c r="EU105" s="30">
        <f t="shared" si="46"/>
        <v>1.6908396946564885E-2</v>
      </c>
      <c r="EV105" s="30">
        <f t="shared" si="47"/>
        <v>1.6867924528301888E-2</v>
      </c>
      <c r="EW105" s="30">
        <f t="shared" si="48"/>
        <v>1.6412213740458016E-2</v>
      </c>
      <c r="EX105" s="30">
        <f t="shared" si="49"/>
        <v>1.6321839080459769E-2</v>
      </c>
      <c r="EY105" s="30">
        <f t="shared" si="50"/>
        <v>1.7878787878787879E-2</v>
      </c>
      <c r="EZ105" s="30">
        <f t="shared" si="51"/>
        <v>1.7803030303030303E-2</v>
      </c>
      <c r="FA105" s="30">
        <f t="shared" si="52"/>
        <v>1.7186311787072243E-2</v>
      </c>
      <c r="FB105" s="30">
        <f t="shared" si="53"/>
        <v>1.7573529411764707E-2</v>
      </c>
      <c r="FC105" s="30">
        <f t="shared" si="54"/>
        <v>1.8233215547703178E-2</v>
      </c>
      <c r="FD105" s="30">
        <f t="shared" si="37"/>
        <v>4.7275985663082436E-2</v>
      </c>
      <c r="FE105" s="30">
        <f t="shared" si="38"/>
        <v>4.215613382899628E-2</v>
      </c>
      <c r="FF105" s="30">
        <f t="shared" si="39"/>
        <v>3.8731884057971011E-2</v>
      </c>
    </row>
    <row r="106" spans="1:162" ht="14.4" x14ac:dyDescent="0.3">
      <c r="A106" s="16" t="s">
        <v>119</v>
      </c>
      <c r="B106" s="18">
        <v>1819</v>
      </c>
      <c r="C106" s="18">
        <v>1708</v>
      </c>
      <c r="D106" s="18">
        <v>1576</v>
      </c>
      <c r="E106" s="18">
        <v>1597</v>
      </c>
      <c r="F106" s="18">
        <v>1468</v>
      </c>
      <c r="G106" s="18">
        <v>1300</v>
      </c>
      <c r="H106" s="18">
        <v>1173</v>
      </c>
      <c r="I106" s="18">
        <v>1187</v>
      </c>
      <c r="J106" s="18">
        <v>1133</v>
      </c>
      <c r="K106" s="18">
        <v>1077</v>
      </c>
      <c r="L106" s="18">
        <v>1034</v>
      </c>
      <c r="M106" s="18">
        <v>1087</v>
      </c>
      <c r="N106" s="18">
        <v>1073</v>
      </c>
      <c r="O106" s="18">
        <v>1034</v>
      </c>
      <c r="P106" s="18">
        <v>1045</v>
      </c>
      <c r="Q106" s="18">
        <v>1119</v>
      </c>
      <c r="R106" s="18">
        <v>1103</v>
      </c>
      <c r="S106" s="18">
        <v>1049</v>
      </c>
      <c r="T106" s="18">
        <v>1066</v>
      </c>
      <c r="U106" s="18">
        <v>1097</v>
      </c>
      <c r="V106" s="18">
        <v>1075</v>
      </c>
      <c r="W106" s="18">
        <v>1031</v>
      </c>
      <c r="X106" s="18">
        <v>1108</v>
      </c>
      <c r="Y106" s="18">
        <v>1133</v>
      </c>
      <c r="Z106" s="18">
        <v>1106</v>
      </c>
      <c r="AA106" s="18">
        <v>1154</v>
      </c>
      <c r="AB106" s="18">
        <v>1223</v>
      </c>
      <c r="AC106" s="18">
        <v>1267</v>
      </c>
      <c r="AD106" s="18">
        <v>3226</v>
      </c>
      <c r="AE106" s="18">
        <v>3380</v>
      </c>
      <c r="AF106" s="18">
        <v>3400</v>
      </c>
      <c r="AG106" s="18"/>
      <c r="AH106" s="18"/>
      <c r="AI106" s="18"/>
      <c r="AJ106" s="18"/>
      <c r="AK106" s="18">
        <v>62600</v>
      </c>
      <c r="AL106" s="18">
        <v>63500</v>
      </c>
      <c r="AM106" s="18">
        <v>63400</v>
      </c>
      <c r="AN106" s="18">
        <v>65600</v>
      </c>
      <c r="AO106" s="18">
        <v>68200</v>
      </c>
      <c r="AP106" s="18">
        <v>66500</v>
      </c>
      <c r="AQ106" s="18">
        <v>65000</v>
      </c>
      <c r="AR106" s="18">
        <v>64800</v>
      </c>
      <c r="AS106" s="18">
        <v>64400</v>
      </c>
      <c r="AT106" s="18">
        <v>64800</v>
      </c>
      <c r="AU106" s="18">
        <v>63900</v>
      </c>
      <c r="AV106" s="18">
        <v>64000</v>
      </c>
      <c r="AW106" s="18">
        <v>60400</v>
      </c>
      <c r="AX106" s="18">
        <v>59800</v>
      </c>
      <c r="AY106" s="40">
        <v>59700</v>
      </c>
      <c r="AZ106" s="40">
        <v>58500</v>
      </c>
      <c r="BA106" s="40">
        <v>61600</v>
      </c>
      <c r="BB106" s="40">
        <v>61900</v>
      </c>
      <c r="BC106" s="40">
        <v>63600</v>
      </c>
      <c r="BD106" s="40">
        <v>64100</v>
      </c>
      <c r="BE106" s="40">
        <v>64300</v>
      </c>
      <c r="BF106" s="40">
        <v>64100</v>
      </c>
      <c r="BG106" s="40">
        <v>62700</v>
      </c>
      <c r="BH106" s="40">
        <v>64100</v>
      </c>
      <c r="BI106" s="40">
        <v>64000</v>
      </c>
      <c r="BJ106" s="40">
        <v>62600</v>
      </c>
      <c r="BK106" s="40">
        <v>63600</v>
      </c>
      <c r="BL106" s="40">
        <v>64300</v>
      </c>
      <c r="BM106" s="40">
        <v>66600</v>
      </c>
      <c r="BN106" s="40">
        <v>68700</v>
      </c>
      <c r="BO106" s="40">
        <v>68300</v>
      </c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16"/>
      <c r="CJ106"/>
      <c r="CL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EA106" s="30" t="e">
        <f t="shared" si="35"/>
        <v>#DIV/0!</v>
      </c>
      <c r="EB106" s="30">
        <f t="shared" si="36"/>
        <v>2.9057507987220448E-2</v>
      </c>
      <c r="EC106" s="30">
        <f t="shared" si="55"/>
        <v>2.689763779527559E-2</v>
      </c>
      <c r="ED106" s="30">
        <f t="shared" si="56"/>
        <v>2.4858044164037855E-2</v>
      </c>
      <c r="EE106" s="30">
        <f t="shared" si="57"/>
        <v>2.4344512195121952E-2</v>
      </c>
      <c r="EF106" s="30">
        <f t="shared" si="58"/>
        <v>2.152492668621701E-2</v>
      </c>
      <c r="EG106" s="30">
        <f t="shared" si="59"/>
        <v>1.9548872180451128E-2</v>
      </c>
      <c r="EH106" s="30">
        <f t="shared" si="60"/>
        <v>1.8046153846153847E-2</v>
      </c>
      <c r="EI106" s="30">
        <f t="shared" si="61"/>
        <v>1.8317901234567901E-2</v>
      </c>
      <c r="EJ106" s="30">
        <f t="shared" si="62"/>
        <v>1.7593167701863355E-2</v>
      </c>
      <c r="EK106" s="30">
        <f t="shared" si="63"/>
        <v>1.6620370370370369E-2</v>
      </c>
      <c r="EL106" s="30">
        <f t="shared" si="64"/>
        <v>1.6181533646322379E-2</v>
      </c>
      <c r="EM106" s="30">
        <f t="shared" si="65"/>
        <v>1.6984374999999999E-2</v>
      </c>
      <c r="EN106" s="30">
        <f t="shared" si="66"/>
        <v>1.7764900662251656E-2</v>
      </c>
      <c r="EO106" s="30">
        <f t="shared" si="40"/>
        <v>1.729096989966555E-2</v>
      </c>
      <c r="EP106" s="30">
        <f t="shared" si="41"/>
        <v>1.7504187604690118E-2</v>
      </c>
      <c r="EQ106" s="30">
        <f t="shared" si="42"/>
        <v>1.9128205128205129E-2</v>
      </c>
      <c r="ER106" s="30">
        <f t="shared" si="43"/>
        <v>1.7905844155844154E-2</v>
      </c>
      <c r="ES106" s="30">
        <f t="shared" si="44"/>
        <v>1.6946688206785139E-2</v>
      </c>
      <c r="ET106" s="30">
        <f t="shared" si="45"/>
        <v>1.6761006289308177E-2</v>
      </c>
      <c r="EU106" s="30">
        <f t="shared" si="46"/>
        <v>1.7113884555382215E-2</v>
      </c>
      <c r="EV106" s="30">
        <f t="shared" si="47"/>
        <v>1.671850699844479E-2</v>
      </c>
      <c r="EW106" s="30">
        <f t="shared" si="48"/>
        <v>1.6084243369734789E-2</v>
      </c>
      <c r="EX106" s="30">
        <f t="shared" si="49"/>
        <v>1.7671451355661883E-2</v>
      </c>
      <c r="EY106" s="30">
        <f t="shared" si="50"/>
        <v>1.7675507020280812E-2</v>
      </c>
      <c r="EZ106" s="30">
        <f t="shared" si="51"/>
        <v>1.7281250000000001E-2</v>
      </c>
      <c r="FA106" s="30">
        <f t="shared" si="52"/>
        <v>1.843450479233227E-2</v>
      </c>
      <c r="FB106" s="30">
        <f t="shared" si="53"/>
        <v>1.9229559748427674E-2</v>
      </c>
      <c r="FC106" s="30">
        <f t="shared" si="54"/>
        <v>1.9704510108864697E-2</v>
      </c>
      <c r="FD106" s="30">
        <f t="shared" si="37"/>
        <v>4.8438438438438439E-2</v>
      </c>
      <c r="FE106" s="30">
        <f t="shared" si="38"/>
        <v>4.9199417758369723E-2</v>
      </c>
      <c r="FF106" s="30">
        <f t="shared" si="39"/>
        <v>4.9780380673499269E-2</v>
      </c>
    </row>
    <row r="107" spans="1:162" ht="14.4" x14ac:dyDescent="0.3">
      <c r="A107" s="16" t="s">
        <v>120</v>
      </c>
      <c r="B107" s="18">
        <v>14662</v>
      </c>
      <c r="C107" s="18">
        <v>14025</v>
      </c>
      <c r="D107" s="18">
        <v>13200</v>
      </c>
      <c r="E107" s="18">
        <v>13054</v>
      </c>
      <c r="F107" s="18">
        <v>12118</v>
      </c>
      <c r="G107" s="18">
        <v>11319</v>
      </c>
      <c r="H107" s="18">
        <v>10445</v>
      </c>
      <c r="I107" s="18">
        <v>10160</v>
      </c>
      <c r="J107" s="18">
        <v>9757</v>
      </c>
      <c r="K107" s="18">
        <v>9337</v>
      </c>
      <c r="L107" s="18">
        <v>8895</v>
      </c>
      <c r="M107" s="18">
        <v>9157</v>
      </c>
      <c r="N107" s="18">
        <v>9369</v>
      </c>
      <c r="O107" s="18">
        <v>9155</v>
      </c>
      <c r="P107" s="18">
        <v>8866</v>
      </c>
      <c r="Q107" s="18">
        <v>8897</v>
      </c>
      <c r="R107" s="18">
        <v>8850</v>
      </c>
      <c r="S107" s="18">
        <v>8628</v>
      </c>
      <c r="T107" s="18">
        <v>8375</v>
      </c>
      <c r="U107" s="18">
        <v>8579</v>
      </c>
      <c r="V107" s="18">
        <v>8512</v>
      </c>
      <c r="W107" s="18">
        <v>8363</v>
      </c>
      <c r="X107" s="18">
        <v>8213</v>
      </c>
      <c r="Y107" s="18">
        <v>8668</v>
      </c>
      <c r="Z107" s="18">
        <v>8711</v>
      </c>
      <c r="AA107" s="18">
        <v>9059</v>
      </c>
      <c r="AB107" s="18">
        <v>8873</v>
      </c>
      <c r="AC107" s="18">
        <v>9280</v>
      </c>
      <c r="AD107" s="18">
        <v>19741</v>
      </c>
      <c r="AE107" s="18">
        <v>19656</v>
      </c>
      <c r="AF107" s="18">
        <v>20289</v>
      </c>
      <c r="AG107" s="18"/>
      <c r="AH107" s="18"/>
      <c r="AI107" s="18"/>
      <c r="AJ107" s="18"/>
      <c r="AK107" s="18">
        <v>147600</v>
      </c>
      <c r="AL107" s="18">
        <v>146900</v>
      </c>
      <c r="AM107" s="18">
        <v>149800</v>
      </c>
      <c r="AN107" s="18">
        <v>146700</v>
      </c>
      <c r="AO107" s="18">
        <v>149700</v>
      </c>
      <c r="AP107" s="18">
        <v>154600</v>
      </c>
      <c r="AQ107" s="18">
        <v>154500</v>
      </c>
      <c r="AR107" s="18">
        <v>153600</v>
      </c>
      <c r="AS107" s="18">
        <v>160900</v>
      </c>
      <c r="AT107" s="18">
        <v>159600</v>
      </c>
      <c r="AU107" s="18">
        <v>159200</v>
      </c>
      <c r="AV107" s="18">
        <v>162300</v>
      </c>
      <c r="AW107" s="18">
        <v>160900</v>
      </c>
      <c r="AX107" s="18">
        <v>159400</v>
      </c>
      <c r="AY107" s="40">
        <v>158300</v>
      </c>
      <c r="AZ107" s="40">
        <v>159700</v>
      </c>
      <c r="BA107" s="40">
        <v>156500</v>
      </c>
      <c r="BB107" s="40">
        <v>158500</v>
      </c>
      <c r="BC107" s="40">
        <v>159300</v>
      </c>
      <c r="BD107" s="40">
        <v>159000</v>
      </c>
      <c r="BE107" s="40">
        <v>159200</v>
      </c>
      <c r="BF107" s="40">
        <v>157500</v>
      </c>
      <c r="BG107" s="40">
        <v>158400</v>
      </c>
      <c r="BH107" s="40">
        <v>157400</v>
      </c>
      <c r="BI107" s="40">
        <v>153300</v>
      </c>
      <c r="BJ107" s="40">
        <v>149000</v>
      </c>
      <c r="BK107" s="40">
        <v>156200</v>
      </c>
      <c r="BL107" s="40">
        <v>164100</v>
      </c>
      <c r="BM107" s="40">
        <v>161900</v>
      </c>
      <c r="BN107" s="40">
        <v>168200</v>
      </c>
      <c r="BO107" s="40">
        <v>164200</v>
      </c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16"/>
      <c r="CJ107"/>
      <c r="CL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EA107" s="30" t="e">
        <f t="shared" si="35"/>
        <v>#DIV/0!</v>
      </c>
      <c r="EB107" s="30">
        <f t="shared" si="36"/>
        <v>9.9336043360433599E-2</v>
      </c>
      <c r="EC107" s="30">
        <f t="shared" si="55"/>
        <v>9.5473110959836627E-2</v>
      </c>
      <c r="ED107" s="30">
        <f t="shared" si="56"/>
        <v>8.8117489986648867E-2</v>
      </c>
      <c r="EE107" s="30">
        <f t="shared" si="57"/>
        <v>8.8984321745057937E-2</v>
      </c>
      <c r="EF107" s="30">
        <f t="shared" si="58"/>
        <v>8.0948563794255177E-2</v>
      </c>
      <c r="EG107" s="30">
        <f t="shared" si="59"/>
        <v>7.3214747736093141E-2</v>
      </c>
      <c r="EH107" s="30">
        <f t="shared" si="60"/>
        <v>6.7605177993527513E-2</v>
      </c>
      <c r="EI107" s="30">
        <f t="shared" si="61"/>
        <v>6.6145833333333334E-2</v>
      </c>
      <c r="EJ107" s="30">
        <f t="shared" si="62"/>
        <v>6.0640149160969548E-2</v>
      </c>
      <c r="EK107" s="30">
        <f t="shared" si="63"/>
        <v>5.850250626566416E-2</v>
      </c>
      <c r="EL107" s="30">
        <f t="shared" si="64"/>
        <v>5.5873115577889446E-2</v>
      </c>
      <c r="EM107" s="30">
        <f t="shared" si="65"/>
        <v>5.6420209488601353E-2</v>
      </c>
      <c r="EN107" s="30">
        <f t="shared" si="66"/>
        <v>5.8228713486637662E-2</v>
      </c>
      <c r="EO107" s="30">
        <f t="shared" si="40"/>
        <v>5.7434127979924719E-2</v>
      </c>
      <c r="EP107" s="30">
        <f t="shared" si="41"/>
        <v>5.6007580543272269E-2</v>
      </c>
      <c r="EQ107" s="30">
        <f t="shared" si="42"/>
        <v>5.5710707576706327E-2</v>
      </c>
      <c r="ER107" s="30">
        <f t="shared" si="43"/>
        <v>5.6549520766773165E-2</v>
      </c>
      <c r="ES107" s="30">
        <f t="shared" si="44"/>
        <v>5.4435331230283913E-2</v>
      </c>
      <c r="ET107" s="30">
        <f t="shared" si="45"/>
        <v>5.2573760200878845E-2</v>
      </c>
      <c r="EU107" s="30">
        <f t="shared" si="46"/>
        <v>5.3955974842767297E-2</v>
      </c>
      <c r="EV107" s="30">
        <f t="shared" si="47"/>
        <v>5.3467336683417084E-2</v>
      </c>
      <c r="EW107" s="30">
        <f t="shared" si="48"/>
        <v>5.30984126984127E-2</v>
      </c>
      <c r="EX107" s="30">
        <f t="shared" si="49"/>
        <v>5.1849747474747472E-2</v>
      </c>
      <c r="EY107" s="30">
        <f t="shared" si="50"/>
        <v>5.5069885641677252E-2</v>
      </c>
      <c r="EZ107" s="30">
        <f t="shared" si="51"/>
        <v>5.6823222439660794E-2</v>
      </c>
      <c r="FA107" s="30">
        <f t="shared" si="52"/>
        <v>6.0798657718120805E-2</v>
      </c>
      <c r="FB107" s="30">
        <f t="shared" si="53"/>
        <v>5.680537772087068E-2</v>
      </c>
      <c r="FC107" s="30">
        <f t="shared" si="54"/>
        <v>5.655088360755637E-2</v>
      </c>
      <c r="FD107" s="30">
        <f t="shared" si="37"/>
        <v>0.12193329215565164</v>
      </c>
      <c r="FE107" s="30">
        <f t="shared" si="38"/>
        <v>0.11686087990487515</v>
      </c>
      <c r="FF107" s="30">
        <f t="shared" si="39"/>
        <v>0.12356272838002436</v>
      </c>
    </row>
    <row r="108" spans="1:162" ht="14.4" x14ac:dyDescent="0.3">
      <c r="A108" s="16" t="s">
        <v>121</v>
      </c>
      <c r="B108" s="18">
        <v>3171</v>
      </c>
      <c r="C108" s="18">
        <v>2893</v>
      </c>
      <c r="D108" s="18">
        <v>2789</v>
      </c>
      <c r="E108" s="18">
        <v>2732</v>
      </c>
      <c r="F108" s="18">
        <v>2433</v>
      </c>
      <c r="G108" s="18">
        <v>2136</v>
      </c>
      <c r="H108" s="18">
        <v>2012</v>
      </c>
      <c r="I108" s="18">
        <v>2034</v>
      </c>
      <c r="J108" s="18">
        <v>1906</v>
      </c>
      <c r="K108" s="18">
        <v>1883</v>
      </c>
      <c r="L108" s="18">
        <v>1810</v>
      </c>
      <c r="M108" s="18">
        <v>1854</v>
      </c>
      <c r="N108" s="18">
        <v>1776</v>
      </c>
      <c r="O108" s="18">
        <v>1760</v>
      </c>
      <c r="P108" s="18">
        <v>1767</v>
      </c>
      <c r="Q108" s="18">
        <v>1787</v>
      </c>
      <c r="R108" s="18">
        <v>1718</v>
      </c>
      <c r="S108" s="18">
        <v>1680</v>
      </c>
      <c r="T108" s="18">
        <v>1688</v>
      </c>
      <c r="U108" s="18">
        <v>1721</v>
      </c>
      <c r="V108" s="18">
        <v>1691</v>
      </c>
      <c r="W108" s="18">
        <v>1619</v>
      </c>
      <c r="X108" s="18">
        <v>1566</v>
      </c>
      <c r="Y108" s="18">
        <v>1640</v>
      </c>
      <c r="Z108" s="18">
        <v>1694</v>
      </c>
      <c r="AA108" s="18">
        <v>1635</v>
      </c>
      <c r="AB108" s="18">
        <v>1618</v>
      </c>
      <c r="AC108" s="18">
        <v>1705</v>
      </c>
      <c r="AD108" s="18">
        <v>4772</v>
      </c>
      <c r="AE108" s="18">
        <v>4918</v>
      </c>
      <c r="AF108" s="18">
        <v>4813</v>
      </c>
      <c r="AG108" s="18"/>
      <c r="AH108" s="18"/>
      <c r="AI108" s="18"/>
      <c r="AJ108" s="18"/>
      <c r="AK108" s="18">
        <v>68400</v>
      </c>
      <c r="AL108" s="18">
        <v>67900</v>
      </c>
      <c r="AM108" s="18">
        <v>67400</v>
      </c>
      <c r="AN108" s="18">
        <v>63700</v>
      </c>
      <c r="AO108" s="18">
        <v>61600</v>
      </c>
      <c r="AP108" s="18">
        <v>60500</v>
      </c>
      <c r="AQ108" s="18">
        <v>58000</v>
      </c>
      <c r="AR108" s="18">
        <v>56100</v>
      </c>
      <c r="AS108" s="18">
        <v>59000</v>
      </c>
      <c r="AT108" s="18">
        <v>57900</v>
      </c>
      <c r="AU108" s="18">
        <v>60500</v>
      </c>
      <c r="AV108" s="18">
        <v>62800</v>
      </c>
      <c r="AW108" s="18">
        <v>62600</v>
      </c>
      <c r="AX108" s="18">
        <v>62000</v>
      </c>
      <c r="AY108" s="40">
        <v>60800</v>
      </c>
      <c r="AZ108" s="40">
        <v>61300</v>
      </c>
      <c r="BA108" s="40">
        <v>61500</v>
      </c>
      <c r="BB108" s="40">
        <v>63600</v>
      </c>
      <c r="BC108" s="40">
        <v>64600</v>
      </c>
      <c r="BD108" s="40">
        <v>67100</v>
      </c>
      <c r="BE108" s="40">
        <v>65700</v>
      </c>
      <c r="BF108" s="40">
        <v>66800</v>
      </c>
      <c r="BG108" s="40">
        <v>68100</v>
      </c>
      <c r="BH108" s="40">
        <v>67000</v>
      </c>
      <c r="BI108" s="40">
        <v>65500</v>
      </c>
      <c r="BJ108" s="40">
        <v>65800</v>
      </c>
      <c r="BK108" s="40">
        <v>66400</v>
      </c>
      <c r="BL108" s="40">
        <v>67300</v>
      </c>
      <c r="BM108" s="40">
        <v>65000</v>
      </c>
      <c r="BN108" s="40">
        <v>64600</v>
      </c>
      <c r="BO108" s="40">
        <v>64400</v>
      </c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16"/>
      <c r="CJ108"/>
      <c r="CL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EA108" s="30" t="e">
        <f t="shared" si="35"/>
        <v>#DIV/0!</v>
      </c>
      <c r="EB108" s="30">
        <f t="shared" si="36"/>
        <v>4.6359649122807017E-2</v>
      </c>
      <c r="EC108" s="30">
        <f t="shared" si="55"/>
        <v>4.2606774668630339E-2</v>
      </c>
      <c r="ED108" s="30">
        <f t="shared" si="56"/>
        <v>4.1379821958456971E-2</v>
      </c>
      <c r="EE108" s="30">
        <f t="shared" si="57"/>
        <v>4.2888540031397172E-2</v>
      </c>
      <c r="EF108" s="30">
        <f t="shared" si="58"/>
        <v>3.9496753246753245E-2</v>
      </c>
      <c r="EG108" s="30">
        <f t="shared" si="59"/>
        <v>3.530578512396694E-2</v>
      </c>
      <c r="EH108" s="30">
        <f t="shared" si="60"/>
        <v>3.4689655172413791E-2</v>
      </c>
      <c r="EI108" s="30">
        <f t="shared" si="61"/>
        <v>3.6256684491978608E-2</v>
      </c>
      <c r="EJ108" s="30">
        <f t="shared" si="62"/>
        <v>3.2305084745762713E-2</v>
      </c>
      <c r="EK108" s="30">
        <f t="shared" si="63"/>
        <v>3.2521588946459415E-2</v>
      </c>
      <c r="EL108" s="30">
        <f t="shared" si="64"/>
        <v>2.9917355371900826E-2</v>
      </c>
      <c r="EM108" s="30">
        <f t="shared" si="65"/>
        <v>2.9522292993630572E-2</v>
      </c>
      <c r="EN108" s="30">
        <f t="shared" si="66"/>
        <v>2.8370607028753995E-2</v>
      </c>
      <c r="EO108" s="30">
        <f t="shared" si="40"/>
        <v>2.838709677419355E-2</v>
      </c>
      <c r="EP108" s="30">
        <f t="shared" si="41"/>
        <v>2.9062500000000002E-2</v>
      </c>
      <c r="EQ108" s="30">
        <f t="shared" si="42"/>
        <v>2.9151712887438827E-2</v>
      </c>
      <c r="ER108" s="30">
        <f t="shared" si="43"/>
        <v>2.7934959349593495E-2</v>
      </c>
      <c r="ES108" s="30">
        <f t="shared" si="44"/>
        <v>2.6415094339622643E-2</v>
      </c>
      <c r="ET108" s="30">
        <f t="shared" si="45"/>
        <v>2.6130030959752321E-2</v>
      </c>
      <c r="EU108" s="30">
        <f t="shared" si="46"/>
        <v>2.5648286140089419E-2</v>
      </c>
      <c r="EV108" s="30">
        <f t="shared" si="47"/>
        <v>2.5738203957382039E-2</v>
      </c>
      <c r="EW108" s="30">
        <f t="shared" si="48"/>
        <v>2.4236526946107784E-2</v>
      </c>
      <c r="EX108" s="30">
        <f t="shared" si="49"/>
        <v>2.2995594713656389E-2</v>
      </c>
      <c r="EY108" s="30">
        <f t="shared" si="50"/>
        <v>2.4477611940298509E-2</v>
      </c>
      <c r="EZ108" s="30">
        <f t="shared" si="51"/>
        <v>2.5862595419847329E-2</v>
      </c>
      <c r="FA108" s="30">
        <f t="shared" si="52"/>
        <v>2.4848024316109423E-2</v>
      </c>
      <c r="FB108" s="30">
        <f t="shared" si="53"/>
        <v>2.4367469879518072E-2</v>
      </c>
      <c r="FC108" s="30">
        <f t="shared" si="54"/>
        <v>2.5334323922734027E-2</v>
      </c>
      <c r="FD108" s="30">
        <f t="shared" si="37"/>
        <v>7.3415384615384618E-2</v>
      </c>
      <c r="FE108" s="30">
        <f t="shared" si="38"/>
        <v>7.6130030959752321E-2</v>
      </c>
      <c r="FF108" s="30">
        <f t="shared" si="39"/>
        <v>7.47360248447205E-2</v>
      </c>
    </row>
    <row r="109" spans="1:162" ht="14.4" x14ac:dyDescent="0.3">
      <c r="A109" s="16" t="s">
        <v>122</v>
      </c>
      <c r="B109" s="18">
        <v>1163</v>
      </c>
      <c r="C109" s="18">
        <v>1097</v>
      </c>
      <c r="D109" s="18">
        <v>1039</v>
      </c>
      <c r="E109" s="18">
        <v>1004</v>
      </c>
      <c r="F109" s="18">
        <v>879</v>
      </c>
      <c r="G109" s="18">
        <v>797</v>
      </c>
      <c r="H109" s="18">
        <v>720</v>
      </c>
      <c r="I109" s="18">
        <v>714</v>
      </c>
      <c r="J109" s="18">
        <v>716</v>
      </c>
      <c r="K109" s="18">
        <v>655</v>
      </c>
      <c r="L109" s="18">
        <v>656</v>
      </c>
      <c r="M109" s="18">
        <v>682</v>
      </c>
      <c r="N109" s="18">
        <v>683</v>
      </c>
      <c r="O109" s="18">
        <v>661</v>
      </c>
      <c r="P109" s="18">
        <v>677</v>
      </c>
      <c r="Q109" s="18">
        <v>708</v>
      </c>
      <c r="R109" s="18">
        <v>748</v>
      </c>
      <c r="S109" s="18">
        <v>713</v>
      </c>
      <c r="T109" s="18">
        <v>677</v>
      </c>
      <c r="U109" s="18">
        <v>708</v>
      </c>
      <c r="V109" s="18">
        <v>691</v>
      </c>
      <c r="W109" s="18">
        <v>683</v>
      </c>
      <c r="X109" s="18">
        <v>673</v>
      </c>
      <c r="Y109" s="18">
        <v>688</v>
      </c>
      <c r="Z109" s="18">
        <v>681</v>
      </c>
      <c r="AA109" s="18">
        <v>680</v>
      </c>
      <c r="AB109" s="18">
        <v>669</v>
      </c>
      <c r="AC109" s="18">
        <v>711</v>
      </c>
      <c r="AD109" s="18">
        <v>1951</v>
      </c>
      <c r="AE109" s="18">
        <v>1969</v>
      </c>
      <c r="AF109" s="18">
        <v>1893</v>
      </c>
      <c r="AG109" s="18"/>
      <c r="AH109" s="18"/>
      <c r="AI109" s="18"/>
      <c r="AJ109" s="18"/>
      <c r="AK109" s="18">
        <v>38700</v>
      </c>
      <c r="AL109" s="18">
        <v>38400</v>
      </c>
      <c r="AM109" s="18">
        <v>36200</v>
      </c>
      <c r="AN109" s="18">
        <v>35200</v>
      </c>
      <c r="AO109" s="18">
        <v>35700</v>
      </c>
      <c r="AP109" s="18">
        <v>36900</v>
      </c>
      <c r="AQ109" s="18">
        <v>41500</v>
      </c>
      <c r="AR109" s="18">
        <v>43000</v>
      </c>
      <c r="AS109" s="18">
        <v>41100</v>
      </c>
      <c r="AT109" s="18">
        <v>41300</v>
      </c>
      <c r="AU109" s="18">
        <v>38400</v>
      </c>
      <c r="AV109" s="18">
        <v>38700</v>
      </c>
      <c r="AW109" s="18">
        <v>41300</v>
      </c>
      <c r="AX109" s="18">
        <v>41400</v>
      </c>
      <c r="AY109" s="40">
        <v>40000</v>
      </c>
      <c r="AZ109" s="40">
        <v>39300</v>
      </c>
      <c r="BA109" s="40">
        <v>37600</v>
      </c>
      <c r="BB109" s="40">
        <v>36300</v>
      </c>
      <c r="BC109" s="40">
        <v>36700</v>
      </c>
      <c r="BD109" s="40">
        <v>37400</v>
      </c>
      <c r="BE109" s="40">
        <v>39600</v>
      </c>
      <c r="BF109" s="40">
        <v>40700</v>
      </c>
      <c r="BG109" s="40">
        <v>41600</v>
      </c>
      <c r="BH109" s="40">
        <v>41100</v>
      </c>
      <c r="BI109" s="40">
        <v>41700</v>
      </c>
      <c r="BJ109" s="40">
        <v>41500</v>
      </c>
      <c r="BK109" s="40">
        <v>41100</v>
      </c>
      <c r="BL109" s="40">
        <v>42700</v>
      </c>
      <c r="BM109" s="40">
        <v>42400</v>
      </c>
      <c r="BN109" s="40">
        <v>43800</v>
      </c>
      <c r="BO109" s="40">
        <v>42000</v>
      </c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16"/>
      <c r="CJ109"/>
      <c r="CL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EA109" s="30" t="e">
        <f t="shared" si="35"/>
        <v>#DIV/0!</v>
      </c>
      <c r="EB109" s="30">
        <f t="shared" si="36"/>
        <v>3.0051679586563306E-2</v>
      </c>
      <c r="EC109" s="30">
        <f t="shared" si="55"/>
        <v>2.8567708333333334E-2</v>
      </c>
      <c r="ED109" s="30">
        <f t="shared" si="56"/>
        <v>2.8701657458563536E-2</v>
      </c>
      <c r="EE109" s="30">
        <f t="shared" si="57"/>
        <v>2.8522727272727273E-2</v>
      </c>
      <c r="EF109" s="30">
        <f t="shared" si="58"/>
        <v>2.46218487394958E-2</v>
      </c>
      <c r="EG109" s="30">
        <f t="shared" si="59"/>
        <v>2.1598915989159893E-2</v>
      </c>
      <c r="EH109" s="30">
        <f t="shared" si="60"/>
        <v>1.7349397590361446E-2</v>
      </c>
      <c r="EI109" s="30">
        <f t="shared" si="61"/>
        <v>1.6604651162790699E-2</v>
      </c>
      <c r="EJ109" s="30">
        <f t="shared" si="62"/>
        <v>1.7420924574209247E-2</v>
      </c>
      <c r="EK109" s="30">
        <f t="shared" si="63"/>
        <v>1.5859564164648909E-2</v>
      </c>
      <c r="EL109" s="30">
        <f t="shared" si="64"/>
        <v>1.7083333333333332E-2</v>
      </c>
      <c r="EM109" s="30">
        <f t="shared" si="65"/>
        <v>1.7622739018087856E-2</v>
      </c>
      <c r="EN109" s="30">
        <f t="shared" si="66"/>
        <v>1.6537530266343827E-2</v>
      </c>
      <c r="EO109" s="30">
        <f t="shared" si="40"/>
        <v>1.5966183574879226E-2</v>
      </c>
      <c r="EP109" s="30">
        <f t="shared" si="41"/>
        <v>1.6924999999999999E-2</v>
      </c>
      <c r="EQ109" s="30">
        <f t="shared" si="42"/>
        <v>1.801526717557252E-2</v>
      </c>
      <c r="ER109" s="30">
        <f t="shared" si="43"/>
        <v>1.9893617021276597E-2</v>
      </c>
      <c r="ES109" s="30">
        <f t="shared" si="44"/>
        <v>1.9641873278236913E-2</v>
      </c>
      <c r="ET109" s="30">
        <f t="shared" si="45"/>
        <v>1.8446866485013622E-2</v>
      </c>
      <c r="EU109" s="30">
        <f t="shared" si="46"/>
        <v>1.8930481283422462E-2</v>
      </c>
      <c r="EV109" s="30">
        <f t="shared" si="47"/>
        <v>1.7449494949494951E-2</v>
      </c>
      <c r="EW109" s="30">
        <f t="shared" si="48"/>
        <v>1.678132678132678E-2</v>
      </c>
      <c r="EX109" s="30">
        <f t="shared" si="49"/>
        <v>1.6177884615384615E-2</v>
      </c>
      <c r="EY109" s="30">
        <f t="shared" si="50"/>
        <v>1.6739659367396593E-2</v>
      </c>
      <c r="EZ109" s="30">
        <f t="shared" si="51"/>
        <v>1.6330935251798562E-2</v>
      </c>
      <c r="FA109" s="30">
        <f t="shared" si="52"/>
        <v>1.6385542168674699E-2</v>
      </c>
      <c r="FB109" s="30">
        <f t="shared" si="53"/>
        <v>1.6277372262773721E-2</v>
      </c>
      <c r="FC109" s="30">
        <f t="shared" si="54"/>
        <v>1.6651053864168618E-2</v>
      </c>
      <c r="FD109" s="30">
        <f t="shared" si="37"/>
        <v>4.6014150943396226E-2</v>
      </c>
      <c r="FE109" s="30">
        <f t="shared" si="38"/>
        <v>4.4954337899543381E-2</v>
      </c>
      <c r="FF109" s="30">
        <f t="shared" si="39"/>
        <v>4.5071428571428575E-2</v>
      </c>
    </row>
    <row r="110" spans="1:162" ht="14.4" x14ac:dyDescent="0.3">
      <c r="A110" s="16" t="s">
        <v>123</v>
      </c>
      <c r="B110" s="18">
        <v>3589</v>
      </c>
      <c r="C110" s="18">
        <v>3330</v>
      </c>
      <c r="D110" s="18">
        <v>3057</v>
      </c>
      <c r="E110" s="18">
        <v>3059</v>
      </c>
      <c r="F110" s="18">
        <v>2824</v>
      </c>
      <c r="G110" s="18">
        <v>2590</v>
      </c>
      <c r="H110" s="18">
        <v>2353</v>
      </c>
      <c r="I110" s="18">
        <v>2367</v>
      </c>
      <c r="J110" s="18">
        <v>2295</v>
      </c>
      <c r="K110" s="18">
        <v>2141</v>
      </c>
      <c r="L110" s="18">
        <v>1987</v>
      </c>
      <c r="M110" s="18">
        <v>2206</v>
      </c>
      <c r="N110" s="18">
        <v>2161</v>
      </c>
      <c r="O110" s="18">
        <v>2105</v>
      </c>
      <c r="P110" s="18">
        <v>1933</v>
      </c>
      <c r="Q110" s="18">
        <v>2085</v>
      </c>
      <c r="R110" s="18">
        <v>1982</v>
      </c>
      <c r="S110" s="18">
        <v>2014</v>
      </c>
      <c r="T110" s="18">
        <v>1920</v>
      </c>
      <c r="U110" s="18">
        <v>2109</v>
      </c>
      <c r="V110" s="18">
        <v>2097</v>
      </c>
      <c r="W110" s="18">
        <v>2017</v>
      </c>
      <c r="X110" s="18">
        <v>2051</v>
      </c>
      <c r="Y110" s="18">
        <v>2083</v>
      </c>
      <c r="Z110" s="18">
        <v>2027</v>
      </c>
      <c r="AA110" s="18">
        <v>2004</v>
      </c>
      <c r="AB110" s="18">
        <v>1910</v>
      </c>
      <c r="AC110" s="18">
        <v>2012</v>
      </c>
      <c r="AD110" s="18">
        <v>4019</v>
      </c>
      <c r="AE110" s="18">
        <v>3883</v>
      </c>
      <c r="AF110" s="18">
        <v>3510</v>
      </c>
      <c r="AG110" s="18"/>
      <c r="AH110" s="18"/>
      <c r="AI110" s="18"/>
      <c r="AJ110" s="18"/>
      <c r="AK110" s="18">
        <v>58700</v>
      </c>
      <c r="AL110" s="18">
        <v>55800</v>
      </c>
      <c r="AM110" s="18">
        <v>56300</v>
      </c>
      <c r="AN110" s="18">
        <v>56800</v>
      </c>
      <c r="AO110" s="18">
        <v>58600</v>
      </c>
      <c r="AP110" s="18">
        <v>60600</v>
      </c>
      <c r="AQ110" s="18">
        <v>59100</v>
      </c>
      <c r="AR110" s="18">
        <v>56800</v>
      </c>
      <c r="AS110" s="18">
        <v>58500</v>
      </c>
      <c r="AT110" s="18">
        <v>54600</v>
      </c>
      <c r="AU110" s="18">
        <v>59100</v>
      </c>
      <c r="AV110" s="18">
        <v>61200</v>
      </c>
      <c r="AW110" s="18">
        <v>60900</v>
      </c>
      <c r="AX110" s="18">
        <v>62200</v>
      </c>
      <c r="AY110" s="40">
        <v>61800</v>
      </c>
      <c r="AZ110" s="40">
        <v>62900</v>
      </c>
      <c r="BA110" s="40">
        <v>59900</v>
      </c>
      <c r="BB110" s="40">
        <v>61900</v>
      </c>
      <c r="BC110" s="40">
        <v>60700</v>
      </c>
      <c r="BD110" s="40">
        <v>60900</v>
      </c>
      <c r="BE110" s="40">
        <v>60400</v>
      </c>
      <c r="BF110" s="40">
        <v>59100</v>
      </c>
      <c r="BG110" s="40">
        <v>58000</v>
      </c>
      <c r="BH110" s="40">
        <v>57200</v>
      </c>
      <c r="BI110" s="40">
        <v>58900</v>
      </c>
      <c r="BJ110" s="40">
        <v>58200</v>
      </c>
      <c r="BK110" s="40">
        <v>58500</v>
      </c>
      <c r="BL110" s="40">
        <v>59100</v>
      </c>
      <c r="BM110" s="40">
        <v>58100</v>
      </c>
      <c r="BN110" s="40">
        <v>58700</v>
      </c>
      <c r="BO110" s="40">
        <v>61400</v>
      </c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16"/>
      <c r="CJ110"/>
      <c r="CL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EA110" s="30" t="e">
        <f t="shared" si="35"/>
        <v>#DIV/0!</v>
      </c>
      <c r="EB110" s="30">
        <f t="shared" si="36"/>
        <v>6.114139693356048E-2</v>
      </c>
      <c r="EC110" s="30">
        <f t="shared" si="55"/>
        <v>5.9677419354838709E-2</v>
      </c>
      <c r="ED110" s="30">
        <f t="shared" si="56"/>
        <v>5.4298401420959146E-2</v>
      </c>
      <c r="EE110" s="30">
        <f t="shared" si="57"/>
        <v>5.3855633802816903E-2</v>
      </c>
      <c r="EF110" s="30">
        <f t="shared" si="58"/>
        <v>4.819112627986348E-2</v>
      </c>
      <c r="EG110" s="30">
        <f t="shared" si="59"/>
        <v>4.273927392739274E-2</v>
      </c>
      <c r="EH110" s="30">
        <f t="shared" si="60"/>
        <v>3.9813874788494075E-2</v>
      </c>
      <c r="EI110" s="30">
        <f t="shared" si="61"/>
        <v>4.1672535211267604E-2</v>
      </c>
      <c r="EJ110" s="30">
        <f t="shared" si="62"/>
        <v>3.9230769230769229E-2</v>
      </c>
      <c r="EK110" s="30">
        <f t="shared" si="63"/>
        <v>3.9212454212454215E-2</v>
      </c>
      <c r="EL110" s="30">
        <f t="shared" si="64"/>
        <v>3.3620981387478849E-2</v>
      </c>
      <c r="EM110" s="30">
        <f t="shared" si="65"/>
        <v>3.6045751633986926E-2</v>
      </c>
      <c r="EN110" s="30">
        <f t="shared" si="66"/>
        <v>3.5484400656814449E-2</v>
      </c>
      <c r="EO110" s="30">
        <f t="shared" si="40"/>
        <v>3.384244372990354E-2</v>
      </c>
      <c r="EP110" s="30">
        <f t="shared" si="41"/>
        <v>3.1278317152103559E-2</v>
      </c>
      <c r="EQ110" s="30">
        <f t="shared" si="42"/>
        <v>3.3147853736089028E-2</v>
      </c>
      <c r="ER110" s="30">
        <f t="shared" si="43"/>
        <v>3.3088480801335557E-2</v>
      </c>
      <c r="ES110" s="30">
        <f t="shared" si="44"/>
        <v>3.2536348949919226E-2</v>
      </c>
      <c r="ET110" s="30">
        <f t="shared" si="45"/>
        <v>3.1630971993410216E-2</v>
      </c>
      <c r="EU110" s="30">
        <f t="shared" si="46"/>
        <v>3.4630541871921182E-2</v>
      </c>
      <c r="EV110" s="30">
        <f t="shared" si="47"/>
        <v>3.4718543046357617E-2</v>
      </c>
      <c r="EW110" s="30">
        <f t="shared" si="48"/>
        <v>3.4128595600676818E-2</v>
      </c>
      <c r="EX110" s="30">
        <f t="shared" si="49"/>
        <v>3.5362068965517239E-2</v>
      </c>
      <c r="EY110" s="30">
        <f t="shared" si="50"/>
        <v>3.6416083916083919E-2</v>
      </c>
      <c r="EZ110" s="30">
        <f t="shared" si="51"/>
        <v>3.4414261460101868E-2</v>
      </c>
      <c r="FA110" s="30">
        <f t="shared" si="52"/>
        <v>3.4432989690721651E-2</v>
      </c>
      <c r="FB110" s="30">
        <f t="shared" si="53"/>
        <v>3.2649572649572647E-2</v>
      </c>
      <c r="FC110" s="30">
        <f t="shared" si="54"/>
        <v>3.4043993231810489E-2</v>
      </c>
      <c r="FD110" s="30">
        <f t="shared" si="37"/>
        <v>6.9173838209982783E-2</v>
      </c>
      <c r="FE110" s="30">
        <f t="shared" si="38"/>
        <v>6.6149914821124367E-2</v>
      </c>
      <c r="FF110" s="30">
        <f t="shared" si="39"/>
        <v>5.716612377850163E-2</v>
      </c>
    </row>
    <row r="111" spans="1:162" ht="14.4" x14ac:dyDescent="0.3">
      <c r="A111" s="16" t="s">
        <v>124</v>
      </c>
      <c r="B111" s="18">
        <v>37471</v>
      </c>
      <c r="C111" s="18">
        <v>35049</v>
      </c>
      <c r="D111" s="18">
        <v>32892</v>
      </c>
      <c r="E111" s="18">
        <v>32785</v>
      </c>
      <c r="F111" s="18">
        <v>28969</v>
      </c>
      <c r="G111" s="18">
        <v>25954</v>
      </c>
      <c r="H111" s="18">
        <v>24587</v>
      </c>
      <c r="I111" s="18">
        <v>24866</v>
      </c>
      <c r="J111" s="18">
        <v>23069</v>
      </c>
      <c r="K111" s="18">
        <v>22441</v>
      </c>
      <c r="L111" s="18">
        <v>21888</v>
      </c>
      <c r="M111" s="18">
        <v>22769</v>
      </c>
      <c r="N111" s="18">
        <v>21954</v>
      </c>
      <c r="O111" s="18">
        <v>21177</v>
      </c>
      <c r="P111" s="18">
        <v>21080</v>
      </c>
      <c r="Q111" s="18">
        <v>21691</v>
      </c>
      <c r="R111" s="18">
        <v>21044</v>
      </c>
      <c r="S111" s="18">
        <v>20125</v>
      </c>
      <c r="T111" s="18">
        <v>19791</v>
      </c>
      <c r="U111" s="18">
        <v>20501</v>
      </c>
      <c r="V111" s="18">
        <v>20258</v>
      </c>
      <c r="W111" s="18">
        <v>19887</v>
      </c>
      <c r="X111" s="18">
        <v>20302</v>
      </c>
      <c r="Y111" s="18">
        <v>21612</v>
      </c>
      <c r="Z111" s="18">
        <v>21724</v>
      </c>
      <c r="AA111" s="18">
        <v>21403</v>
      </c>
      <c r="AB111" s="18">
        <v>21753</v>
      </c>
      <c r="AC111" s="18">
        <v>23372</v>
      </c>
      <c r="AD111" s="18">
        <v>52564</v>
      </c>
      <c r="AE111" s="18">
        <v>52923</v>
      </c>
      <c r="AF111" s="18">
        <v>51062</v>
      </c>
      <c r="AG111" s="18"/>
      <c r="AH111" s="18"/>
      <c r="AI111" s="18"/>
      <c r="AJ111" s="18"/>
      <c r="AK111" s="18">
        <v>694900</v>
      </c>
      <c r="AL111" s="18">
        <v>694700</v>
      </c>
      <c r="AM111" s="18">
        <v>695800</v>
      </c>
      <c r="AN111" s="18">
        <v>697500</v>
      </c>
      <c r="AO111" s="18">
        <v>686900</v>
      </c>
      <c r="AP111" s="18">
        <v>691200</v>
      </c>
      <c r="AQ111" s="18">
        <v>691200</v>
      </c>
      <c r="AR111" s="18">
        <v>697800</v>
      </c>
      <c r="AS111" s="18">
        <v>705100</v>
      </c>
      <c r="AT111" s="18">
        <v>699600</v>
      </c>
      <c r="AU111" s="18">
        <v>704200</v>
      </c>
      <c r="AV111" s="18">
        <v>697900</v>
      </c>
      <c r="AW111" s="18">
        <v>702100</v>
      </c>
      <c r="AX111" s="18">
        <v>696900</v>
      </c>
      <c r="AY111" s="40">
        <v>695600</v>
      </c>
      <c r="AZ111" s="40">
        <v>700800</v>
      </c>
      <c r="BA111" s="40">
        <v>703800</v>
      </c>
      <c r="BB111" s="40">
        <v>708800</v>
      </c>
      <c r="BC111" s="40">
        <v>721300</v>
      </c>
      <c r="BD111" s="40">
        <v>724900</v>
      </c>
      <c r="BE111" s="40">
        <v>725400</v>
      </c>
      <c r="BF111" s="40">
        <v>726700</v>
      </c>
      <c r="BG111" s="40">
        <v>720400</v>
      </c>
      <c r="BH111" s="40">
        <v>723800</v>
      </c>
      <c r="BI111" s="40">
        <v>716600</v>
      </c>
      <c r="BJ111" s="40">
        <v>714600</v>
      </c>
      <c r="BK111" s="40">
        <v>714100</v>
      </c>
      <c r="BL111" s="40">
        <v>708600</v>
      </c>
      <c r="BM111" s="40">
        <v>711300</v>
      </c>
      <c r="BN111" s="40">
        <v>718800</v>
      </c>
      <c r="BO111" s="40">
        <v>708400</v>
      </c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16"/>
      <c r="CJ111"/>
      <c r="CL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EA111" s="30" t="e">
        <f t="shared" si="35"/>
        <v>#DIV/0!</v>
      </c>
      <c r="EB111" s="30">
        <f t="shared" si="36"/>
        <v>5.3922866599510719E-2</v>
      </c>
      <c r="EC111" s="30">
        <f t="shared" si="55"/>
        <v>5.045199366633079E-2</v>
      </c>
      <c r="ED111" s="30">
        <f t="shared" si="56"/>
        <v>4.727220465651049E-2</v>
      </c>
      <c r="EE111" s="30">
        <f t="shared" si="57"/>
        <v>4.7003584229390681E-2</v>
      </c>
      <c r="EF111" s="30">
        <f t="shared" si="58"/>
        <v>4.2173533265395254E-2</v>
      </c>
      <c r="EG111" s="30">
        <f t="shared" si="59"/>
        <v>3.7549189814814816E-2</v>
      </c>
      <c r="EH111" s="30">
        <f t="shared" si="60"/>
        <v>3.5571469907407408E-2</v>
      </c>
      <c r="EI111" s="30">
        <f t="shared" si="61"/>
        <v>3.5634852393235883E-2</v>
      </c>
      <c r="EJ111" s="30">
        <f t="shared" si="62"/>
        <v>3.271734505743866E-2</v>
      </c>
      <c r="EK111" s="30">
        <f t="shared" si="63"/>
        <v>3.2076901086335048E-2</v>
      </c>
      <c r="EL111" s="30">
        <f t="shared" si="64"/>
        <v>3.1082078954842374E-2</v>
      </c>
      <c r="EM111" s="30">
        <f t="shared" si="65"/>
        <v>3.2625017910875485E-2</v>
      </c>
      <c r="EN111" s="30">
        <f t="shared" si="66"/>
        <v>3.1269049992878509E-2</v>
      </c>
      <c r="EO111" s="30">
        <f t="shared" si="40"/>
        <v>3.0387430047352563E-2</v>
      </c>
      <c r="EP111" s="30">
        <f t="shared" si="41"/>
        <v>3.0304772857964346E-2</v>
      </c>
      <c r="EQ111" s="30">
        <f t="shared" si="42"/>
        <v>3.0951769406392694E-2</v>
      </c>
      <c r="ER111" s="30">
        <f t="shared" si="43"/>
        <v>2.9900539926115372E-2</v>
      </c>
      <c r="ES111" s="30">
        <f t="shared" si="44"/>
        <v>2.8393058690744922E-2</v>
      </c>
      <c r="ET111" s="30">
        <f t="shared" si="45"/>
        <v>2.7437959240260639E-2</v>
      </c>
      <c r="EU111" s="30">
        <f t="shared" si="46"/>
        <v>2.8281142226514001E-2</v>
      </c>
      <c r="EV111" s="30">
        <f t="shared" si="47"/>
        <v>2.7926661152467603E-2</v>
      </c>
      <c r="EW111" s="30">
        <f t="shared" si="48"/>
        <v>2.7366175863492499E-2</v>
      </c>
      <c r="EX111" s="30">
        <f t="shared" si="49"/>
        <v>2.8181565796779568E-2</v>
      </c>
      <c r="EY111" s="30">
        <f t="shared" si="50"/>
        <v>2.9859077093119645E-2</v>
      </c>
      <c r="EZ111" s="30">
        <f t="shared" si="51"/>
        <v>3.0315378174713928E-2</v>
      </c>
      <c r="FA111" s="30">
        <f t="shared" si="52"/>
        <v>2.9951021550517772E-2</v>
      </c>
      <c r="FB111" s="30">
        <f t="shared" si="53"/>
        <v>3.0462120151239322E-2</v>
      </c>
      <c r="FC111" s="30">
        <f t="shared" si="54"/>
        <v>3.2983347445667513E-2</v>
      </c>
      <c r="FD111" s="30">
        <f t="shared" si="37"/>
        <v>7.3898495712076476E-2</v>
      </c>
      <c r="FE111" s="30">
        <f t="shared" si="38"/>
        <v>7.3626878130217024E-2</v>
      </c>
      <c r="FF111" s="30">
        <f t="shared" si="39"/>
        <v>7.2080745341614905E-2</v>
      </c>
    </row>
    <row r="112" spans="1:162" ht="14.4" x14ac:dyDescent="0.3">
      <c r="A112" s="16" t="s">
        <v>125</v>
      </c>
      <c r="B112" s="18">
        <v>2841</v>
      </c>
      <c r="C112" s="18">
        <v>2559</v>
      </c>
      <c r="D112" s="18">
        <v>2411</v>
      </c>
      <c r="E112" s="18">
        <v>2400</v>
      </c>
      <c r="F112" s="18">
        <v>2128</v>
      </c>
      <c r="G112" s="18">
        <v>1940</v>
      </c>
      <c r="H112" s="18">
        <v>1713</v>
      </c>
      <c r="I112" s="18">
        <v>1807</v>
      </c>
      <c r="J112" s="18">
        <v>1691</v>
      </c>
      <c r="K112" s="18">
        <v>1674</v>
      </c>
      <c r="L112" s="18">
        <v>1558</v>
      </c>
      <c r="M112" s="18">
        <v>1675</v>
      </c>
      <c r="N112" s="18">
        <v>1605</v>
      </c>
      <c r="O112" s="18">
        <v>1587</v>
      </c>
      <c r="P112" s="18">
        <v>1514</v>
      </c>
      <c r="Q112" s="18">
        <v>1654</v>
      </c>
      <c r="R112" s="18">
        <v>1564</v>
      </c>
      <c r="S112" s="18">
        <v>1486</v>
      </c>
      <c r="T112" s="18">
        <v>1423</v>
      </c>
      <c r="U112" s="18">
        <v>1534</v>
      </c>
      <c r="V112" s="18">
        <v>1461</v>
      </c>
      <c r="W112" s="18">
        <v>1369</v>
      </c>
      <c r="X112" s="18">
        <v>1373</v>
      </c>
      <c r="Y112" s="18">
        <v>1442</v>
      </c>
      <c r="Z112" s="18">
        <v>1432</v>
      </c>
      <c r="AA112" s="18">
        <v>1451</v>
      </c>
      <c r="AB112" s="18">
        <v>1505</v>
      </c>
      <c r="AC112" s="18">
        <v>1573</v>
      </c>
      <c r="AD112" s="18">
        <v>3773</v>
      </c>
      <c r="AE112" s="18">
        <v>3740</v>
      </c>
      <c r="AF112" s="18">
        <v>3569</v>
      </c>
      <c r="AG112" s="18"/>
      <c r="AH112" s="18"/>
      <c r="AI112" s="18"/>
      <c r="AJ112" s="18"/>
      <c r="AK112" s="18">
        <v>64200</v>
      </c>
      <c r="AL112" s="18">
        <v>61800</v>
      </c>
      <c r="AM112" s="18">
        <v>61000</v>
      </c>
      <c r="AN112" s="18">
        <v>61700</v>
      </c>
      <c r="AO112" s="18">
        <v>67000</v>
      </c>
      <c r="AP112" s="18">
        <v>68700</v>
      </c>
      <c r="AQ112" s="18">
        <v>67500</v>
      </c>
      <c r="AR112" s="18">
        <v>66300</v>
      </c>
      <c r="AS112" s="18">
        <v>65700</v>
      </c>
      <c r="AT112" s="18">
        <v>69400</v>
      </c>
      <c r="AU112" s="18">
        <v>72700</v>
      </c>
      <c r="AV112" s="18">
        <v>71300</v>
      </c>
      <c r="AW112" s="18">
        <v>68000</v>
      </c>
      <c r="AX112" s="18">
        <v>65200</v>
      </c>
      <c r="AY112" s="40">
        <v>59200</v>
      </c>
      <c r="AZ112" s="40">
        <v>59700</v>
      </c>
      <c r="BA112" s="40">
        <v>64000</v>
      </c>
      <c r="BB112" s="40">
        <v>66400</v>
      </c>
      <c r="BC112" s="40">
        <v>72500</v>
      </c>
      <c r="BD112" s="40">
        <v>69400</v>
      </c>
      <c r="BE112" s="40">
        <v>71100</v>
      </c>
      <c r="BF112" s="40">
        <v>68800</v>
      </c>
      <c r="BG112" s="40">
        <v>68300</v>
      </c>
      <c r="BH112" s="40">
        <v>65600</v>
      </c>
      <c r="BI112" s="40">
        <v>69700</v>
      </c>
      <c r="BJ112" s="40">
        <v>71300</v>
      </c>
      <c r="BK112" s="40">
        <v>70900</v>
      </c>
      <c r="BL112" s="40">
        <v>73000</v>
      </c>
      <c r="BM112" s="40">
        <v>73900</v>
      </c>
      <c r="BN112" s="40">
        <v>72800</v>
      </c>
      <c r="BO112" s="40">
        <v>72600</v>
      </c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16"/>
      <c r="CJ112"/>
      <c r="CL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EA112" s="30" t="e">
        <f t="shared" si="35"/>
        <v>#DIV/0!</v>
      </c>
      <c r="EB112" s="30">
        <f t="shared" si="36"/>
        <v>4.4252336448598134E-2</v>
      </c>
      <c r="EC112" s="30">
        <f t="shared" si="55"/>
        <v>4.1407766990291264E-2</v>
      </c>
      <c r="ED112" s="30">
        <f t="shared" si="56"/>
        <v>3.9524590163934427E-2</v>
      </c>
      <c r="EE112" s="30">
        <f t="shared" si="57"/>
        <v>3.8897893030794169E-2</v>
      </c>
      <c r="EF112" s="30">
        <f t="shared" si="58"/>
        <v>3.1761194029850746E-2</v>
      </c>
      <c r="EG112" s="30">
        <f t="shared" si="59"/>
        <v>2.8238719068413392E-2</v>
      </c>
      <c r="EH112" s="30">
        <f t="shared" si="60"/>
        <v>2.5377777777777777E-2</v>
      </c>
      <c r="EI112" s="30">
        <f t="shared" si="61"/>
        <v>2.7254901960784315E-2</v>
      </c>
      <c r="EJ112" s="30">
        <f t="shared" si="62"/>
        <v>2.5738203957382039E-2</v>
      </c>
      <c r="EK112" s="30">
        <f t="shared" si="63"/>
        <v>2.4121037463976945E-2</v>
      </c>
      <c r="EL112" s="30">
        <f t="shared" si="64"/>
        <v>2.1430536451169189E-2</v>
      </c>
      <c r="EM112" s="30">
        <f t="shared" si="65"/>
        <v>2.3492286115007012E-2</v>
      </c>
      <c r="EN112" s="30">
        <f t="shared" si="66"/>
        <v>2.3602941176470587E-2</v>
      </c>
      <c r="EO112" s="30">
        <f t="shared" si="40"/>
        <v>2.4340490797546011E-2</v>
      </c>
      <c r="EP112" s="30">
        <f t="shared" si="41"/>
        <v>2.5574324324324323E-2</v>
      </c>
      <c r="EQ112" s="30">
        <f t="shared" si="42"/>
        <v>2.7705192629815745E-2</v>
      </c>
      <c r="ER112" s="30">
        <f t="shared" si="43"/>
        <v>2.4437500000000001E-2</v>
      </c>
      <c r="ES112" s="30">
        <f t="shared" si="44"/>
        <v>2.2379518072289158E-2</v>
      </c>
      <c r="ET112" s="30">
        <f t="shared" si="45"/>
        <v>1.9627586206896551E-2</v>
      </c>
      <c r="EU112" s="30">
        <f t="shared" si="46"/>
        <v>2.2103746397694524E-2</v>
      </c>
      <c r="EV112" s="30">
        <f t="shared" si="47"/>
        <v>2.0548523206751056E-2</v>
      </c>
      <c r="EW112" s="30">
        <f t="shared" si="48"/>
        <v>1.9898255813953488E-2</v>
      </c>
      <c r="EX112" s="30">
        <f t="shared" si="49"/>
        <v>2.0102489019033675E-2</v>
      </c>
      <c r="EY112" s="30">
        <f t="shared" si="50"/>
        <v>2.1981707317073169E-2</v>
      </c>
      <c r="EZ112" s="30">
        <f t="shared" si="51"/>
        <v>2.0545193687230991E-2</v>
      </c>
      <c r="FA112" s="30">
        <f t="shared" si="52"/>
        <v>2.0350631136044881E-2</v>
      </c>
      <c r="FB112" s="30">
        <f t="shared" si="53"/>
        <v>2.1227080394922427E-2</v>
      </c>
      <c r="FC112" s="30">
        <f t="shared" si="54"/>
        <v>2.1547945205479452E-2</v>
      </c>
      <c r="FD112" s="30">
        <f t="shared" si="37"/>
        <v>5.1055480378890392E-2</v>
      </c>
      <c r="FE112" s="30">
        <f t="shared" si="38"/>
        <v>5.1373626373626372E-2</v>
      </c>
      <c r="FF112" s="30">
        <f t="shared" si="39"/>
        <v>4.9159779614325071E-2</v>
      </c>
    </row>
    <row r="113" spans="1:162" ht="14.4" x14ac:dyDescent="0.3">
      <c r="A113" s="16" t="s">
        <v>126</v>
      </c>
      <c r="B113" s="18">
        <v>1587</v>
      </c>
      <c r="C113" s="18">
        <v>1480</v>
      </c>
      <c r="D113" s="18">
        <v>1300</v>
      </c>
      <c r="E113" s="18">
        <v>1322</v>
      </c>
      <c r="F113" s="18">
        <v>1105</v>
      </c>
      <c r="G113" s="18">
        <v>1034</v>
      </c>
      <c r="H113" s="18">
        <v>982</v>
      </c>
      <c r="I113" s="18">
        <v>998</v>
      </c>
      <c r="J113" s="18">
        <v>932</v>
      </c>
      <c r="K113" s="18">
        <v>886</v>
      </c>
      <c r="L113" s="18">
        <v>894</v>
      </c>
      <c r="M113" s="18">
        <v>889</v>
      </c>
      <c r="N113" s="18">
        <v>856</v>
      </c>
      <c r="O113" s="18">
        <v>834</v>
      </c>
      <c r="P113" s="18">
        <v>779</v>
      </c>
      <c r="Q113" s="18">
        <v>800</v>
      </c>
      <c r="R113" s="18">
        <v>818</v>
      </c>
      <c r="S113" s="18">
        <v>813</v>
      </c>
      <c r="T113" s="18">
        <v>796</v>
      </c>
      <c r="U113" s="18">
        <v>845</v>
      </c>
      <c r="V113" s="18">
        <v>871</v>
      </c>
      <c r="W113" s="18">
        <v>805</v>
      </c>
      <c r="X113" s="18">
        <v>799</v>
      </c>
      <c r="Y113" s="18">
        <v>809</v>
      </c>
      <c r="Z113" s="18">
        <v>811</v>
      </c>
      <c r="AA113" s="18">
        <v>816</v>
      </c>
      <c r="AB113" s="18">
        <v>846</v>
      </c>
      <c r="AC113" s="18">
        <v>876</v>
      </c>
      <c r="AD113" s="18">
        <v>2499</v>
      </c>
      <c r="AE113" s="18">
        <v>2536</v>
      </c>
      <c r="AF113" s="18">
        <v>2419</v>
      </c>
      <c r="AG113" s="18"/>
      <c r="AH113" s="18"/>
      <c r="AI113" s="18"/>
      <c r="AJ113" s="18"/>
      <c r="AK113" s="18">
        <v>57900</v>
      </c>
      <c r="AL113" s="18">
        <v>54400</v>
      </c>
      <c r="AM113" s="18">
        <v>55800</v>
      </c>
      <c r="AN113" s="18">
        <v>58000</v>
      </c>
      <c r="AO113" s="18">
        <v>57100</v>
      </c>
      <c r="AP113" s="18">
        <v>59300</v>
      </c>
      <c r="AQ113" s="18">
        <v>58700</v>
      </c>
      <c r="AR113" s="18">
        <v>59000</v>
      </c>
      <c r="AS113" s="18">
        <v>59200</v>
      </c>
      <c r="AT113" s="18">
        <v>59700</v>
      </c>
      <c r="AU113" s="18">
        <v>59500</v>
      </c>
      <c r="AV113" s="18">
        <v>58000</v>
      </c>
      <c r="AW113" s="18">
        <v>57600</v>
      </c>
      <c r="AX113" s="18">
        <v>59200</v>
      </c>
      <c r="AY113" s="40">
        <v>59700</v>
      </c>
      <c r="AZ113" s="40">
        <v>59200</v>
      </c>
      <c r="BA113" s="40">
        <v>59300</v>
      </c>
      <c r="BB113" s="40">
        <v>58800</v>
      </c>
      <c r="BC113" s="40">
        <v>58700</v>
      </c>
      <c r="BD113" s="40">
        <v>59500</v>
      </c>
      <c r="BE113" s="40">
        <v>59900</v>
      </c>
      <c r="BF113" s="40">
        <v>59000</v>
      </c>
      <c r="BG113" s="40">
        <v>57300</v>
      </c>
      <c r="BH113" s="40">
        <v>55100</v>
      </c>
      <c r="BI113" s="40">
        <v>55600</v>
      </c>
      <c r="BJ113" s="40">
        <v>57300</v>
      </c>
      <c r="BK113" s="40">
        <v>58500</v>
      </c>
      <c r="BL113" s="40">
        <v>59900</v>
      </c>
      <c r="BM113" s="40">
        <v>60600</v>
      </c>
      <c r="BN113" s="40">
        <v>58800</v>
      </c>
      <c r="BO113" s="40">
        <v>56700</v>
      </c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16"/>
      <c r="CJ113"/>
      <c r="CL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EA113" s="30" t="e">
        <f t="shared" si="35"/>
        <v>#DIV/0!</v>
      </c>
      <c r="EB113" s="30">
        <f t="shared" si="36"/>
        <v>2.7409326424870466E-2</v>
      </c>
      <c r="EC113" s="30">
        <f t="shared" si="55"/>
        <v>2.7205882352941177E-2</v>
      </c>
      <c r="ED113" s="30">
        <f t="shared" si="56"/>
        <v>2.3297491039426525E-2</v>
      </c>
      <c r="EE113" s="30">
        <f t="shared" si="57"/>
        <v>2.2793103448275863E-2</v>
      </c>
      <c r="EF113" s="30">
        <f t="shared" si="58"/>
        <v>1.935201401050788E-2</v>
      </c>
      <c r="EG113" s="30">
        <f t="shared" si="59"/>
        <v>1.7436762225969647E-2</v>
      </c>
      <c r="EH113" s="30">
        <f t="shared" si="60"/>
        <v>1.6729131175468485E-2</v>
      </c>
      <c r="EI113" s="30">
        <f t="shared" si="61"/>
        <v>1.6915254237288135E-2</v>
      </c>
      <c r="EJ113" s="30">
        <f t="shared" si="62"/>
        <v>1.5743243243243242E-2</v>
      </c>
      <c r="EK113" s="30">
        <f t="shared" si="63"/>
        <v>1.4840871021775545E-2</v>
      </c>
      <c r="EL113" s="30">
        <f t="shared" si="64"/>
        <v>1.5025210084033614E-2</v>
      </c>
      <c r="EM113" s="30">
        <f t="shared" si="65"/>
        <v>1.5327586206896551E-2</v>
      </c>
      <c r="EN113" s="30">
        <f t="shared" si="66"/>
        <v>1.4861111111111111E-2</v>
      </c>
      <c r="EO113" s="30">
        <f t="shared" si="40"/>
        <v>1.4087837837837838E-2</v>
      </c>
      <c r="EP113" s="30">
        <f t="shared" si="41"/>
        <v>1.3048576214405361E-2</v>
      </c>
      <c r="EQ113" s="30">
        <f t="shared" si="42"/>
        <v>1.3513513513513514E-2</v>
      </c>
      <c r="ER113" s="30">
        <f t="shared" si="43"/>
        <v>1.3794266441821247E-2</v>
      </c>
      <c r="ES113" s="30">
        <f t="shared" si="44"/>
        <v>1.3826530612244897E-2</v>
      </c>
      <c r="ET113" s="30">
        <f t="shared" si="45"/>
        <v>1.3560477001703578E-2</v>
      </c>
      <c r="EU113" s="30">
        <f t="shared" si="46"/>
        <v>1.4201680672268907E-2</v>
      </c>
      <c r="EV113" s="30">
        <f t="shared" si="47"/>
        <v>1.4540901502504174E-2</v>
      </c>
      <c r="EW113" s="30">
        <f t="shared" si="48"/>
        <v>1.3644067796610169E-2</v>
      </c>
      <c r="EX113" s="30">
        <f t="shared" si="49"/>
        <v>1.3944153577661432E-2</v>
      </c>
      <c r="EY113" s="30">
        <f t="shared" si="50"/>
        <v>1.4682395644283121E-2</v>
      </c>
      <c r="EZ113" s="30">
        <f t="shared" si="51"/>
        <v>1.4586330935251799E-2</v>
      </c>
      <c r="FA113" s="30">
        <f t="shared" si="52"/>
        <v>1.4240837696335079E-2</v>
      </c>
      <c r="FB113" s="30">
        <f t="shared" si="53"/>
        <v>1.4461538461538461E-2</v>
      </c>
      <c r="FC113" s="30">
        <f t="shared" si="54"/>
        <v>1.4624373956594324E-2</v>
      </c>
      <c r="FD113" s="30">
        <f t="shared" si="37"/>
        <v>4.123762376237624E-2</v>
      </c>
      <c r="FE113" s="30">
        <f t="shared" si="38"/>
        <v>4.3129251700680271E-2</v>
      </c>
      <c r="FF113" s="30">
        <f t="shared" si="39"/>
        <v>4.2663139329805998E-2</v>
      </c>
    </row>
    <row r="114" spans="1:162" ht="14.4" x14ac:dyDescent="0.3">
      <c r="A114" s="16" t="s">
        <v>127</v>
      </c>
      <c r="B114" s="18">
        <v>3058</v>
      </c>
      <c r="C114" s="18">
        <v>2655</v>
      </c>
      <c r="D114" s="18">
        <v>2523</v>
      </c>
      <c r="E114" s="18">
        <v>2475</v>
      </c>
      <c r="F114" s="18">
        <v>2255</v>
      </c>
      <c r="G114" s="18">
        <v>1961</v>
      </c>
      <c r="H114" s="18">
        <v>1764</v>
      </c>
      <c r="I114" s="18">
        <v>1852</v>
      </c>
      <c r="J114" s="18">
        <v>1688</v>
      </c>
      <c r="K114" s="18">
        <v>1576</v>
      </c>
      <c r="L114" s="18">
        <v>1562</v>
      </c>
      <c r="M114" s="18">
        <v>1695</v>
      </c>
      <c r="N114" s="18">
        <v>1672</v>
      </c>
      <c r="O114" s="18">
        <v>1546</v>
      </c>
      <c r="P114" s="18">
        <v>1443</v>
      </c>
      <c r="Q114" s="18">
        <v>1559</v>
      </c>
      <c r="R114" s="18">
        <v>1536</v>
      </c>
      <c r="S114" s="18">
        <v>1457</v>
      </c>
      <c r="T114" s="18">
        <v>1433</v>
      </c>
      <c r="U114" s="18">
        <v>1448</v>
      </c>
      <c r="V114" s="18">
        <v>1527</v>
      </c>
      <c r="W114" s="18">
        <v>1562</v>
      </c>
      <c r="X114" s="18">
        <v>1554</v>
      </c>
      <c r="Y114" s="18">
        <v>1628</v>
      </c>
      <c r="Z114" s="18">
        <v>1656</v>
      </c>
      <c r="AA114" s="18">
        <v>1656</v>
      </c>
      <c r="AB114" s="18">
        <v>1716</v>
      </c>
      <c r="AC114" s="18">
        <v>1818</v>
      </c>
      <c r="AD114" s="18">
        <v>3817</v>
      </c>
      <c r="AE114" s="18">
        <v>3630</v>
      </c>
      <c r="AF114" s="18">
        <v>3460</v>
      </c>
      <c r="AG114" s="18"/>
      <c r="AH114" s="18"/>
      <c r="AI114" s="18"/>
      <c r="AJ114" s="18"/>
      <c r="AK114" s="18">
        <v>46600</v>
      </c>
      <c r="AL114" s="18">
        <v>46600</v>
      </c>
      <c r="AM114" s="18">
        <v>47800</v>
      </c>
      <c r="AN114" s="18">
        <v>46500</v>
      </c>
      <c r="AO114" s="18">
        <v>48500</v>
      </c>
      <c r="AP114" s="18">
        <v>49700</v>
      </c>
      <c r="AQ114" s="18">
        <v>49900</v>
      </c>
      <c r="AR114" s="18">
        <v>50000</v>
      </c>
      <c r="AS114" s="18">
        <v>50400</v>
      </c>
      <c r="AT114" s="18">
        <v>50500</v>
      </c>
      <c r="AU114" s="18">
        <v>49000</v>
      </c>
      <c r="AV114" s="18">
        <v>47800</v>
      </c>
      <c r="AW114" s="18">
        <v>45800</v>
      </c>
      <c r="AX114" s="18">
        <v>44700</v>
      </c>
      <c r="AY114" s="40">
        <v>46400</v>
      </c>
      <c r="AZ114" s="40">
        <v>47500</v>
      </c>
      <c r="BA114" s="40">
        <v>49500</v>
      </c>
      <c r="BB114" s="40">
        <v>49600</v>
      </c>
      <c r="BC114" s="40">
        <v>48400</v>
      </c>
      <c r="BD114" s="40">
        <v>47300</v>
      </c>
      <c r="BE114" s="40">
        <v>45400</v>
      </c>
      <c r="BF114" s="40">
        <v>45700</v>
      </c>
      <c r="BG114" s="40">
        <v>48400</v>
      </c>
      <c r="BH114" s="40">
        <v>50200</v>
      </c>
      <c r="BI114" s="40">
        <v>50400</v>
      </c>
      <c r="BJ114" s="40">
        <v>49400</v>
      </c>
      <c r="BK114" s="40">
        <v>44500</v>
      </c>
      <c r="BL114" s="40">
        <v>43000</v>
      </c>
      <c r="BM114" s="40">
        <v>44400</v>
      </c>
      <c r="BN114" s="40">
        <v>44400</v>
      </c>
      <c r="BO114" s="40">
        <v>46200</v>
      </c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16"/>
      <c r="CJ114"/>
      <c r="CL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EA114" s="30" t="e">
        <f t="shared" si="35"/>
        <v>#DIV/0!</v>
      </c>
      <c r="EB114" s="30">
        <f t="shared" si="36"/>
        <v>6.5622317596566518E-2</v>
      </c>
      <c r="EC114" s="30">
        <f t="shared" si="55"/>
        <v>5.6974248927038625E-2</v>
      </c>
      <c r="ED114" s="30">
        <f t="shared" si="56"/>
        <v>5.2782426778242679E-2</v>
      </c>
      <c r="EE114" s="30">
        <f t="shared" si="57"/>
        <v>5.32258064516129E-2</v>
      </c>
      <c r="EF114" s="30">
        <f t="shared" si="58"/>
        <v>4.6494845360824745E-2</v>
      </c>
      <c r="EG114" s="30">
        <f t="shared" si="59"/>
        <v>3.9456740442655937E-2</v>
      </c>
      <c r="EH114" s="30">
        <f t="shared" si="60"/>
        <v>3.5350701402805614E-2</v>
      </c>
      <c r="EI114" s="30">
        <f t="shared" si="61"/>
        <v>3.7039999999999997E-2</v>
      </c>
      <c r="EJ114" s="30">
        <f t="shared" si="62"/>
        <v>3.349206349206349E-2</v>
      </c>
      <c r="EK114" s="30">
        <f t="shared" si="63"/>
        <v>3.1207920792079208E-2</v>
      </c>
      <c r="EL114" s="30">
        <f t="shared" si="64"/>
        <v>3.1877551020408165E-2</v>
      </c>
      <c r="EM114" s="30">
        <f t="shared" si="65"/>
        <v>3.5460251046025106E-2</v>
      </c>
      <c r="EN114" s="30">
        <f t="shared" si="66"/>
        <v>3.6506550218340608E-2</v>
      </c>
      <c r="EO114" s="30">
        <f t="shared" si="40"/>
        <v>3.4586129753914986E-2</v>
      </c>
      <c r="EP114" s="30">
        <f t="shared" si="41"/>
        <v>3.1099137931034481E-2</v>
      </c>
      <c r="EQ114" s="30">
        <f t="shared" si="42"/>
        <v>3.2821052631578945E-2</v>
      </c>
      <c r="ER114" s="30">
        <f t="shared" si="43"/>
        <v>3.103030303030303E-2</v>
      </c>
      <c r="ES114" s="30">
        <f t="shared" si="44"/>
        <v>2.9374999999999998E-2</v>
      </c>
      <c r="ET114" s="30">
        <f t="shared" si="45"/>
        <v>2.9607438016528927E-2</v>
      </c>
      <c r="EU114" s="30">
        <f t="shared" si="46"/>
        <v>3.0613107822410147E-2</v>
      </c>
      <c r="EV114" s="30">
        <f t="shared" si="47"/>
        <v>3.3634361233480174E-2</v>
      </c>
      <c r="EW114" s="30">
        <f t="shared" si="48"/>
        <v>3.4179431072210067E-2</v>
      </c>
      <c r="EX114" s="30">
        <f t="shared" si="49"/>
        <v>3.2107438016528926E-2</v>
      </c>
      <c r="EY114" s="30">
        <f t="shared" si="50"/>
        <v>3.2430278884462149E-2</v>
      </c>
      <c r="EZ114" s="30">
        <f t="shared" si="51"/>
        <v>3.2857142857142856E-2</v>
      </c>
      <c r="FA114" s="30">
        <f t="shared" si="52"/>
        <v>3.3522267206477732E-2</v>
      </c>
      <c r="FB114" s="30">
        <f t="shared" si="53"/>
        <v>3.8561797752808991E-2</v>
      </c>
      <c r="FC114" s="30">
        <f t="shared" si="54"/>
        <v>4.2279069767441863E-2</v>
      </c>
      <c r="FD114" s="30">
        <f t="shared" si="37"/>
        <v>8.5968468468468465E-2</v>
      </c>
      <c r="FE114" s="30">
        <f t="shared" si="38"/>
        <v>8.1756756756756754E-2</v>
      </c>
      <c r="FF114" s="30">
        <f t="shared" si="39"/>
        <v>7.4891774891774898E-2</v>
      </c>
    </row>
    <row r="115" spans="1:162" ht="14.4" x14ac:dyDescent="0.3">
      <c r="A115" s="16" t="s">
        <v>453</v>
      </c>
      <c r="B115" s="18">
        <v>3898</v>
      </c>
      <c r="C115" s="18">
        <v>3463</v>
      </c>
      <c r="D115" s="18">
        <v>3339</v>
      </c>
      <c r="E115" s="18">
        <v>3358</v>
      </c>
      <c r="F115" s="18">
        <v>2952</v>
      </c>
      <c r="G115" s="18">
        <v>2720</v>
      </c>
      <c r="H115" s="18">
        <v>2697</v>
      </c>
      <c r="I115" s="18">
        <v>2666</v>
      </c>
      <c r="J115" s="18">
        <v>2381</v>
      </c>
      <c r="K115" s="18">
        <v>2210</v>
      </c>
      <c r="L115" s="18">
        <v>2293</v>
      </c>
      <c r="M115" s="18">
        <v>2365</v>
      </c>
      <c r="N115" s="18">
        <v>2405</v>
      </c>
      <c r="O115" s="18">
        <v>2212</v>
      </c>
      <c r="P115" s="18">
        <v>2250</v>
      </c>
      <c r="Q115" s="18">
        <v>2424</v>
      </c>
      <c r="R115" s="18">
        <v>2314</v>
      </c>
      <c r="S115" s="18">
        <v>2167</v>
      </c>
      <c r="T115" s="18">
        <v>2234</v>
      </c>
      <c r="U115" s="18">
        <v>2458</v>
      </c>
      <c r="V115" s="18">
        <v>2377</v>
      </c>
      <c r="W115" s="18">
        <v>2186</v>
      </c>
      <c r="X115" s="18">
        <v>2296</v>
      </c>
      <c r="Y115" s="18">
        <v>2535</v>
      </c>
      <c r="Z115" s="18">
        <v>2499</v>
      </c>
      <c r="AA115" s="18">
        <v>2474</v>
      </c>
      <c r="AB115" s="18">
        <v>2554</v>
      </c>
      <c r="AC115" s="18">
        <v>2664</v>
      </c>
      <c r="AD115" s="18">
        <v>4912</v>
      </c>
      <c r="AE115" s="18">
        <v>5006</v>
      </c>
      <c r="AF115" s="18">
        <v>4960</v>
      </c>
      <c r="AG115" s="18"/>
      <c r="AH115" s="18"/>
      <c r="AI115" s="18"/>
      <c r="AJ115" s="18"/>
      <c r="AK115" s="18">
        <v>50600</v>
      </c>
      <c r="AL115" s="18">
        <v>49600</v>
      </c>
      <c r="AM115" s="18">
        <v>49300</v>
      </c>
      <c r="AN115" s="18">
        <v>48400</v>
      </c>
      <c r="AO115" s="18">
        <v>50100</v>
      </c>
      <c r="AP115" s="18">
        <v>52000</v>
      </c>
      <c r="AQ115" s="18">
        <v>52400</v>
      </c>
      <c r="AR115" s="18">
        <v>49900</v>
      </c>
      <c r="AS115" s="18">
        <v>49600</v>
      </c>
      <c r="AT115" s="18">
        <v>50800</v>
      </c>
      <c r="AU115" s="18">
        <v>51500</v>
      </c>
      <c r="AV115" s="18">
        <v>53100</v>
      </c>
      <c r="AW115" s="18">
        <v>51500</v>
      </c>
      <c r="AX115" s="18">
        <v>51200</v>
      </c>
      <c r="AY115" s="40">
        <v>50400</v>
      </c>
      <c r="AZ115" s="40">
        <v>50700</v>
      </c>
      <c r="BA115" s="40">
        <v>51600</v>
      </c>
      <c r="BB115" s="40">
        <v>51600</v>
      </c>
      <c r="BC115" s="40">
        <v>51700</v>
      </c>
      <c r="BD115" s="40">
        <v>48700</v>
      </c>
      <c r="BE115" s="40">
        <v>47600</v>
      </c>
      <c r="BF115" s="40">
        <v>46300</v>
      </c>
      <c r="BG115" s="40">
        <v>48200</v>
      </c>
      <c r="BH115" s="40">
        <v>52000</v>
      </c>
      <c r="BI115" s="40">
        <v>53000</v>
      </c>
      <c r="BJ115" s="40">
        <v>53200</v>
      </c>
      <c r="BK115" s="40">
        <v>54100</v>
      </c>
      <c r="BL115" s="40">
        <v>53900</v>
      </c>
      <c r="BM115" s="40">
        <v>53400</v>
      </c>
      <c r="BN115" s="40">
        <v>53100</v>
      </c>
      <c r="BO115" s="40">
        <v>51700</v>
      </c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16"/>
      <c r="CJ115"/>
      <c r="CL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EA115" s="30" t="e">
        <f t="shared" si="35"/>
        <v>#DIV/0!</v>
      </c>
      <c r="EB115" s="30">
        <f t="shared" si="36"/>
        <v>7.7035573122529649E-2</v>
      </c>
      <c r="EC115" s="30">
        <f t="shared" si="55"/>
        <v>6.9818548387096779E-2</v>
      </c>
      <c r="ED115" s="30">
        <f t="shared" si="56"/>
        <v>6.7728194726166327E-2</v>
      </c>
      <c r="EE115" s="30">
        <f t="shared" si="57"/>
        <v>6.9380165289256196E-2</v>
      </c>
      <c r="EF115" s="30">
        <f t="shared" si="58"/>
        <v>5.8922155688622753E-2</v>
      </c>
      <c r="EG115" s="30">
        <f t="shared" si="59"/>
        <v>5.2307692307692305E-2</v>
      </c>
      <c r="EH115" s="30">
        <f t="shared" si="60"/>
        <v>5.1469465648854962E-2</v>
      </c>
      <c r="EI115" s="30">
        <f t="shared" si="61"/>
        <v>5.3426853707414831E-2</v>
      </c>
      <c r="EJ115" s="30">
        <f t="shared" si="62"/>
        <v>4.8004032258064516E-2</v>
      </c>
      <c r="EK115" s="30">
        <f t="shared" si="63"/>
        <v>4.3503937007874013E-2</v>
      </c>
      <c r="EL115" s="30">
        <f t="shared" si="64"/>
        <v>4.4524271844660193E-2</v>
      </c>
      <c r="EM115" s="30">
        <f t="shared" si="65"/>
        <v>4.453860640301318E-2</v>
      </c>
      <c r="EN115" s="30">
        <f t="shared" si="66"/>
        <v>4.6699029126213591E-2</v>
      </c>
      <c r="EO115" s="30">
        <f t="shared" si="40"/>
        <v>4.3203125000000002E-2</v>
      </c>
      <c r="EP115" s="30">
        <f t="shared" si="41"/>
        <v>4.4642857142857144E-2</v>
      </c>
      <c r="EQ115" s="30">
        <f t="shared" si="42"/>
        <v>4.7810650887573962E-2</v>
      </c>
      <c r="ER115" s="30">
        <f t="shared" si="43"/>
        <v>4.484496124031008E-2</v>
      </c>
      <c r="ES115" s="30">
        <f t="shared" si="44"/>
        <v>4.1996124031007755E-2</v>
      </c>
      <c r="ET115" s="30">
        <f t="shared" si="45"/>
        <v>4.3210831721470021E-2</v>
      </c>
      <c r="EU115" s="30">
        <f t="shared" si="46"/>
        <v>5.0472279260780288E-2</v>
      </c>
      <c r="EV115" s="30">
        <f t="shared" si="47"/>
        <v>4.9936974789915968E-2</v>
      </c>
      <c r="EW115" s="30">
        <f t="shared" si="48"/>
        <v>4.7213822894168464E-2</v>
      </c>
      <c r="EX115" s="30">
        <f t="shared" si="49"/>
        <v>4.7634854771784231E-2</v>
      </c>
      <c r="EY115" s="30">
        <f t="shared" si="50"/>
        <v>4.8750000000000002E-2</v>
      </c>
      <c r="EZ115" s="30">
        <f t="shared" si="51"/>
        <v>4.7150943396226414E-2</v>
      </c>
      <c r="FA115" s="30">
        <f t="shared" si="52"/>
        <v>4.6503759398496242E-2</v>
      </c>
      <c r="FB115" s="30">
        <f t="shared" si="53"/>
        <v>4.720887245841035E-2</v>
      </c>
      <c r="FC115" s="30">
        <f t="shared" si="54"/>
        <v>4.9424860853432284E-2</v>
      </c>
      <c r="FD115" s="30">
        <f t="shared" si="37"/>
        <v>9.1985018726591761E-2</v>
      </c>
      <c r="FE115" s="30">
        <f t="shared" si="38"/>
        <v>9.4274952919020716E-2</v>
      </c>
      <c r="FF115" s="30">
        <f t="shared" si="39"/>
        <v>9.5938104448742748E-2</v>
      </c>
    </row>
    <row r="116" spans="1:162" ht="14.4" x14ac:dyDescent="0.3">
      <c r="A116" s="16" t="s">
        <v>466</v>
      </c>
      <c r="B116" s="18">
        <v>3724</v>
      </c>
      <c r="C116" s="18">
        <v>3389</v>
      </c>
      <c r="D116" s="18">
        <v>3093</v>
      </c>
      <c r="E116" s="18">
        <v>3054</v>
      </c>
      <c r="F116" s="18">
        <v>2604</v>
      </c>
      <c r="G116" s="18">
        <v>2437</v>
      </c>
      <c r="H116" s="18">
        <v>2256</v>
      </c>
      <c r="I116" s="18">
        <v>2300</v>
      </c>
      <c r="J116" s="18">
        <v>2126</v>
      </c>
      <c r="K116" s="18">
        <v>2018</v>
      </c>
      <c r="L116" s="18">
        <v>1959</v>
      </c>
      <c r="M116" s="18">
        <v>2030</v>
      </c>
      <c r="N116" s="18">
        <v>2015</v>
      </c>
      <c r="O116" s="18">
        <v>1972</v>
      </c>
      <c r="P116" s="18">
        <v>1868</v>
      </c>
      <c r="Q116" s="18">
        <v>2071</v>
      </c>
      <c r="R116" s="18">
        <v>2047</v>
      </c>
      <c r="S116" s="18">
        <v>1980</v>
      </c>
      <c r="T116" s="18">
        <v>1969</v>
      </c>
      <c r="U116" s="18">
        <v>2103</v>
      </c>
      <c r="V116" s="18">
        <v>2053</v>
      </c>
      <c r="W116" s="18">
        <v>1942</v>
      </c>
      <c r="X116" s="18">
        <v>1961</v>
      </c>
      <c r="Y116" s="18">
        <v>2082</v>
      </c>
      <c r="Z116" s="18">
        <v>2043</v>
      </c>
      <c r="AA116" s="18">
        <v>2045</v>
      </c>
      <c r="AB116" s="18">
        <v>1999</v>
      </c>
      <c r="AC116" s="18">
        <v>2119</v>
      </c>
      <c r="AD116" s="18">
        <v>4603</v>
      </c>
      <c r="AE116" s="18">
        <v>4727</v>
      </c>
      <c r="AF116" s="18">
        <v>4497</v>
      </c>
      <c r="AG116" s="18"/>
      <c r="AH116" s="18"/>
      <c r="AI116" s="18"/>
      <c r="AJ116" s="18"/>
      <c r="AK116" s="18">
        <v>87300</v>
      </c>
      <c r="AL116" s="18">
        <v>86400</v>
      </c>
      <c r="AM116" s="18">
        <v>87200</v>
      </c>
      <c r="AN116" s="18">
        <v>87500</v>
      </c>
      <c r="AO116" s="18">
        <v>86900</v>
      </c>
      <c r="AP116" s="18">
        <v>86500</v>
      </c>
      <c r="AQ116" s="18">
        <v>89500</v>
      </c>
      <c r="AR116" s="18">
        <v>89500</v>
      </c>
      <c r="AS116" s="18">
        <v>86400</v>
      </c>
      <c r="AT116" s="18">
        <v>86800</v>
      </c>
      <c r="AU116" s="18">
        <v>87300</v>
      </c>
      <c r="AV116" s="18">
        <v>88200</v>
      </c>
      <c r="AW116" s="18">
        <v>88700</v>
      </c>
      <c r="AX116" s="18">
        <v>87900</v>
      </c>
      <c r="AY116" s="40">
        <v>87900</v>
      </c>
      <c r="AZ116" s="40">
        <v>85900</v>
      </c>
      <c r="BA116" s="40">
        <v>87300</v>
      </c>
      <c r="BB116" s="40">
        <v>86800</v>
      </c>
      <c r="BC116" s="40">
        <v>86800</v>
      </c>
      <c r="BD116" s="40">
        <v>88300</v>
      </c>
      <c r="BE116" s="40">
        <v>88700</v>
      </c>
      <c r="BF116" s="40">
        <v>88400</v>
      </c>
      <c r="BG116" s="40">
        <v>86700</v>
      </c>
      <c r="BH116" s="40">
        <v>86000</v>
      </c>
      <c r="BI116" s="40">
        <v>85800</v>
      </c>
      <c r="BJ116" s="40">
        <v>84700</v>
      </c>
      <c r="BK116" s="40">
        <v>86400</v>
      </c>
      <c r="BL116" s="40">
        <v>85300</v>
      </c>
      <c r="BM116" s="40">
        <v>85400</v>
      </c>
      <c r="BN116" s="40">
        <v>88700</v>
      </c>
      <c r="BO116" s="40">
        <v>86700</v>
      </c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16"/>
      <c r="CJ116"/>
      <c r="CL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EA116" s="30" t="e">
        <f t="shared" si="35"/>
        <v>#DIV/0!</v>
      </c>
      <c r="EB116" s="30">
        <f t="shared" si="36"/>
        <v>4.2657502863688433E-2</v>
      </c>
      <c r="EC116" s="30">
        <f t="shared" si="55"/>
        <v>3.9224537037037037E-2</v>
      </c>
      <c r="ED116" s="30">
        <f t="shared" si="56"/>
        <v>3.5470183486238531E-2</v>
      </c>
      <c r="EE116" s="30">
        <f t="shared" si="57"/>
        <v>3.4902857142857145E-2</v>
      </c>
      <c r="EF116" s="30">
        <f t="shared" si="58"/>
        <v>2.9965477560414268E-2</v>
      </c>
      <c r="EG116" s="30">
        <f t="shared" si="59"/>
        <v>2.8173410404624278E-2</v>
      </c>
      <c r="EH116" s="30">
        <f t="shared" si="60"/>
        <v>2.5206703910614525E-2</v>
      </c>
      <c r="EI116" s="30">
        <f t="shared" si="61"/>
        <v>2.5698324022346369E-2</v>
      </c>
      <c r="EJ116" s="30">
        <f t="shared" si="62"/>
        <v>2.4606481481481483E-2</v>
      </c>
      <c r="EK116" s="30">
        <f t="shared" si="63"/>
        <v>2.3248847926267281E-2</v>
      </c>
      <c r="EL116" s="30">
        <f t="shared" si="64"/>
        <v>2.2439862542955328E-2</v>
      </c>
      <c r="EM116" s="30">
        <f t="shared" si="65"/>
        <v>2.3015873015873017E-2</v>
      </c>
      <c r="EN116" s="30">
        <f t="shared" si="66"/>
        <v>2.2717023675310033E-2</v>
      </c>
      <c r="EO116" s="30">
        <f t="shared" si="40"/>
        <v>2.2434584755403868E-2</v>
      </c>
      <c r="EP116" s="30">
        <f t="shared" si="41"/>
        <v>2.1251422070534699E-2</v>
      </c>
      <c r="EQ116" s="30">
        <f t="shared" si="42"/>
        <v>2.410942956926659E-2</v>
      </c>
      <c r="ER116" s="30">
        <f t="shared" si="43"/>
        <v>2.3447880870561284E-2</v>
      </c>
      <c r="ES116" s="30">
        <f t="shared" si="44"/>
        <v>2.2811059907834101E-2</v>
      </c>
      <c r="ET116" s="30">
        <f t="shared" si="45"/>
        <v>2.2684331797235023E-2</v>
      </c>
      <c r="EU116" s="30">
        <f t="shared" si="46"/>
        <v>2.3816534541336355E-2</v>
      </c>
      <c r="EV116" s="30">
        <f t="shared" si="47"/>
        <v>2.3145434047350619E-2</v>
      </c>
      <c r="EW116" s="30">
        <f t="shared" si="48"/>
        <v>2.1968325791855203E-2</v>
      </c>
      <c r="EX116" s="30">
        <f t="shared" si="49"/>
        <v>2.2618223760092274E-2</v>
      </c>
      <c r="EY116" s="30">
        <f t="shared" si="50"/>
        <v>2.4209302325581394E-2</v>
      </c>
      <c r="EZ116" s="30">
        <f t="shared" si="51"/>
        <v>2.3811188811188811E-2</v>
      </c>
      <c r="FA116" s="30">
        <f t="shared" si="52"/>
        <v>2.4144037780401417E-2</v>
      </c>
      <c r="FB116" s="30">
        <f t="shared" si="53"/>
        <v>2.3136574074074073E-2</v>
      </c>
      <c r="FC116" s="30">
        <f t="shared" si="54"/>
        <v>2.4841735052754981E-2</v>
      </c>
      <c r="FD116" s="30">
        <f t="shared" si="37"/>
        <v>5.389929742388759E-2</v>
      </c>
      <c r="FE116" s="30">
        <f t="shared" si="38"/>
        <v>5.3291995490417139E-2</v>
      </c>
      <c r="FF116" s="30">
        <f t="shared" si="39"/>
        <v>5.1868512110726642E-2</v>
      </c>
    </row>
    <row r="117" spans="1:162" ht="14.4" x14ac:dyDescent="0.3">
      <c r="A117" s="16" t="s">
        <v>128</v>
      </c>
      <c r="B117" s="18">
        <v>1916</v>
      </c>
      <c r="C117" s="18">
        <v>1892</v>
      </c>
      <c r="D117" s="18">
        <v>1786</v>
      </c>
      <c r="E117" s="18">
        <v>1766</v>
      </c>
      <c r="F117" s="18">
        <v>1530</v>
      </c>
      <c r="G117" s="18">
        <v>1376</v>
      </c>
      <c r="H117" s="18">
        <v>1306</v>
      </c>
      <c r="I117" s="18">
        <v>1352</v>
      </c>
      <c r="J117" s="18">
        <v>1262</v>
      </c>
      <c r="K117" s="18">
        <v>1214</v>
      </c>
      <c r="L117" s="18">
        <v>1242</v>
      </c>
      <c r="M117" s="18">
        <v>1319</v>
      </c>
      <c r="N117" s="18">
        <v>1267</v>
      </c>
      <c r="O117" s="18">
        <v>1215</v>
      </c>
      <c r="P117" s="18">
        <v>1133</v>
      </c>
      <c r="Q117" s="18">
        <v>1210</v>
      </c>
      <c r="R117" s="18">
        <v>1210</v>
      </c>
      <c r="S117" s="18">
        <v>1092</v>
      </c>
      <c r="T117" s="18">
        <v>1071</v>
      </c>
      <c r="U117" s="18">
        <v>1123</v>
      </c>
      <c r="V117" s="18">
        <v>1113</v>
      </c>
      <c r="W117" s="18">
        <v>1097</v>
      </c>
      <c r="X117" s="18">
        <v>1117</v>
      </c>
      <c r="Y117" s="18">
        <v>1206</v>
      </c>
      <c r="Z117" s="18">
        <v>1192</v>
      </c>
      <c r="AA117" s="18">
        <v>1139</v>
      </c>
      <c r="AB117" s="18">
        <v>1101</v>
      </c>
      <c r="AC117" s="18">
        <v>1168</v>
      </c>
      <c r="AD117" s="18">
        <v>2549</v>
      </c>
      <c r="AE117" s="18">
        <v>2444</v>
      </c>
      <c r="AF117" s="18">
        <v>2248</v>
      </c>
      <c r="AG117" s="18"/>
      <c r="AH117" s="18"/>
      <c r="AI117" s="18"/>
      <c r="AJ117" s="18"/>
      <c r="AK117" s="18">
        <v>39400</v>
      </c>
      <c r="AL117" s="18">
        <v>39000</v>
      </c>
      <c r="AM117" s="18">
        <v>39000</v>
      </c>
      <c r="AN117" s="18">
        <v>39500</v>
      </c>
      <c r="AO117" s="18">
        <v>39900</v>
      </c>
      <c r="AP117" s="18">
        <v>40300</v>
      </c>
      <c r="AQ117" s="18">
        <v>41300</v>
      </c>
      <c r="AR117" s="18">
        <v>42700</v>
      </c>
      <c r="AS117" s="18">
        <v>43000</v>
      </c>
      <c r="AT117" s="18">
        <v>41600</v>
      </c>
      <c r="AU117" s="18">
        <v>41300</v>
      </c>
      <c r="AV117" s="18">
        <v>40700</v>
      </c>
      <c r="AW117" s="18">
        <v>41100</v>
      </c>
      <c r="AX117" s="18">
        <v>40900</v>
      </c>
      <c r="AY117" s="40">
        <v>40600</v>
      </c>
      <c r="AZ117" s="40">
        <v>39300</v>
      </c>
      <c r="BA117" s="40">
        <v>39100</v>
      </c>
      <c r="BB117" s="40">
        <v>39800</v>
      </c>
      <c r="BC117" s="40">
        <v>38400</v>
      </c>
      <c r="BD117" s="40">
        <v>38300</v>
      </c>
      <c r="BE117" s="40">
        <v>39600</v>
      </c>
      <c r="BF117" s="40">
        <v>40100</v>
      </c>
      <c r="BG117" s="40">
        <v>41700</v>
      </c>
      <c r="BH117" s="40">
        <v>43500</v>
      </c>
      <c r="BI117" s="40">
        <v>43000</v>
      </c>
      <c r="BJ117" s="40">
        <v>42000</v>
      </c>
      <c r="BK117" s="40">
        <v>41700</v>
      </c>
      <c r="BL117" s="40">
        <v>42900</v>
      </c>
      <c r="BM117" s="40">
        <v>40500</v>
      </c>
      <c r="BN117" s="40">
        <v>40400</v>
      </c>
      <c r="BO117" s="40">
        <v>40400</v>
      </c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16"/>
      <c r="CJ117"/>
      <c r="CL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EA117" s="30" t="e">
        <f t="shared" si="35"/>
        <v>#DIV/0!</v>
      </c>
      <c r="EB117" s="30">
        <f t="shared" si="36"/>
        <v>4.8629441624365485E-2</v>
      </c>
      <c r="EC117" s="30">
        <f t="shared" si="55"/>
        <v>4.8512820512820513E-2</v>
      </c>
      <c r="ED117" s="30">
        <f t="shared" si="56"/>
        <v>4.5794871794871794E-2</v>
      </c>
      <c r="EE117" s="30">
        <f t="shared" si="57"/>
        <v>4.4708860759493672E-2</v>
      </c>
      <c r="EF117" s="30">
        <f t="shared" si="58"/>
        <v>3.8345864661654135E-2</v>
      </c>
      <c r="EG117" s="30">
        <f t="shared" si="59"/>
        <v>3.4143920595533499E-2</v>
      </c>
      <c r="EH117" s="30">
        <f t="shared" si="60"/>
        <v>3.1622276029055693E-2</v>
      </c>
      <c r="EI117" s="30">
        <f t="shared" si="61"/>
        <v>3.1662763466042153E-2</v>
      </c>
      <c r="EJ117" s="30">
        <f t="shared" si="62"/>
        <v>2.9348837209302325E-2</v>
      </c>
      <c r="EK117" s="30">
        <f t="shared" si="63"/>
        <v>2.9182692307692309E-2</v>
      </c>
      <c r="EL117" s="30">
        <f t="shared" si="64"/>
        <v>3.0072639225181597E-2</v>
      </c>
      <c r="EM117" s="30">
        <f t="shared" si="65"/>
        <v>3.2407862407862406E-2</v>
      </c>
      <c r="EN117" s="30">
        <f t="shared" si="66"/>
        <v>3.0827250608272506E-2</v>
      </c>
      <c r="EO117" s="30">
        <f t="shared" si="40"/>
        <v>2.9706601466992666E-2</v>
      </c>
      <c r="EP117" s="30">
        <f t="shared" si="41"/>
        <v>2.7906403940886698E-2</v>
      </c>
      <c r="EQ117" s="30">
        <f t="shared" si="42"/>
        <v>3.078880407124682E-2</v>
      </c>
      <c r="ER117" s="30">
        <f t="shared" si="43"/>
        <v>3.0946291560102302E-2</v>
      </c>
      <c r="ES117" s="30">
        <f t="shared" si="44"/>
        <v>2.743718592964824E-2</v>
      </c>
      <c r="ET117" s="30">
        <f t="shared" si="45"/>
        <v>2.7890624999999999E-2</v>
      </c>
      <c r="EU117" s="30">
        <f t="shared" si="46"/>
        <v>2.9321148825065275E-2</v>
      </c>
      <c r="EV117" s="30">
        <f t="shared" si="47"/>
        <v>2.8106060606060607E-2</v>
      </c>
      <c r="EW117" s="30">
        <f t="shared" si="48"/>
        <v>2.7356608478802991E-2</v>
      </c>
      <c r="EX117" s="30">
        <f t="shared" si="49"/>
        <v>2.6786570743405277E-2</v>
      </c>
      <c r="EY117" s="30">
        <f t="shared" si="50"/>
        <v>2.7724137931034482E-2</v>
      </c>
      <c r="EZ117" s="30">
        <f t="shared" si="51"/>
        <v>2.7720930232558141E-2</v>
      </c>
      <c r="FA117" s="30">
        <f t="shared" si="52"/>
        <v>2.7119047619047619E-2</v>
      </c>
      <c r="FB117" s="30">
        <f t="shared" si="53"/>
        <v>2.6402877697841727E-2</v>
      </c>
      <c r="FC117" s="30">
        <f t="shared" si="54"/>
        <v>2.7226107226107226E-2</v>
      </c>
      <c r="FD117" s="30">
        <f t="shared" si="37"/>
        <v>6.293827160493827E-2</v>
      </c>
      <c r="FE117" s="30">
        <f t="shared" si="38"/>
        <v>6.0495049504950493E-2</v>
      </c>
      <c r="FF117" s="30">
        <f t="shared" si="39"/>
        <v>5.5643564356435644E-2</v>
      </c>
    </row>
    <row r="118" spans="1:162" ht="14.4" x14ac:dyDescent="0.3">
      <c r="A118" s="16" t="s">
        <v>129</v>
      </c>
      <c r="B118" s="18">
        <v>1570</v>
      </c>
      <c r="C118" s="18">
        <v>1511</v>
      </c>
      <c r="D118" s="18">
        <v>1518</v>
      </c>
      <c r="E118" s="18">
        <v>1554</v>
      </c>
      <c r="F118" s="18">
        <v>1303</v>
      </c>
      <c r="G118" s="18">
        <v>1206</v>
      </c>
      <c r="H118" s="18">
        <v>1158</v>
      </c>
      <c r="I118" s="18">
        <v>1054</v>
      </c>
      <c r="J118" s="18">
        <v>1116</v>
      </c>
      <c r="K118" s="18">
        <v>1088</v>
      </c>
      <c r="L118" s="18">
        <v>1050</v>
      </c>
      <c r="M118" s="18">
        <v>1061</v>
      </c>
      <c r="N118" s="18">
        <v>1035</v>
      </c>
      <c r="O118" s="18">
        <v>1024</v>
      </c>
      <c r="P118" s="18">
        <v>1013</v>
      </c>
      <c r="Q118" s="18">
        <v>1083</v>
      </c>
      <c r="R118" s="18">
        <v>1023</v>
      </c>
      <c r="S118" s="18">
        <v>1011</v>
      </c>
      <c r="T118" s="18">
        <v>999</v>
      </c>
      <c r="U118" s="18">
        <v>992</v>
      </c>
      <c r="V118" s="18">
        <v>985</v>
      </c>
      <c r="W118" s="18">
        <v>945</v>
      </c>
      <c r="X118" s="18">
        <v>1013</v>
      </c>
      <c r="Y118" s="18">
        <v>1043</v>
      </c>
      <c r="Z118" s="18">
        <v>1028</v>
      </c>
      <c r="AA118" s="18">
        <v>1036</v>
      </c>
      <c r="AB118" s="18">
        <v>1058</v>
      </c>
      <c r="AC118" s="18">
        <v>1120</v>
      </c>
      <c r="AD118" s="18">
        <v>2664</v>
      </c>
      <c r="AE118" s="18">
        <v>2489</v>
      </c>
      <c r="AF118" s="18">
        <v>2478</v>
      </c>
      <c r="AG118" s="18"/>
      <c r="AH118" s="18"/>
      <c r="AI118" s="18"/>
      <c r="AJ118" s="18"/>
      <c r="AK118" s="18">
        <v>34500</v>
      </c>
      <c r="AL118" s="18">
        <v>34700</v>
      </c>
      <c r="AM118" s="18">
        <v>32800</v>
      </c>
      <c r="AN118" s="18">
        <v>31300</v>
      </c>
      <c r="AO118" s="18">
        <v>33200</v>
      </c>
      <c r="AP118" s="18">
        <v>32600</v>
      </c>
      <c r="AQ118" s="18">
        <v>34300</v>
      </c>
      <c r="AR118" s="18">
        <v>32500</v>
      </c>
      <c r="AS118" s="18">
        <v>33100</v>
      </c>
      <c r="AT118" s="18">
        <v>34700</v>
      </c>
      <c r="AU118" s="18">
        <v>35200</v>
      </c>
      <c r="AV118" s="18">
        <v>36600</v>
      </c>
      <c r="AW118" s="18">
        <v>35400</v>
      </c>
      <c r="AX118" s="18">
        <v>35800</v>
      </c>
      <c r="AY118" s="40">
        <v>33800</v>
      </c>
      <c r="AZ118" s="40">
        <v>35000</v>
      </c>
      <c r="BA118" s="40">
        <v>35700</v>
      </c>
      <c r="BB118" s="40">
        <v>34900</v>
      </c>
      <c r="BC118" s="40">
        <v>34300</v>
      </c>
      <c r="BD118" s="40">
        <v>34100</v>
      </c>
      <c r="BE118" s="40">
        <v>33300</v>
      </c>
      <c r="BF118" s="40">
        <v>33400</v>
      </c>
      <c r="BG118" s="40">
        <v>34100</v>
      </c>
      <c r="BH118" s="40">
        <v>35800</v>
      </c>
      <c r="BI118" s="40">
        <v>36600</v>
      </c>
      <c r="BJ118" s="40">
        <v>37200</v>
      </c>
      <c r="BK118" s="40">
        <v>38700</v>
      </c>
      <c r="BL118" s="40">
        <v>38300</v>
      </c>
      <c r="BM118" s="40">
        <v>36800</v>
      </c>
      <c r="BN118" s="40">
        <v>36200</v>
      </c>
      <c r="BO118" s="40">
        <v>35600</v>
      </c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16"/>
      <c r="CJ118"/>
      <c r="CL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EA118" s="30" t="e">
        <f t="shared" si="35"/>
        <v>#DIV/0!</v>
      </c>
      <c r="EB118" s="30">
        <f t="shared" si="36"/>
        <v>4.5507246376811597E-2</v>
      </c>
      <c r="EC118" s="30">
        <f t="shared" si="55"/>
        <v>4.3544668587896254E-2</v>
      </c>
      <c r="ED118" s="30">
        <f t="shared" si="56"/>
        <v>4.6280487804878048E-2</v>
      </c>
      <c r="EE118" s="30">
        <f t="shared" si="57"/>
        <v>4.9648562300319492E-2</v>
      </c>
      <c r="EF118" s="30">
        <f t="shared" si="58"/>
        <v>3.9246987951807227E-2</v>
      </c>
      <c r="EG118" s="30">
        <f t="shared" si="59"/>
        <v>3.6993865030674845E-2</v>
      </c>
      <c r="EH118" s="30">
        <f t="shared" si="60"/>
        <v>3.3760932944606414E-2</v>
      </c>
      <c r="EI118" s="30">
        <f t="shared" si="61"/>
        <v>3.2430769230769228E-2</v>
      </c>
      <c r="EJ118" s="30">
        <f t="shared" si="62"/>
        <v>3.3716012084592142E-2</v>
      </c>
      <c r="EK118" s="30">
        <f t="shared" si="63"/>
        <v>3.1354466858789627E-2</v>
      </c>
      <c r="EL118" s="30">
        <f t="shared" si="64"/>
        <v>2.9829545454545456E-2</v>
      </c>
      <c r="EM118" s="30">
        <f t="shared" si="65"/>
        <v>2.8989071038251366E-2</v>
      </c>
      <c r="EN118" s="30">
        <f t="shared" si="66"/>
        <v>2.9237288135593221E-2</v>
      </c>
      <c r="EO118" s="30">
        <f t="shared" si="40"/>
        <v>2.8603351955307263E-2</v>
      </c>
      <c r="EP118" s="30">
        <f t="shared" si="41"/>
        <v>2.9970414201183432E-2</v>
      </c>
      <c r="EQ118" s="30">
        <f t="shared" si="42"/>
        <v>3.0942857142857143E-2</v>
      </c>
      <c r="ER118" s="30">
        <f t="shared" si="43"/>
        <v>2.8655462184873949E-2</v>
      </c>
      <c r="ES118" s="30">
        <f t="shared" si="44"/>
        <v>2.8968481375358165E-2</v>
      </c>
      <c r="ET118" s="30">
        <f t="shared" si="45"/>
        <v>2.9125364431486882E-2</v>
      </c>
      <c r="EU118" s="30">
        <f t="shared" si="46"/>
        <v>2.9090909090909091E-2</v>
      </c>
      <c r="EV118" s="30">
        <f t="shared" si="47"/>
        <v>2.957957957957958E-2</v>
      </c>
      <c r="EW118" s="30">
        <f t="shared" si="48"/>
        <v>2.8293413173652696E-2</v>
      </c>
      <c r="EX118" s="30">
        <f t="shared" si="49"/>
        <v>2.9706744868035189E-2</v>
      </c>
      <c r="EY118" s="30">
        <f t="shared" si="50"/>
        <v>2.9134078212290502E-2</v>
      </c>
      <c r="EZ118" s="30">
        <f t="shared" si="51"/>
        <v>2.8087431693989071E-2</v>
      </c>
      <c r="FA118" s="30">
        <f t="shared" si="52"/>
        <v>2.7849462365591399E-2</v>
      </c>
      <c r="FB118" s="30">
        <f t="shared" si="53"/>
        <v>2.7338501291989663E-2</v>
      </c>
      <c r="FC118" s="30">
        <f t="shared" si="54"/>
        <v>2.9242819843342035E-2</v>
      </c>
      <c r="FD118" s="30">
        <f t="shared" si="37"/>
        <v>7.2391304347826091E-2</v>
      </c>
      <c r="FE118" s="30">
        <f t="shared" si="38"/>
        <v>6.8756906077348065E-2</v>
      </c>
      <c r="FF118" s="30">
        <f t="shared" si="39"/>
        <v>6.9606741573033704E-2</v>
      </c>
    </row>
    <row r="119" spans="1:162" ht="14.4" x14ac:dyDescent="0.3">
      <c r="A119" s="16" t="s">
        <v>130</v>
      </c>
      <c r="B119" s="18">
        <v>8623</v>
      </c>
      <c r="C119" s="18">
        <v>8290</v>
      </c>
      <c r="D119" s="18">
        <v>7625</v>
      </c>
      <c r="E119" s="18">
        <v>7778</v>
      </c>
      <c r="F119" s="18">
        <v>7148</v>
      </c>
      <c r="G119" s="18">
        <v>6551</v>
      </c>
      <c r="H119" s="18">
        <v>6199</v>
      </c>
      <c r="I119" s="18">
        <v>6234</v>
      </c>
      <c r="J119" s="18">
        <v>5781</v>
      </c>
      <c r="K119" s="18">
        <v>5542</v>
      </c>
      <c r="L119" s="18">
        <v>5130</v>
      </c>
      <c r="M119" s="18">
        <v>5601</v>
      </c>
      <c r="N119" s="18">
        <v>5475</v>
      </c>
      <c r="O119" s="18">
        <v>5396</v>
      </c>
      <c r="P119" s="18">
        <v>5360</v>
      </c>
      <c r="Q119" s="18">
        <v>5605</v>
      </c>
      <c r="R119" s="18">
        <v>5315</v>
      </c>
      <c r="S119" s="18">
        <v>5302</v>
      </c>
      <c r="T119" s="18">
        <v>5219</v>
      </c>
      <c r="U119" s="18">
        <v>5472</v>
      </c>
      <c r="V119" s="18">
        <v>5542</v>
      </c>
      <c r="W119" s="18">
        <v>5430</v>
      </c>
      <c r="X119" s="18">
        <v>5484</v>
      </c>
      <c r="Y119" s="18">
        <v>5725</v>
      </c>
      <c r="Z119" s="18">
        <v>5617</v>
      </c>
      <c r="AA119" s="18">
        <v>5563</v>
      </c>
      <c r="AB119" s="18">
        <v>5369</v>
      </c>
      <c r="AC119" s="18">
        <v>5643</v>
      </c>
      <c r="AD119" s="18">
        <v>9681</v>
      </c>
      <c r="AE119" s="18">
        <v>9674</v>
      </c>
      <c r="AF119" s="18">
        <v>9103</v>
      </c>
      <c r="AG119" s="18"/>
      <c r="AH119" s="18"/>
      <c r="AI119" s="18"/>
      <c r="AJ119" s="18"/>
      <c r="AK119" s="18">
        <v>96200</v>
      </c>
      <c r="AL119" s="18">
        <v>95400</v>
      </c>
      <c r="AM119" s="18">
        <v>94400</v>
      </c>
      <c r="AN119" s="18">
        <v>95100</v>
      </c>
      <c r="AO119" s="18">
        <v>95200</v>
      </c>
      <c r="AP119" s="18">
        <v>97000</v>
      </c>
      <c r="AQ119" s="18">
        <v>98100</v>
      </c>
      <c r="AR119" s="18">
        <v>101000</v>
      </c>
      <c r="AS119" s="18">
        <v>101600</v>
      </c>
      <c r="AT119" s="18">
        <v>100800</v>
      </c>
      <c r="AU119" s="18">
        <v>99700</v>
      </c>
      <c r="AV119" s="18">
        <v>99100</v>
      </c>
      <c r="AW119" s="18">
        <v>99100</v>
      </c>
      <c r="AX119" s="18">
        <v>98000</v>
      </c>
      <c r="AY119" s="40">
        <v>99200</v>
      </c>
      <c r="AZ119" s="40">
        <v>97100</v>
      </c>
      <c r="BA119" s="40">
        <v>98600</v>
      </c>
      <c r="BB119" s="40">
        <v>100600</v>
      </c>
      <c r="BC119" s="40">
        <v>99500</v>
      </c>
      <c r="BD119" s="40">
        <v>99800</v>
      </c>
      <c r="BE119" s="40">
        <v>99700</v>
      </c>
      <c r="BF119" s="40">
        <v>98200</v>
      </c>
      <c r="BG119" s="40">
        <v>100000</v>
      </c>
      <c r="BH119" s="40">
        <v>101000</v>
      </c>
      <c r="BI119" s="40">
        <v>100000</v>
      </c>
      <c r="BJ119" s="40">
        <v>100800</v>
      </c>
      <c r="BK119" s="40">
        <v>98700</v>
      </c>
      <c r="BL119" s="40">
        <v>98300</v>
      </c>
      <c r="BM119" s="40">
        <v>100400</v>
      </c>
      <c r="BN119" s="40">
        <v>102900</v>
      </c>
      <c r="BO119" s="40">
        <v>102700</v>
      </c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16"/>
      <c r="CJ119"/>
      <c r="CL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EA119" s="30" t="e">
        <f t="shared" si="35"/>
        <v>#DIV/0!</v>
      </c>
      <c r="EB119" s="30">
        <f t="shared" si="36"/>
        <v>8.963617463617464E-2</v>
      </c>
      <c r="EC119" s="30">
        <f t="shared" si="55"/>
        <v>8.6897274633123689E-2</v>
      </c>
      <c r="ED119" s="30">
        <f t="shared" si="56"/>
        <v>8.077330508474577E-2</v>
      </c>
      <c r="EE119" s="30">
        <f t="shared" si="57"/>
        <v>8.1787592008412194E-2</v>
      </c>
      <c r="EF119" s="30">
        <f t="shared" si="58"/>
        <v>7.5084033613445372E-2</v>
      </c>
      <c r="EG119" s="30">
        <f t="shared" si="59"/>
        <v>6.7536082474226808E-2</v>
      </c>
      <c r="EH119" s="30">
        <f t="shared" si="60"/>
        <v>6.3190621814475031E-2</v>
      </c>
      <c r="EI119" s="30">
        <f t="shared" si="61"/>
        <v>6.1722772277227722E-2</v>
      </c>
      <c r="EJ119" s="30">
        <f t="shared" si="62"/>
        <v>5.6899606299212598E-2</v>
      </c>
      <c r="EK119" s="30">
        <f t="shared" si="63"/>
        <v>5.4980158730158733E-2</v>
      </c>
      <c r="EL119" s="30">
        <f t="shared" si="64"/>
        <v>5.1454363089267804E-2</v>
      </c>
      <c r="EM119" s="30">
        <f t="shared" si="65"/>
        <v>5.6518668012108982E-2</v>
      </c>
      <c r="EN119" s="30">
        <f t="shared" si="66"/>
        <v>5.5247225025227047E-2</v>
      </c>
      <c r="EO119" s="30">
        <f t="shared" si="40"/>
        <v>5.5061224489795918E-2</v>
      </c>
      <c r="EP119" s="30">
        <f t="shared" si="41"/>
        <v>5.4032258064516128E-2</v>
      </c>
      <c r="EQ119" s="30">
        <f t="shared" si="42"/>
        <v>5.7723995880535534E-2</v>
      </c>
      <c r="ER119" s="30">
        <f t="shared" si="43"/>
        <v>5.390466531440162E-2</v>
      </c>
      <c r="ES119" s="30">
        <f t="shared" si="44"/>
        <v>5.2703777335984095E-2</v>
      </c>
      <c r="ET119" s="30">
        <f t="shared" si="45"/>
        <v>5.245226130653266E-2</v>
      </c>
      <c r="EU119" s="30">
        <f t="shared" si="46"/>
        <v>5.4829659318637272E-2</v>
      </c>
      <c r="EV119" s="30">
        <f t="shared" si="47"/>
        <v>5.5586760280842529E-2</v>
      </c>
      <c r="EW119" s="30">
        <f t="shared" si="48"/>
        <v>5.5295315682281056E-2</v>
      </c>
      <c r="EX119" s="30">
        <f t="shared" si="49"/>
        <v>5.484E-2</v>
      </c>
      <c r="EY119" s="30">
        <f t="shared" si="50"/>
        <v>5.6683168316831685E-2</v>
      </c>
      <c r="EZ119" s="30">
        <f t="shared" si="51"/>
        <v>5.6169999999999998E-2</v>
      </c>
      <c r="FA119" s="30">
        <f t="shared" si="52"/>
        <v>5.5188492063492064E-2</v>
      </c>
      <c r="FB119" s="30">
        <f t="shared" si="53"/>
        <v>5.4397163120567374E-2</v>
      </c>
      <c r="FC119" s="30">
        <f t="shared" si="54"/>
        <v>5.7405900305188197E-2</v>
      </c>
      <c r="FD119" s="30">
        <f t="shared" si="37"/>
        <v>9.6424302788844618E-2</v>
      </c>
      <c r="FE119" s="30">
        <f t="shared" si="38"/>
        <v>9.4013605442176865E-2</v>
      </c>
      <c r="FF119" s="30">
        <f t="shared" si="39"/>
        <v>8.8636806231742943E-2</v>
      </c>
    </row>
    <row r="120" spans="1:162" ht="14.4" x14ac:dyDescent="0.3">
      <c r="A120" s="16" t="s">
        <v>131</v>
      </c>
      <c r="B120" s="18">
        <v>3186</v>
      </c>
      <c r="C120" s="18">
        <v>2926</v>
      </c>
      <c r="D120" s="18">
        <v>2647</v>
      </c>
      <c r="E120" s="18">
        <v>2633</v>
      </c>
      <c r="F120" s="18">
        <v>2353</v>
      </c>
      <c r="G120" s="18">
        <v>2199</v>
      </c>
      <c r="H120" s="18">
        <v>2043</v>
      </c>
      <c r="I120" s="18">
        <v>2012</v>
      </c>
      <c r="J120" s="18">
        <v>1850</v>
      </c>
      <c r="K120" s="18">
        <v>1845</v>
      </c>
      <c r="L120" s="18">
        <v>1712</v>
      </c>
      <c r="M120" s="18">
        <v>1823</v>
      </c>
      <c r="N120" s="18">
        <v>1807</v>
      </c>
      <c r="O120" s="18">
        <v>1773</v>
      </c>
      <c r="P120" s="18">
        <v>1689</v>
      </c>
      <c r="Q120" s="18">
        <v>1834</v>
      </c>
      <c r="R120" s="18">
        <v>1790</v>
      </c>
      <c r="S120" s="18">
        <v>1758</v>
      </c>
      <c r="T120" s="18">
        <v>1674</v>
      </c>
      <c r="U120" s="18">
        <v>1781</v>
      </c>
      <c r="V120" s="18">
        <v>1698</v>
      </c>
      <c r="W120" s="18">
        <v>1685</v>
      </c>
      <c r="X120" s="18">
        <v>1701</v>
      </c>
      <c r="Y120" s="18">
        <v>1845</v>
      </c>
      <c r="Z120" s="18">
        <v>1794</v>
      </c>
      <c r="AA120" s="18">
        <v>1815</v>
      </c>
      <c r="AB120" s="18">
        <v>1824</v>
      </c>
      <c r="AC120" s="18">
        <v>2005</v>
      </c>
      <c r="AD120" s="18">
        <v>3834</v>
      </c>
      <c r="AE120" s="18">
        <v>3754</v>
      </c>
      <c r="AF120" s="18">
        <v>3517</v>
      </c>
      <c r="AG120" s="18"/>
      <c r="AH120" s="18"/>
      <c r="AI120" s="18"/>
      <c r="AJ120" s="18"/>
      <c r="AK120" s="18">
        <v>55900</v>
      </c>
      <c r="AL120" s="18">
        <v>56100</v>
      </c>
      <c r="AM120" s="18">
        <v>54800</v>
      </c>
      <c r="AN120" s="18">
        <v>54400</v>
      </c>
      <c r="AO120" s="18">
        <v>54400</v>
      </c>
      <c r="AP120" s="18">
        <v>53300</v>
      </c>
      <c r="AQ120" s="18">
        <v>53900</v>
      </c>
      <c r="AR120" s="18">
        <v>54300</v>
      </c>
      <c r="AS120" s="18">
        <v>56800</v>
      </c>
      <c r="AT120" s="18">
        <v>57200</v>
      </c>
      <c r="AU120" s="18">
        <v>55700</v>
      </c>
      <c r="AV120" s="18">
        <v>58200</v>
      </c>
      <c r="AW120" s="18">
        <v>57200</v>
      </c>
      <c r="AX120" s="18">
        <v>54400</v>
      </c>
      <c r="AY120" s="40">
        <v>57300</v>
      </c>
      <c r="AZ120" s="40">
        <v>57100</v>
      </c>
      <c r="BA120" s="40">
        <v>55800</v>
      </c>
      <c r="BB120" s="40">
        <v>57400</v>
      </c>
      <c r="BC120" s="40">
        <v>56800</v>
      </c>
      <c r="BD120" s="40">
        <v>55700</v>
      </c>
      <c r="BE120" s="40">
        <v>57200</v>
      </c>
      <c r="BF120" s="40">
        <v>57500</v>
      </c>
      <c r="BG120" s="40">
        <v>57700</v>
      </c>
      <c r="BH120" s="40">
        <v>59000</v>
      </c>
      <c r="BI120" s="40">
        <v>60300</v>
      </c>
      <c r="BJ120" s="40">
        <v>60200</v>
      </c>
      <c r="BK120" s="40">
        <v>61400</v>
      </c>
      <c r="BL120" s="40">
        <v>60000</v>
      </c>
      <c r="BM120" s="40">
        <v>59600</v>
      </c>
      <c r="BN120" s="40">
        <v>58200</v>
      </c>
      <c r="BO120" s="40">
        <v>57900</v>
      </c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16"/>
      <c r="CJ120"/>
      <c r="CL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EA120" s="30" t="e">
        <f t="shared" si="35"/>
        <v>#DIV/0!</v>
      </c>
      <c r="EB120" s="30">
        <f t="shared" si="36"/>
        <v>5.6994633273703042E-2</v>
      </c>
      <c r="EC120" s="30">
        <f t="shared" si="55"/>
        <v>5.2156862745098037E-2</v>
      </c>
      <c r="ED120" s="30">
        <f t="shared" si="56"/>
        <v>4.8302919708029197E-2</v>
      </c>
      <c r="EE120" s="30">
        <f t="shared" si="57"/>
        <v>4.8400735294117647E-2</v>
      </c>
      <c r="EF120" s="30">
        <f t="shared" si="58"/>
        <v>4.3253676470588233E-2</v>
      </c>
      <c r="EG120" s="30">
        <f t="shared" si="59"/>
        <v>4.1257035647279547E-2</v>
      </c>
      <c r="EH120" s="30">
        <f t="shared" si="60"/>
        <v>3.790352504638219E-2</v>
      </c>
      <c r="EI120" s="30">
        <f t="shared" si="61"/>
        <v>3.7053406998158379E-2</v>
      </c>
      <c r="EJ120" s="30">
        <f t="shared" si="62"/>
        <v>3.2570422535211266E-2</v>
      </c>
      <c r="EK120" s="30">
        <f t="shared" si="63"/>
        <v>3.2255244755244758E-2</v>
      </c>
      <c r="EL120" s="30">
        <f t="shared" si="64"/>
        <v>3.0736086175942548E-2</v>
      </c>
      <c r="EM120" s="30">
        <f t="shared" si="65"/>
        <v>3.1323024054982815E-2</v>
      </c>
      <c r="EN120" s="30">
        <f t="shared" si="66"/>
        <v>3.1590909090909093E-2</v>
      </c>
      <c r="EO120" s="30">
        <f t="shared" si="40"/>
        <v>3.2591911764705883E-2</v>
      </c>
      <c r="EP120" s="30">
        <f t="shared" si="41"/>
        <v>2.9476439790575917E-2</v>
      </c>
      <c r="EQ120" s="30">
        <f t="shared" si="42"/>
        <v>3.2119089316987738E-2</v>
      </c>
      <c r="ER120" s="30">
        <f t="shared" si="43"/>
        <v>3.2078853046594982E-2</v>
      </c>
      <c r="ES120" s="30">
        <f t="shared" si="44"/>
        <v>3.0627177700348431E-2</v>
      </c>
      <c r="ET120" s="30">
        <f t="shared" si="45"/>
        <v>2.9471830985915493E-2</v>
      </c>
      <c r="EU120" s="30">
        <f t="shared" si="46"/>
        <v>3.1974865350089768E-2</v>
      </c>
      <c r="EV120" s="30">
        <f t="shared" si="47"/>
        <v>2.9685314685314684E-2</v>
      </c>
      <c r="EW120" s="30">
        <f t="shared" si="48"/>
        <v>2.9304347826086957E-2</v>
      </c>
      <c r="EX120" s="30">
        <f t="shared" si="49"/>
        <v>2.948006932409012E-2</v>
      </c>
      <c r="EY120" s="30">
        <f t="shared" si="50"/>
        <v>3.1271186440677966E-2</v>
      </c>
      <c r="EZ120" s="30">
        <f t="shared" si="51"/>
        <v>2.9751243781094526E-2</v>
      </c>
      <c r="FA120" s="30">
        <f t="shared" si="52"/>
        <v>3.0149501661129566E-2</v>
      </c>
      <c r="FB120" s="30">
        <f t="shared" si="53"/>
        <v>2.970684039087948E-2</v>
      </c>
      <c r="FC120" s="30">
        <f t="shared" si="54"/>
        <v>3.3416666666666664E-2</v>
      </c>
      <c r="FD120" s="30">
        <f t="shared" si="37"/>
        <v>6.4328859060402685E-2</v>
      </c>
      <c r="FE120" s="30">
        <f t="shared" si="38"/>
        <v>6.4501718213058418E-2</v>
      </c>
      <c r="FF120" s="30">
        <f t="shared" si="39"/>
        <v>6.0742659758203803E-2</v>
      </c>
    </row>
    <row r="121" spans="1:162" ht="14.4" x14ac:dyDescent="0.3">
      <c r="A121" s="16" t="s">
        <v>132</v>
      </c>
      <c r="B121" s="18">
        <v>4434</v>
      </c>
      <c r="C121" s="18">
        <v>4116</v>
      </c>
      <c r="D121" s="18">
        <v>3722</v>
      </c>
      <c r="E121" s="18">
        <v>3829</v>
      </c>
      <c r="F121" s="18">
        <v>3553</v>
      </c>
      <c r="G121" s="18">
        <v>3177</v>
      </c>
      <c r="H121" s="18">
        <v>2826</v>
      </c>
      <c r="I121" s="18">
        <v>2831</v>
      </c>
      <c r="J121" s="18">
        <v>2582</v>
      </c>
      <c r="K121" s="18">
        <v>2470</v>
      </c>
      <c r="L121" s="18">
        <v>2297</v>
      </c>
      <c r="M121" s="18">
        <v>2440</v>
      </c>
      <c r="N121" s="18">
        <v>2410</v>
      </c>
      <c r="O121" s="18">
        <v>2386</v>
      </c>
      <c r="P121" s="18">
        <v>2313</v>
      </c>
      <c r="Q121" s="18">
        <v>2395</v>
      </c>
      <c r="R121" s="18">
        <v>2265</v>
      </c>
      <c r="S121" s="18">
        <v>2162</v>
      </c>
      <c r="T121" s="18">
        <v>2083</v>
      </c>
      <c r="U121" s="18">
        <v>2222</v>
      </c>
      <c r="V121" s="18">
        <v>2157</v>
      </c>
      <c r="W121" s="18">
        <v>2136</v>
      </c>
      <c r="X121" s="18">
        <v>2179</v>
      </c>
      <c r="Y121" s="18">
        <v>2275</v>
      </c>
      <c r="Z121" s="18">
        <v>2351</v>
      </c>
      <c r="AA121" s="18">
        <v>2225</v>
      </c>
      <c r="AB121" s="18">
        <v>2136</v>
      </c>
      <c r="AC121" s="18">
        <v>2315</v>
      </c>
      <c r="AD121" s="18">
        <v>4961</v>
      </c>
      <c r="AE121" s="18">
        <v>5033</v>
      </c>
      <c r="AF121" s="18">
        <v>4646</v>
      </c>
      <c r="AG121" s="18"/>
      <c r="AH121" s="18"/>
      <c r="AI121" s="18"/>
      <c r="AJ121" s="18"/>
      <c r="AK121" s="18">
        <v>66500</v>
      </c>
      <c r="AL121" s="18">
        <v>65300</v>
      </c>
      <c r="AM121" s="18">
        <v>65200</v>
      </c>
      <c r="AN121" s="18">
        <v>64000</v>
      </c>
      <c r="AO121" s="18">
        <v>64400</v>
      </c>
      <c r="AP121" s="18">
        <v>65900</v>
      </c>
      <c r="AQ121" s="18">
        <v>65300</v>
      </c>
      <c r="AR121" s="18">
        <v>65600</v>
      </c>
      <c r="AS121" s="18">
        <v>65700</v>
      </c>
      <c r="AT121" s="18">
        <v>65200</v>
      </c>
      <c r="AU121" s="18">
        <v>66500</v>
      </c>
      <c r="AV121" s="18">
        <v>66900</v>
      </c>
      <c r="AW121" s="18">
        <v>67500</v>
      </c>
      <c r="AX121" s="18">
        <v>70000</v>
      </c>
      <c r="AY121" s="40">
        <v>68800</v>
      </c>
      <c r="AZ121" s="40">
        <v>68500</v>
      </c>
      <c r="BA121" s="40">
        <v>68500</v>
      </c>
      <c r="BB121" s="40">
        <v>65600</v>
      </c>
      <c r="BC121" s="40">
        <v>65500</v>
      </c>
      <c r="BD121" s="40">
        <v>67200</v>
      </c>
      <c r="BE121" s="40">
        <v>67300</v>
      </c>
      <c r="BF121" s="40">
        <v>67900</v>
      </c>
      <c r="BG121" s="40">
        <v>66100</v>
      </c>
      <c r="BH121" s="40">
        <v>65000</v>
      </c>
      <c r="BI121" s="40">
        <v>65700</v>
      </c>
      <c r="BJ121" s="40">
        <v>68700</v>
      </c>
      <c r="BK121" s="40">
        <v>70900</v>
      </c>
      <c r="BL121" s="40">
        <v>72500</v>
      </c>
      <c r="BM121" s="40">
        <v>70100</v>
      </c>
      <c r="BN121" s="40">
        <v>68600</v>
      </c>
      <c r="BO121" s="40">
        <v>68300</v>
      </c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16"/>
      <c r="CJ121"/>
      <c r="CL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EA121" s="30" t="e">
        <f t="shared" si="35"/>
        <v>#DIV/0!</v>
      </c>
      <c r="EB121" s="30">
        <f t="shared" si="36"/>
        <v>6.6676691729323306E-2</v>
      </c>
      <c r="EC121" s="30">
        <f t="shared" si="55"/>
        <v>6.3032159264931081E-2</v>
      </c>
      <c r="ED121" s="30">
        <f t="shared" si="56"/>
        <v>5.7085889570552148E-2</v>
      </c>
      <c r="EE121" s="30">
        <f t="shared" si="57"/>
        <v>5.9828125000000003E-2</v>
      </c>
      <c r="EF121" s="30">
        <f t="shared" si="58"/>
        <v>5.5170807453416147E-2</v>
      </c>
      <c r="EG121" s="30">
        <f t="shared" si="59"/>
        <v>4.8209408194233687E-2</v>
      </c>
      <c r="EH121" s="30">
        <f t="shared" si="60"/>
        <v>4.3277182235834606E-2</v>
      </c>
      <c r="EI121" s="30">
        <f t="shared" si="61"/>
        <v>4.3155487804878045E-2</v>
      </c>
      <c r="EJ121" s="30">
        <f t="shared" si="62"/>
        <v>3.9299847792998478E-2</v>
      </c>
      <c r="EK121" s="30">
        <f t="shared" si="63"/>
        <v>3.7883435582822089E-2</v>
      </c>
      <c r="EL121" s="30">
        <f t="shared" si="64"/>
        <v>3.4541353383458644E-2</v>
      </c>
      <c r="EM121" s="30">
        <f t="shared" si="65"/>
        <v>3.6472346786248132E-2</v>
      </c>
      <c r="EN121" s="30">
        <f t="shared" si="66"/>
        <v>3.5703703703703703E-2</v>
      </c>
      <c r="EO121" s="30">
        <f t="shared" si="40"/>
        <v>3.4085714285714289E-2</v>
      </c>
      <c r="EP121" s="30">
        <f t="shared" si="41"/>
        <v>3.361918604651163E-2</v>
      </c>
      <c r="EQ121" s="30">
        <f t="shared" si="42"/>
        <v>3.4963503649635033E-2</v>
      </c>
      <c r="ER121" s="30">
        <f t="shared" si="43"/>
        <v>3.3065693430656934E-2</v>
      </c>
      <c r="ES121" s="30">
        <f t="shared" si="44"/>
        <v>3.2957317073170733E-2</v>
      </c>
      <c r="ET121" s="30">
        <f t="shared" si="45"/>
        <v>3.1801526717557253E-2</v>
      </c>
      <c r="EU121" s="30">
        <f t="shared" si="46"/>
        <v>3.3065476190476194E-2</v>
      </c>
      <c r="EV121" s="30">
        <f t="shared" si="47"/>
        <v>3.2050520059435365E-2</v>
      </c>
      <c r="EW121" s="30">
        <f t="shared" si="48"/>
        <v>3.1458026509572905E-2</v>
      </c>
      <c r="EX121" s="30">
        <f t="shared" si="49"/>
        <v>3.2965204236006053E-2</v>
      </c>
      <c r="EY121" s="30">
        <f t="shared" si="50"/>
        <v>3.5000000000000003E-2</v>
      </c>
      <c r="EZ121" s="30">
        <f t="shared" si="51"/>
        <v>3.5783866057838662E-2</v>
      </c>
      <c r="FA121" s="30">
        <f t="shared" si="52"/>
        <v>3.2387190684133912E-2</v>
      </c>
      <c r="FB121" s="30">
        <f t="shared" si="53"/>
        <v>3.012693935119887E-2</v>
      </c>
      <c r="FC121" s="30">
        <f t="shared" si="54"/>
        <v>3.1931034482758622E-2</v>
      </c>
      <c r="FD121" s="30">
        <f t="shared" si="37"/>
        <v>7.0770328102710417E-2</v>
      </c>
      <c r="FE121" s="30">
        <f t="shared" si="38"/>
        <v>7.3367346938775516E-2</v>
      </c>
      <c r="FF121" s="30">
        <f t="shared" si="39"/>
        <v>6.8023426061493406E-2</v>
      </c>
    </row>
    <row r="122" spans="1:162" ht="14.4" x14ac:dyDescent="0.3">
      <c r="A122" s="16" t="s">
        <v>20</v>
      </c>
      <c r="B122" s="18">
        <v>14359</v>
      </c>
      <c r="C122" s="18">
        <v>13607</v>
      </c>
      <c r="D122" s="18">
        <v>12619</v>
      </c>
      <c r="E122" s="18">
        <v>12684</v>
      </c>
      <c r="F122" s="18">
        <v>11240</v>
      </c>
      <c r="G122" s="18">
        <v>10032</v>
      </c>
      <c r="H122" s="18">
        <v>9076</v>
      </c>
      <c r="I122" s="18">
        <v>9256</v>
      </c>
      <c r="J122" s="18">
        <v>8608</v>
      </c>
      <c r="K122" s="18">
        <v>8175</v>
      </c>
      <c r="L122" s="18">
        <v>7905</v>
      </c>
      <c r="M122" s="18">
        <v>8314</v>
      </c>
      <c r="N122" s="18">
        <v>8102</v>
      </c>
      <c r="O122" s="18">
        <v>7969</v>
      </c>
      <c r="P122" s="18">
        <v>7631</v>
      </c>
      <c r="Q122" s="18">
        <v>8012</v>
      </c>
      <c r="R122" s="18">
        <v>7660</v>
      </c>
      <c r="S122" s="18">
        <v>7235</v>
      </c>
      <c r="T122" s="18">
        <v>7036</v>
      </c>
      <c r="U122" s="18">
        <v>7403</v>
      </c>
      <c r="V122" s="18">
        <v>7398</v>
      </c>
      <c r="W122" s="18">
        <v>7336</v>
      </c>
      <c r="X122" s="18">
        <v>7400</v>
      </c>
      <c r="Y122" s="18">
        <v>7939</v>
      </c>
      <c r="Z122" s="18">
        <v>7779</v>
      </c>
      <c r="AA122" s="18">
        <v>7646</v>
      </c>
      <c r="AB122" s="18">
        <v>7510</v>
      </c>
      <c r="AC122" s="18">
        <v>8067</v>
      </c>
      <c r="AD122" s="18">
        <v>18706</v>
      </c>
      <c r="AE122" s="18">
        <v>18615</v>
      </c>
      <c r="AF122" s="18">
        <v>17161</v>
      </c>
      <c r="AG122" s="18"/>
      <c r="AH122" s="18"/>
      <c r="AI122" s="18"/>
      <c r="AJ122" s="18"/>
      <c r="AK122" s="18">
        <v>303400</v>
      </c>
      <c r="AL122" s="18">
        <v>299300</v>
      </c>
      <c r="AM122" s="18">
        <v>303100</v>
      </c>
      <c r="AN122" s="18">
        <v>301000</v>
      </c>
      <c r="AO122" s="18">
        <v>305100</v>
      </c>
      <c r="AP122" s="18">
        <v>307900</v>
      </c>
      <c r="AQ122" s="18">
        <v>310200</v>
      </c>
      <c r="AR122" s="18">
        <v>312400</v>
      </c>
      <c r="AS122" s="18">
        <v>310400</v>
      </c>
      <c r="AT122" s="18">
        <v>309400</v>
      </c>
      <c r="AU122" s="18">
        <v>311000</v>
      </c>
      <c r="AV122" s="18">
        <v>314200</v>
      </c>
      <c r="AW122" s="18">
        <v>318100</v>
      </c>
      <c r="AX122" s="18">
        <v>322400</v>
      </c>
      <c r="AY122" s="40">
        <v>320300</v>
      </c>
      <c r="AZ122" s="40">
        <v>316800</v>
      </c>
      <c r="BA122" s="40">
        <v>316400</v>
      </c>
      <c r="BB122" s="40">
        <v>313200</v>
      </c>
      <c r="BC122" s="40">
        <v>313200</v>
      </c>
      <c r="BD122" s="40">
        <v>316000</v>
      </c>
      <c r="BE122" s="40">
        <v>316000</v>
      </c>
      <c r="BF122" s="40">
        <v>317700</v>
      </c>
      <c r="BG122" s="40">
        <v>316700</v>
      </c>
      <c r="BH122" s="40">
        <v>314800</v>
      </c>
      <c r="BI122" s="40">
        <v>313700</v>
      </c>
      <c r="BJ122" s="40">
        <v>320700</v>
      </c>
      <c r="BK122" s="40">
        <v>321100</v>
      </c>
      <c r="BL122" s="40">
        <v>322100</v>
      </c>
      <c r="BM122" s="40">
        <v>318400</v>
      </c>
      <c r="BN122" s="40">
        <v>315300</v>
      </c>
      <c r="BO122" s="40">
        <v>312200</v>
      </c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16"/>
      <c r="CJ122"/>
      <c r="CL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EA122" s="30" t="e">
        <f t="shared" si="35"/>
        <v>#DIV/0!</v>
      </c>
      <c r="EB122" s="30">
        <f t="shared" si="36"/>
        <v>4.7326961107448912E-2</v>
      </c>
      <c r="EC122" s="30">
        <f t="shared" si="55"/>
        <v>4.5462746408286001E-2</v>
      </c>
      <c r="ED122" s="30">
        <f t="shared" si="56"/>
        <v>4.1633124381392279E-2</v>
      </c>
      <c r="EE122" s="30">
        <f t="shared" si="57"/>
        <v>4.2139534883720929E-2</v>
      </c>
      <c r="EF122" s="30">
        <f t="shared" si="58"/>
        <v>3.6840380203212064E-2</v>
      </c>
      <c r="EG122" s="30">
        <f t="shared" si="59"/>
        <v>3.2582007145177005E-2</v>
      </c>
      <c r="EH122" s="30">
        <f t="shared" si="60"/>
        <v>2.9258542875564151E-2</v>
      </c>
      <c r="EI122" s="30">
        <f t="shared" si="61"/>
        <v>2.9628681177976953E-2</v>
      </c>
      <c r="EJ122" s="30">
        <f t="shared" si="62"/>
        <v>2.7731958762886599E-2</v>
      </c>
      <c r="EK122" s="30">
        <f t="shared" si="63"/>
        <v>2.6422107304460245E-2</v>
      </c>
      <c r="EL122" s="30">
        <f t="shared" si="64"/>
        <v>2.5418006430868167E-2</v>
      </c>
      <c r="EM122" s="30">
        <f t="shared" si="65"/>
        <v>2.6460852959898154E-2</v>
      </c>
      <c r="EN122" s="30">
        <f t="shared" si="66"/>
        <v>2.5469977994341402E-2</v>
      </c>
      <c r="EO122" s="30">
        <f t="shared" si="40"/>
        <v>2.4717741935483872E-2</v>
      </c>
      <c r="EP122" s="30">
        <f t="shared" si="41"/>
        <v>2.3824539494224164E-2</v>
      </c>
      <c r="EQ122" s="30">
        <f t="shared" si="42"/>
        <v>2.529040404040404E-2</v>
      </c>
      <c r="ER122" s="30">
        <f t="shared" si="43"/>
        <v>2.4209860935524654E-2</v>
      </c>
      <c r="ES122" s="30">
        <f t="shared" si="44"/>
        <v>2.3100255427841634E-2</v>
      </c>
      <c r="ET122" s="30">
        <f t="shared" si="45"/>
        <v>2.2464878671775223E-2</v>
      </c>
      <c r="EU122" s="30">
        <f t="shared" si="46"/>
        <v>2.3427215189873417E-2</v>
      </c>
      <c r="EV122" s="30">
        <f t="shared" si="47"/>
        <v>2.3411392405063292E-2</v>
      </c>
      <c r="EW122" s="30">
        <f t="shared" si="48"/>
        <v>2.3090966320428077E-2</v>
      </c>
      <c r="EX122" s="30">
        <f t="shared" si="49"/>
        <v>2.3365961477739186E-2</v>
      </c>
      <c r="EY122" s="30">
        <f t="shared" si="50"/>
        <v>2.5219186785260483E-2</v>
      </c>
      <c r="EZ122" s="30">
        <f t="shared" si="51"/>
        <v>2.479757730315588E-2</v>
      </c>
      <c r="FA122" s="30">
        <f t="shared" si="52"/>
        <v>2.3841596507639538E-2</v>
      </c>
      <c r="FB122" s="30">
        <f t="shared" si="53"/>
        <v>2.3388352538150109E-2</v>
      </c>
      <c r="FC122" s="30">
        <f t="shared" si="54"/>
        <v>2.5045017075442409E-2</v>
      </c>
      <c r="FD122" s="30">
        <f t="shared" si="37"/>
        <v>5.8749999999999997E-2</v>
      </c>
      <c r="FE122" s="30">
        <f t="shared" si="38"/>
        <v>5.9039010466222647E-2</v>
      </c>
      <c r="FF122" s="30">
        <f t="shared" si="39"/>
        <v>5.4967969250480461E-2</v>
      </c>
    </row>
    <row r="123" spans="1:162" ht="14.4" x14ac:dyDescent="0.3">
      <c r="A123" s="16" t="s">
        <v>133</v>
      </c>
      <c r="B123" s="18">
        <v>2194</v>
      </c>
      <c r="C123" s="18">
        <v>2013</v>
      </c>
      <c r="D123" s="18">
        <v>1868</v>
      </c>
      <c r="E123" s="18">
        <v>1862</v>
      </c>
      <c r="F123" s="18">
        <v>1576</v>
      </c>
      <c r="G123" s="18">
        <v>1479</v>
      </c>
      <c r="H123" s="18">
        <v>1451</v>
      </c>
      <c r="I123" s="18">
        <v>1498</v>
      </c>
      <c r="J123" s="18">
        <v>1366</v>
      </c>
      <c r="K123" s="18">
        <v>1167</v>
      </c>
      <c r="L123" s="18">
        <v>1213</v>
      </c>
      <c r="M123" s="18">
        <v>1205</v>
      </c>
      <c r="N123" s="18">
        <v>1111</v>
      </c>
      <c r="O123" s="18">
        <v>1140</v>
      </c>
      <c r="P123" s="18">
        <v>1099</v>
      </c>
      <c r="Q123" s="18">
        <v>1161</v>
      </c>
      <c r="R123" s="18">
        <v>1125</v>
      </c>
      <c r="S123" s="18">
        <v>1110</v>
      </c>
      <c r="T123" s="18">
        <v>1141</v>
      </c>
      <c r="U123" s="18">
        <v>1256</v>
      </c>
      <c r="V123" s="18">
        <v>1220</v>
      </c>
      <c r="W123" s="18">
        <v>1125</v>
      </c>
      <c r="X123" s="18">
        <v>1115</v>
      </c>
      <c r="Y123" s="18">
        <v>1139</v>
      </c>
      <c r="Z123" s="18">
        <v>1151</v>
      </c>
      <c r="AA123" s="18">
        <v>1149</v>
      </c>
      <c r="AB123" s="18">
        <v>1189</v>
      </c>
      <c r="AC123" s="18">
        <v>1342</v>
      </c>
      <c r="AD123" s="18">
        <v>2793</v>
      </c>
      <c r="AE123" s="18">
        <v>2804</v>
      </c>
      <c r="AF123" s="18">
        <v>2739</v>
      </c>
      <c r="AG123" s="18"/>
      <c r="AH123" s="18"/>
      <c r="AI123" s="18"/>
      <c r="AJ123" s="18"/>
      <c r="AK123" s="18">
        <v>40200</v>
      </c>
      <c r="AL123" s="18">
        <v>41000</v>
      </c>
      <c r="AM123" s="18">
        <v>41000</v>
      </c>
      <c r="AN123" s="18">
        <v>40200</v>
      </c>
      <c r="AO123" s="18">
        <v>40500</v>
      </c>
      <c r="AP123" s="18">
        <v>40500</v>
      </c>
      <c r="AQ123" s="18">
        <v>41200</v>
      </c>
      <c r="AR123" s="18">
        <v>44100</v>
      </c>
      <c r="AS123" s="18">
        <v>45200</v>
      </c>
      <c r="AT123" s="18">
        <v>44100</v>
      </c>
      <c r="AU123" s="18">
        <v>43600</v>
      </c>
      <c r="AV123" s="18">
        <v>42700</v>
      </c>
      <c r="AW123" s="18">
        <v>44100</v>
      </c>
      <c r="AX123" s="18">
        <v>45100</v>
      </c>
      <c r="AY123" s="40">
        <v>43900</v>
      </c>
      <c r="AZ123" s="40">
        <v>41300</v>
      </c>
      <c r="BA123" s="40">
        <v>39600</v>
      </c>
      <c r="BB123" s="40">
        <v>40300</v>
      </c>
      <c r="BC123" s="40">
        <v>40700</v>
      </c>
      <c r="BD123" s="40">
        <v>42900</v>
      </c>
      <c r="BE123" s="40">
        <v>43100</v>
      </c>
      <c r="BF123" s="40">
        <v>41000</v>
      </c>
      <c r="BG123" s="40">
        <v>40900</v>
      </c>
      <c r="BH123" s="40">
        <v>42100</v>
      </c>
      <c r="BI123" s="40">
        <v>43300</v>
      </c>
      <c r="BJ123" s="40">
        <v>44400</v>
      </c>
      <c r="BK123" s="40">
        <v>44700</v>
      </c>
      <c r="BL123" s="40">
        <v>41100</v>
      </c>
      <c r="BM123" s="40">
        <v>40100</v>
      </c>
      <c r="BN123" s="40">
        <v>40500</v>
      </c>
      <c r="BO123" s="40">
        <v>38500</v>
      </c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16"/>
      <c r="CJ123"/>
      <c r="CL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EA123" s="30" t="e">
        <f t="shared" si="35"/>
        <v>#DIV/0!</v>
      </c>
      <c r="EB123" s="30">
        <f t="shared" si="36"/>
        <v>5.4577114427860694E-2</v>
      </c>
      <c r="EC123" s="30">
        <f t="shared" si="55"/>
        <v>4.9097560975609758E-2</v>
      </c>
      <c r="ED123" s="30">
        <f t="shared" si="56"/>
        <v>4.5560975609756096E-2</v>
      </c>
      <c r="EE123" s="30">
        <f t="shared" si="57"/>
        <v>4.6318407960199003E-2</v>
      </c>
      <c r="EF123" s="30">
        <f t="shared" si="58"/>
        <v>3.8913580246913583E-2</v>
      </c>
      <c r="EG123" s="30">
        <f t="shared" si="59"/>
        <v>3.651851851851852E-2</v>
      </c>
      <c r="EH123" s="30">
        <f t="shared" si="60"/>
        <v>3.5218446601941747E-2</v>
      </c>
      <c r="EI123" s="30">
        <f t="shared" si="61"/>
        <v>3.3968253968253967E-2</v>
      </c>
      <c r="EJ123" s="30">
        <f t="shared" si="62"/>
        <v>3.0221238938053098E-2</v>
      </c>
      <c r="EK123" s="30">
        <f t="shared" si="63"/>
        <v>2.6462585034013605E-2</v>
      </c>
      <c r="EL123" s="30">
        <f t="shared" si="64"/>
        <v>2.7821100917431191E-2</v>
      </c>
      <c r="EM123" s="30">
        <f t="shared" si="65"/>
        <v>2.8220140515222484E-2</v>
      </c>
      <c r="EN123" s="30">
        <f t="shared" si="66"/>
        <v>2.5192743764172337E-2</v>
      </c>
      <c r="EO123" s="30">
        <f t="shared" si="40"/>
        <v>2.5277161862527715E-2</v>
      </c>
      <c r="EP123" s="30">
        <f t="shared" si="41"/>
        <v>2.5034168564920273E-2</v>
      </c>
      <c r="EQ123" s="30">
        <f t="shared" si="42"/>
        <v>2.8111380145278451E-2</v>
      </c>
      <c r="ER123" s="30">
        <f t="shared" si="43"/>
        <v>2.8409090909090908E-2</v>
      </c>
      <c r="ES123" s="30">
        <f t="shared" si="44"/>
        <v>2.7543424317617866E-2</v>
      </c>
      <c r="ET123" s="30">
        <f t="shared" si="45"/>
        <v>2.8034398034398035E-2</v>
      </c>
      <c r="EU123" s="30">
        <f t="shared" si="46"/>
        <v>2.9277389277389279E-2</v>
      </c>
      <c r="EV123" s="30">
        <f t="shared" si="47"/>
        <v>2.8306264501160094E-2</v>
      </c>
      <c r="EW123" s="30">
        <f t="shared" si="48"/>
        <v>2.7439024390243903E-2</v>
      </c>
      <c r="EX123" s="30">
        <f t="shared" si="49"/>
        <v>2.726161369193154E-2</v>
      </c>
      <c r="EY123" s="30">
        <f t="shared" si="50"/>
        <v>2.7054631828978621E-2</v>
      </c>
      <c r="EZ123" s="30">
        <f t="shared" si="51"/>
        <v>2.6581986143187068E-2</v>
      </c>
      <c r="FA123" s="30">
        <f t="shared" si="52"/>
        <v>2.5878378378378378E-2</v>
      </c>
      <c r="FB123" s="30">
        <f t="shared" si="53"/>
        <v>2.6599552572706936E-2</v>
      </c>
      <c r="FC123" s="30">
        <f t="shared" si="54"/>
        <v>3.2652068126520682E-2</v>
      </c>
      <c r="FD123" s="30">
        <f t="shared" si="37"/>
        <v>6.9650872817955109E-2</v>
      </c>
      <c r="FE123" s="30">
        <f t="shared" si="38"/>
        <v>6.923456790123457E-2</v>
      </c>
      <c r="FF123" s="30">
        <f t="shared" si="39"/>
        <v>7.1142857142857147E-2</v>
      </c>
    </row>
    <row r="124" spans="1:162" ht="14.4" x14ac:dyDescent="0.3">
      <c r="A124" s="16" t="s">
        <v>134</v>
      </c>
      <c r="B124" s="18">
        <v>3583</v>
      </c>
      <c r="C124" s="18">
        <v>3327</v>
      </c>
      <c r="D124" s="18">
        <v>3130</v>
      </c>
      <c r="E124" s="18">
        <v>3245</v>
      </c>
      <c r="F124" s="18">
        <v>2900</v>
      </c>
      <c r="G124" s="18">
        <v>2538</v>
      </c>
      <c r="H124" s="18">
        <v>2362</v>
      </c>
      <c r="I124" s="18">
        <v>2504</v>
      </c>
      <c r="J124" s="18">
        <v>2338</v>
      </c>
      <c r="K124" s="18">
        <v>2253</v>
      </c>
      <c r="L124" s="18">
        <v>2191</v>
      </c>
      <c r="M124" s="18">
        <v>2316</v>
      </c>
      <c r="N124" s="18">
        <v>2256</v>
      </c>
      <c r="O124" s="18">
        <v>2142</v>
      </c>
      <c r="P124" s="18">
        <v>2077</v>
      </c>
      <c r="Q124" s="18">
        <v>2248</v>
      </c>
      <c r="R124" s="18">
        <v>2253</v>
      </c>
      <c r="S124" s="18">
        <v>2192</v>
      </c>
      <c r="T124" s="18">
        <v>2108</v>
      </c>
      <c r="U124" s="18">
        <v>2245</v>
      </c>
      <c r="V124" s="18">
        <v>2162</v>
      </c>
      <c r="W124" s="18">
        <v>2168</v>
      </c>
      <c r="X124" s="18">
        <v>2109</v>
      </c>
      <c r="Y124" s="18">
        <v>2232</v>
      </c>
      <c r="Z124" s="18">
        <v>2328</v>
      </c>
      <c r="AA124" s="18">
        <v>2429</v>
      </c>
      <c r="AB124" s="18">
        <v>2425</v>
      </c>
      <c r="AC124" s="18">
        <v>2490</v>
      </c>
      <c r="AD124" s="18">
        <v>4936</v>
      </c>
      <c r="AE124" s="18">
        <v>4930</v>
      </c>
      <c r="AF124" s="18">
        <v>4823</v>
      </c>
      <c r="AG124" s="18"/>
      <c r="AH124" s="18"/>
      <c r="AI124" s="18"/>
      <c r="AJ124" s="18"/>
      <c r="AK124" s="18">
        <v>52700</v>
      </c>
      <c r="AL124" s="18">
        <v>51800</v>
      </c>
      <c r="AM124" s="18">
        <v>50900</v>
      </c>
      <c r="AN124" s="18">
        <v>51600</v>
      </c>
      <c r="AO124" s="18">
        <v>50400</v>
      </c>
      <c r="AP124" s="18">
        <v>51200</v>
      </c>
      <c r="AQ124" s="18">
        <v>49100</v>
      </c>
      <c r="AR124" s="18">
        <v>47600</v>
      </c>
      <c r="AS124" s="18">
        <v>45400</v>
      </c>
      <c r="AT124" s="18">
        <v>46800</v>
      </c>
      <c r="AU124" s="18">
        <v>50000</v>
      </c>
      <c r="AV124" s="18">
        <v>52100</v>
      </c>
      <c r="AW124" s="18">
        <v>51500</v>
      </c>
      <c r="AX124" s="18">
        <v>46700</v>
      </c>
      <c r="AY124" s="40">
        <v>46700</v>
      </c>
      <c r="AZ124" s="40">
        <v>48400</v>
      </c>
      <c r="BA124" s="40">
        <v>50200</v>
      </c>
      <c r="BB124" s="40">
        <v>52000</v>
      </c>
      <c r="BC124" s="40">
        <v>50700</v>
      </c>
      <c r="BD124" s="40">
        <v>49200</v>
      </c>
      <c r="BE124" s="40">
        <v>51100</v>
      </c>
      <c r="BF124" s="40">
        <v>54200</v>
      </c>
      <c r="BG124" s="40">
        <v>57700</v>
      </c>
      <c r="BH124" s="40">
        <v>59800</v>
      </c>
      <c r="BI124" s="40">
        <v>57800</v>
      </c>
      <c r="BJ124" s="40">
        <v>57600</v>
      </c>
      <c r="BK124" s="40">
        <v>57200</v>
      </c>
      <c r="BL124" s="40">
        <v>57600</v>
      </c>
      <c r="BM124" s="40">
        <v>58200</v>
      </c>
      <c r="BN124" s="40">
        <v>58100</v>
      </c>
      <c r="BO124" s="40">
        <v>57000</v>
      </c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16"/>
      <c r="CJ124"/>
      <c r="CL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EA124" s="30" t="e">
        <f t="shared" si="35"/>
        <v>#DIV/0!</v>
      </c>
      <c r="EB124" s="30">
        <f t="shared" si="36"/>
        <v>6.7988614800759017E-2</v>
      </c>
      <c r="EC124" s="30">
        <f t="shared" si="55"/>
        <v>6.4227799227799226E-2</v>
      </c>
      <c r="ED124" s="30">
        <f t="shared" si="56"/>
        <v>6.1493123772102164E-2</v>
      </c>
      <c r="EE124" s="30">
        <f t="shared" si="57"/>
        <v>6.288759689922481E-2</v>
      </c>
      <c r="EF124" s="30">
        <f t="shared" si="58"/>
        <v>5.7539682539682536E-2</v>
      </c>
      <c r="EG124" s="30">
        <f t="shared" si="59"/>
        <v>4.9570312499999998E-2</v>
      </c>
      <c r="EH124" s="30">
        <f t="shared" si="60"/>
        <v>4.810590631364562E-2</v>
      </c>
      <c r="EI124" s="30">
        <f t="shared" si="61"/>
        <v>5.260504201680672E-2</v>
      </c>
      <c r="EJ124" s="30">
        <f t="shared" si="62"/>
        <v>5.1497797356828197E-2</v>
      </c>
      <c r="EK124" s="30">
        <f t="shared" si="63"/>
        <v>4.8141025641025639E-2</v>
      </c>
      <c r="EL124" s="30">
        <f t="shared" si="64"/>
        <v>4.3819999999999998E-2</v>
      </c>
      <c r="EM124" s="30">
        <f t="shared" si="65"/>
        <v>4.4452975047984643E-2</v>
      </c>
      <c r="EN124" s="30">
        <f t="shared" si="66"/>
        <v>4.3805825242718449E-2</v>
      </c>
      <c r="EO124" s="30">
        <f t="shared" si="40"/>
        <v>4.5867237687366169E-2</v>
      </c>
      <c r="EP124" s="30">
        <f t="shared" si="41"/>
        <v>4.4475374732334046E-2</v>
      </c>
      <c r="EQ124" s="30">
        <f t="shared" si="42"/>
        <v>4.644628099173554E-2</v>
      </c>
      <c r="ER124" s="30">
        <f t="shared" si="43"/>
        <v>4.4880478087649403E-2</v>
      </c>
      <c r="ES124" s="30">
        <f t="shared" si="44"/>
        <v>4.2153846153846153E-2</v>
      </c>
      <c r="ET124" s="30">
        <f t="shared" si="45"/>
        <v>4.1577909270216963E-2</v>
      </c>
      <c r="EU124" s="30">
        <f t="shared" si="46"/>
        <v>4.5630081300813009E-2</v>
      </c>
      <c r="EV124" s="30">
        <f t="shared" si="47"/>
        <v>4.2309197651663404E-2</v>
      </c>
      <c r="EW124" s="30">
        <f t="shared" si="48"/>
        <v>0.04</v>
      </c>
      <c r="EX124" s="30">
        <f t="shared" si="49"/>
        <v>3.6551126516464472E-2</v>
      </c>
      <c r="EY124" s="30">
        <f t="shared" si="50"/>
        <v>3.7324414715719061E-2</v>
      </c>
      <c r="EZ124" s="30">
        <f t="shared" si="51"/>
        <v>4.0276816608996541E-2</v>
      </c>
      <c r="FA124" s="30">
        <f t="shared" si="52"/>
        <v>4.2170138888888889E-2</v>
      </c>
      <c r="FB124" s="30">
        <f t="shared" si="53"/>
        <v>4.2395104895104896E-2</v>
      </c>
      <c r="FC124" s="30">
        <f t="shared" si="54"/>
        <v>4.3229166666666666E-2</v>
      </c>
      <c r="FD124" s="30">
        <f t="shared" si="37"/>
        <v>8.4810996563573882E-2</v>
      </c>
      <c r="FE124" s="30">
        <f t="shared" si="38"/>
        <v>8.4853700516351119E-2</v>
      </c>
      <c r="FF124" s="30">
        <f t="shared" si="39"/>
        <v>8.4614035087719294E-2</v>
      </c>
    </row>
    <row r="125" spans="1:162" ht="14.4" x14ac:dyDescent="0.3">
      <c r="A125" s="16" t="s">
        <v>135</v>
      </c>
      <c r="B125" s="18">
        <v>4883</v>
      </c>
      <c r="C125" s="18">
        <v>4341</v>
      </c>
      <c r="D125" s="18">
        <v>4699</v>
      </c>
      <c r="E125" s="18">
        <v>4793</v>
      </c>
      <c r="F125" s="18">
        <v>3821</v>
      </c>
      <c r="G125" s="18">
        <v>3338</v>
      </c>
      <c r="H125" s="18">
        <v>3503</v>
      </c>
      <c r="I125" s="18">
        <v>3532</v>
      </c>
      <c r="J125" s="18">
        <v>2995</v>
      </c>
      <c r="K125" s="18">
        <v>2686</v>
      </c>
      <c r="L125" s="18">
        <v>3094</v>
      </c>
      <c r="M125" s="18">
        <v>3320</v>
      </c>
      <c r="N125" s="18">
        <v>2717</v>
      </c>
      <c r="O125" s="18">
        <v>2474</v>
      </c>
      <c r="P125" s="18">
        <v>2765</v>
      </c>
      <c r="Q125" s="18">
        <v>3159</v>
      </c>
      <c r="R125" s="18">
        <v>2949</v>
      </c>
      <c r="S125" s="18">
        <v>2720</v>
      </c>
      <c r="T125" s="18">
        <v>2927</v>
      </c>
      <c r="U125" s="18">
        <v>3245</v>
      </c>
      <c r="V125" s="18">
        <v>2933</v>
      </c>
      <c r="W125" s="18">
        <v>2779</v>
      </c>
      <c r="X125" s="18">
        <v>2960</v>
      </c>
      <c r="Y125" s="18">
        <v>3107</v>
      </c>
      <c r="Z125" s="18">
        <v>2673</v>
      </c>
      <c r="AA125" s="18">
        <v>2502</v>
      </c>
      <c r="AB125" s="18">
        <v>2684</v>
      </c>
      <c r="AC125" s="18">
        <v>2927</v>
      </c>
      <c r="AD125" s="18">
        <v>4920</v>
      </c>
      <c r="AE125" s="18">
        <v>4431</v>
      </c>
      <c r="AF125" s="18">
        <v>4441</v>
      </c>
      <c r="AG125" s="18"/>
      <c r="AH125" s="18"/>
      <c r="AI125" s="18"/>
      <c r="AJ125" s="18"/>
      <c r="AK125" s="18">
        <v>42000</v>
      </c>
      <c r="AL125" s="18">
        <v>42000</v>
      </c>
      <c r="AM125" s="18">
        <v>46400</v>
      </c>
      <c r="AN125" s="18">
        <v>46200</v>
      </c>
      <c r="AO125" s="18">
        <v>45900</v>
      </c>
      <c r="AP125" s="18">
        <v>45600</v>
      </c>
      <c r="AQ125" s="18">
        <v>44200</v>
      </c>
      <c r="AR125" s="18">
        <v>44100</v>
      </c>
      <c r="AS125" s="18">
        <v>44400</v>
      </c>
      <c r="AT125" s="18">
        <v>43400</v>
      </c>
      <c r="AU125" s="18">
        <v>41500</v>
      </c>
      <c r="AV125" s="18">
        <v>42500</v>
      </c>
      <c r="AW125" s="18">
        <v>41900</v>
      </c>
      <c r="AX125" s="18">
        <v>44400</v>
      </c>
      <c r="AY125" s="40">
        <v>46400</v>
      </c>
      <c r="AZ125" s="40">
        <v>45700</v>
      </c>
      <c r="BA125" s="40">
        <v>44700</v>
      </c>
      <c r="BB125" s="40">
        <v>41700</v>
      </c>
      <c r="BC125" s="40">
        <v>43200</v>
      </c>
      <c r="BD125" s="40">
        <v>40700</v>
      </c>
      <c r="BE125" s="40">
        <v>39200</v>
      </c>
      <c r="BF125" s="40">
        <v>40400</v>
      </c>
      <c r="BG125" s="40">
        <v>38700</v>
      </c>
      <c r="BH125" s="40">
        <v>42300</v>
      </c>
      <c r="BI125" s="40">
        <v>44600</v>
      </c>
      <c r="BJ125" s="40">
        <v>43600</v>
      </c>
      <c r="BK125" s="40">
        <v>44700</v>
      </c>
      <c r="BL125" s="40">
        <v>43700</v>
      </c>
      <c r="BM125" s="40">
        <v>42500</v>
      </c>
      <c r="BN125" s="40">
        <v>42900</v>
      </c>
      <c r="BO125" s="40">
        <v>42000</v>
      </c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16"/>
      <c r="CJ125"/>
      <c r="CL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EA125" s="30" t="e">
        <f t="shared" si="35"/>
        <v>#DIV/0!</v>
      </c>
      <c r="EB125" s="30">
        <f t="shared" si="36"/>
        <v>0.11626190476190476</v>
      </c>
      <c r="EC125" s="30">
        <f t="shared" si="55"/>
        <v>0.10335714285714286</v>
      </c>
      <c r="ED125" s="30">
        <f t="shared" si="56"/>
        <v>0.10127155172413793</v>
      </c>
      <c r="EE125" s="30">
        <f t="shared" si="57"/>
        <v>0.10374458874458875</v>
      </c>
      <c r="EF125" s="30">
        <f t="shared" si="58"/>
        <v>8.324618736383442E-2</v>
      </c>
      <c r="EG125" s="30">
        <f t="shared" si="59"/>
        <v>7.3201754385964907E-2</v>
      </c>
      <c r="EH125" s="30">
        <f t="shared" si="60"/>
        <v>7.9253393665158364E-2</v>
      </c>
      <c r="EI125" s="30">
        <f t="shared" si="61"/>
        <v>8.0090702947845802E-2</v>
      </c>
      <c r="EJ125" s="30">
        <f t="shared" si="62"/>
        <v>6.745495495495496E-2</v>
      </c>
      <c r="EK125" s="30">
        <f t="shared" si="63"/>
        <v>6.1889400921658989E-2</v>
      </c>
      <c r="EL125" s="30">
        <f t="shared" si="64"/>
        <v>7.455421686746988E-2</v>
      </c>
      <c r="EM125" s="30">
        <f t="shared" si="65"/>
        <v>7.8117647058823528E-2</v>
      </c>
      <c r="EN125" s="30">
        <f t="shared" si="66"/>
        <v>6.4844868735083536E-2</v>
      </c>
      <c r="EO125" s="30">
        <f t="shared" si="40"/>
        <v>5.5720720720720721E-2</v>
      </c>
      <c r="EP125" s="30">
        <f t="shared" si="41"/>
        <v>5.9590517241379308E-2</v>
      </c>
      <c r="EQ125" s="30">
        <f t="shared" si="42"/>
        <v>6.912472647702407E-2</v>
      </c>
      <c r="ER125" s="30">
        <f t="shared" si="43"/>
        <v>6.5973154362416103E-2</v>
      </c>
      <c r="ES125" s="30">
        <f t="shared" si="44"/>
        <v>6.5227817745803357E-2</v>
      </c>
      <c r="ET125" s="30">
        <f t="shared" si="45"/>
        <v>6.7754629629629623E-2</v>
      </c>
      <c r="EU125" s="30">
        <f t="shared" si="46"/>
        <v>7.9729729729729734E-2</v>
      </c>
      <c r="EV125" s="30">
        <f t="shared" si="47"/>
        <v>7.4821428571428567E-2</v>
      </c>
      <c r="EW125" s="30">
        <f t="shared" si="48"/>
        <v>6.8787128712871293E-2</v>
      </c>
      <c r="EX125" s="30">
        <f t="shared" si="49"/>
        <v>7.6485788113695094E-2</v>
      </c>
      <c r="EY125" s="30">
        <f t="shared" si="50"/>
        <v>7.3451536643026005E-2</v>
      </c>
      <c r="EZ125" s="30">
        <f t="shared" si="51"/>
        <v>5.9932735426008972E-2</v>
      </c>
      <c r="FA125" s="30">
        <f t="shared" si="52"/>
        <v>5.738532110091743E-2</v>
      </c>
      <c r="FB125" s="30">
        <f t="shared" si="53"/>
        <v>6.0044742729306488E-2</v>
      </c>
      <c r="FC125" s="30">
        <f t="shared" si="54"/>
        <v>6.6979405034324938E-2</v>
      </c>
      <c r="FD125" s="30">
        <f t="shared" si="37"/>
        <v>0.11576470588235294</v>
      </c>
      <c r="FE125" s="30">
        <f t="shared" si="38"/>
        <v>0.10328671328671328</v>
      </c>
      <c r="FF125" s="30">
        <f t="shared" si="39"/>
        <v>0.10573809523809524</v>
      </c>
    </row>
    <row r="126" spans="1:162" ht="14.4" x14ac:dyDescent="0.3">
      <c r="A126" s="16" t="s">
        <v>136</v>
      </c>
      <c r="B126" s="18">
        <v>11461</v>
      </c>
      <c r="C126" s="18">
        <v>10824</v>
      </c>
      <c r="D126" s="18">
        <v>9976</v>
      </c>
      <c r="E126" s="18">
        <v>9939</v>
      </c>
      <c r="F126" s="18">
        <v>9354</v>
      </c>
      <c r="G126" s="18">
        <v>8858</v>
      </c>
      <c r="H126" s="18">
        <v>8086</v>
      </c>
      <c r="I126" s="18">
        <v>7793</v>
      </c>
      <c r="J126" s="18">
        <v>7494</v>
      </c>
      <c r="K126" s="18">
        <v>7486</v>
      </c>
      <c r="L126" s="18">
        <v>7161</v>
      </c>
      <c r="M126" s="18">
        <v>7355</v>
      </c>
      <c r="N126" s="18">
        <v>7248</v>
      </c>
      <c r="O126" s="18">
        <v>7204</v>
      </c>
      <c r="P126" s="18">
        <v>6980</v>
      </c>
      <c r="Q126" s="18">
        <v>7184</v>
      </c>
      <c r="R126" s="18">
        <v>7253</v>
      </c>
      <c r="S126" s="18">
        <v>6978</v>
      </c>
      <c r="T126" s="18">
        <v>6860</v>
      </c>
      <c r="U126" s="18">
        <v>6861</v>
      </c>
      <c r="V126" s="18">
        <v>6905</v>
      </c>
      <c r="W126" s="18">
        <v>6677</v>
      </c>
      <c r="X126" s="18">
        <v>6420</v>
      </c>
      <c r="Y126" s="18">
        <v>6730</v>
      </c>
      <c r="Z126" s="18">
        <v>7070</v>
      </c>
      <c r="AA126" s="18">
        <v>7133</v>
      </c>
      <c r="AB126" s="18">
        <v>7070</v>
      </c>
      <c r="AC126" s="18">
        <v>7479</v>
      </c>
      <c r="AD126" s="18">
        <v>15799</v>
      </c>
      <c r="AE126" s="18">
        <v>16513</v>
      </c>
      <c r="AF126" s="18">
        <v>16566</v>
      </c>
      <c r="AG126" s="18"/>
      <c r="AH126" s="18"/>
      <c r="AI126" s="18"/>
      <c r="AJ126" s="18"/>
      <c r="AK126" s="18">
        <v>130400</v>
      </c>
      <c r="AL126" s="18">
        <v>131900</v>
      </c>
      <c r="AM126" s="18">
        <v>128100</v>
      </c>
      <c r="AN126" s="18">
        <v>126900</v>
      </c>
      <c r="AO126" s="18">
        <v>127100</v>
      </c>
      <c r="AP126" s="18">
        <v>130200</v>
      </c>
      <c r="AQ126" s="18">
        <v>134400</v>
      </c>
      <c r="AR126" s="18">
        <v>138800</v>
      </c>
      <c r="AS126" s="18">
        <v>144100</v>
      </c>
      <c r="AT126" s="18">
        <v>142700</v>
      </c>
      <c r="AU126" s="18">
        <v>145400</v>
      </c>
      <c r="AV126" s="18">
        <v>145600</v>
      </c>
      <c r="AW126" s="18">
        <v>144900</v>
      </c>
      <c r="AX126" s="18">
        <v>147600</v>
      </c>
      <c r="AY126" s="40">
        <v>145800</v>
      </c>
      <c r="AZ126" s="40">
        <v>145000</v>
      </c>
      <c r="BA126" s="40">
        <v>144900</v>
      </c>
      <c r="BB126" s="40">
        <v>146800</v>
      </c>
      <c r="BC126" s="40">
        <v>148000</v>
      </c>
      <c r="BD126" s="40">
        <v>148400</v>
      </c>
      <c r="BE126" s="40">
        <v>148800</v>
      </c>
      <c r="BF126" s="40">
        <v>145800</v>
      </c>
      <c r="BG126" s="40">
        <v>147700</v>
      </c>
      <c r="BH126" s="40">
        <v>152000</v>
      </c>
      <c r="BI126" s="40">
        <v>154400</v>
      </c>
      <c r="BJ126" s="40">
        <v>154400</v>
      </c>
      <c r="BK126" s="40">
        <v>158000</v>
      </c>
      <c r="BL126" s="40">
        <v>156800</v>
      </c>
      <c r="BM126" s="40">
        <v>158800</v>
      </c>
      <c r="BN126" s="40">
        <v>157900</v>
      </c>
      <c r="BO126" s="40">
        <v>159300</v>
      </c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16"/>
      <c r="CJ126"/>
      <c r="CL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EA126" s="30" t="e">
        <f t="shared" si="35"/>
        <v>#DIV/0!</v>
      </c>
      <c r="EB126" s="30">
        <f t="shared" si="36"/>
        <v>8.7891104294478523E-2</v>
      </c>
      <c r="EC126" s="30">
        <f t="shared" si="55"/>
        <v>8.2062168309325251E-2</v>
      </c>
      <c r="ED126" s="30">
        <f t="shared" si="56"/>
        <v>7.7876658860265416E-2</v>
      </c>
      <c r="EE126" s="30">
        <f t="shared" si="57"/>
        <v>7.8321513002364063E-2</v>
      </c>
      <c r="EF126" s="30">
        <f t="shared" si="58"/>
        <v>7.3595594020456331E-2</v>
      </c>
      <c r="EG126" s="30">
        <f t="shared" si="59"/>
        <v>6.8033794162826428E-2</v>
      </c>
      <c r="EH126" s="30">
        <f t="shared" si="60"/>
        <v>6.0163690476190475E-2</v>
      </c>
      <c r="EI126" s="30">
        <f t="shared" si="61"/>
        <v>5.6145533141210374E-2</v>
      </c>
      <c r="EJ126" s="30">
        <f t="shared" si="62"/>
        <v>5.2005551700208187E-2</v>
      </c>
      <c r="EK126" s="30">
        <f t="shared" si="63"/>
        <v>5.2459705676243869E-2</v>
      </c>
      <c r="EL126" s="30">
        <f t="shared" si="64"/>
        <v>4.9250343878954606E-2</v>
      </c>
      <c r="EM126" s="30">
        <f t="shared" si="65"/>
        <v>5.0515109890109891E-2</v>
      </c>
      <c r="EN126" s="30">
        <f t="shared" si="66"/>
        <v>5.0020703933747412E-2</v>
      </c>
      <c r="EO126" s="30">
        <f t="shared" si="40"/>
        <v>4.8807588075880759E-2</v>
      </c>
      <c r="EP126" s="30">
        <f t="shared" si="41"/>
        <v>4.7873799725651575E-2</v>
      </c>
      <c r="EQ126" s="30">
        <f t="shared" si="42"/>
        <v>4.9544827586206895E-2</v>
      </c>
      <c r="ER126" s="30">
        <f t="shared" si="43"/>
        <v>5.0055210489993097E-2</v>
      </c>
      <c r="ES126" s="30">
        <f t="shared" si="44"/>
        <v>4.7534059945504088E-2</v>
      </c>
      <c r="ET126" s="30">
        <f t="shared" si="45"/>
        <v>4.635135135135135E-2</v>
      </c>
      <c r="EU126" s="30">
        <f t="shared" si="46"/>
        <v>4.6233153638814015E-2</v>
      </c>
      <c r="EV126" s="30">
        <f t="shared" si="47"/>
        <v>4.6404569892473116E-2</v>
      </c>
      <c r="EW126" s="30">
        <f t="shared" si="48"/>
        <v>4.5795610425240052E-2</v>
      </c>
      <c r="EX126" s="30">
        <f t="shared" si="49"/>
        <v>4.3466486120514555E-2</v>
      </c>
      <c r="EY126" s="30">
        <f t="shared" si="50"/>
        <v>4.4276315789473684E-2</v>
      </c>
      <c r="EZ126" s="30">
        <f t="shared" si="51"/>
        <v>4.5790155440414509E-2</v>
      </c>
      <c r="FA126" s="30">
        <f t="shared" si="52"/>
        <v>4.6198186528497408E-2</v>
      </c>
      <c r="FB126" s="30">
        <f t="shared" si="53"/>
        <v>4.4746835443037973E-2</v>
      </c>
      <c r="FC126" s="30">
        <f t="shared" si="54"/>
        <v>4.7697704081632653E-2</v>
      </c>
      <c r="FD126" s="30">
        <f t="shared" si="37"/>
        <v>9.9489924433249374E-2</v>
      </c>
      <c r="FE126" s="30">
        <f t="shared" si="38"/>
        <v>0.10457884737175427</v>
      </c>
      <c r="FF126" s="30">
        <f t="shared" si="39"/>
        <v>0.1039924670433145</v>
      </c>
    </row>
    <row r="127" spans="1:162" ht="14.4" x14ac:dyDescent="0.3">
      <c r="A127" s="16" t="s">
        <v>137</v>
      </c>
      <c r="B127" s="18">
        <v>2118</v>
      </c>
      <c r="C127" s="18">
        <v>1962</v>
      </c>
      <c r="D127" s="18">
        <v>1759</v>
      </c>
      <c r="E127" s="18">
        <v>1733</v>
      </c>
      <c r="F127" s="18">
        <v>1562</v>
      </c>
      <c r="G127" s="18">
        <v>1414</v>
      </c>
      <c r="H127" s="18">
        <v>1420</v>
      </c>
      <c r="I127" s="18">
        <v>1365</v>
      </c>
      <c r="J127" s="18">
        <v>1293</v>
      </c>
      <c r="K127" s="18">
        <v>1242</v>
      </c>
      <c r="L127" s="18">
        <v>1191</v>
      </c>
      <c r="M127" s="18">
        <v>1238</v>
      </c>
      <c r="N127" s="18">
        <v>1218</v>
      </c>
      <c r="O127" s="18">
        <v>1176</v>
      </c>
      <c r="P127" s="18">
        <v>1163</v>
      </c>
      <c r="Q127" s="18">
        <v>1140</v>
      </c>
      <c r="R127" s="18">
        <v>1135</v>
      </c>
      <c r="S127" s="18">
        <v>1082</v>
      </c>
      <c r="T127" s="18">
        <v>1060</v>
      </c>
      <c r="U127" s="18">
        <v>1116</v>
      </c>
      <c r="V127" s="18">
        <v>1070</v>
      </c>
      <c r="W127" s="18">
        <v>1038</v>
      </c>
      <c r="X127" s="18">
        <v>991</v>
      </c>
      <c r="Y127" s="18">
        <v>1057</v>
      </c>
      <c r="Z127" s="18">
        <v>1078</v>
      </c>
      <c r="AA127" s="18">
        <v>1095</v>
      </c>
      <c r="AB127" s="18">
        <v>1103</v>
      </c>
      <c r="AC127" s="18">
        <v>1144</v>
      </c>
      <c r="AD127" s="18">
        <v>3099</v>
      </c>
      <c r="AE127" s="18">
        <v>3239</v>
      </c>
      <c r="AF127" s="18">
        <v>3194</v>
      </c>
      <c r="AG127" s="18"/>
      <c r="AH127" s="18"/>
      <c r="AI127" s="18"/>
      <c r="AJ127" s="18"/>
      <c r="AK127" s="18">
        <v>69400</v>
      </c>
      <c r="AL127" s="18">
        <v>69700</v>
      </c>
      <c r="AM127" s="18">
        <v>68100</v>
      </c>
      <c r="AN127" s="18">
        <v>69500</v>
      </c>
      <c r="AO127" s="18">
        <v>68500</v>
      </c>
      <c r="AP127" s="18">
        <v>68700</v>
      </c>
      <c r="AQ127" s="18">
        <v>69600</v>
      </c>
      <c r="AR127" s="18">
        <v>70200</v>
      </c>
      <c r="AS127" s="18">
        <v>72600</v>
      </c>
      <c r="AT127" s="18">
        <v>72200</v>
      </c>
      <c r="AU127" s="18">
        <v>70400</v>
      </c>
      <c r="AV127" s="18">
        <v>74200</v>
      </c>
      <c r="AW127" s="18">
        <v>73500</v>
      </c>
      <c r="AX127" s="18">
        <v>71100</v>
      </c>
      <c r="AY127" s="40">
        <v>76400</v>
      </c>
      <c r="AZ127" s="40">
        <v>75300</v>
      </c>
      <c r="BA127" s="40">
        <v>74400</v>
      </c>
      <c r="BB127" s="40">
        <v>77300</v>
      </c>
      <c r="BC127" s="40">
        <v>77500</v>
      </c>
      <c r="BD127" s="40">
        <v>77500</v>
      </c>
      <c r="BE127" s="40">
        <v>77400</v>
      </c>
      <c r="BF127" s="40">
        <v>77000</v>
      </c>
      <c r="BG127" s="40">
        <v>74800</v>
      </c>
      <c r="BH127" s="40">
        <v>74800</v>
      </c>
      <c r="BI127" s="40">
        <v>79000</v>
      </c>
      <c r="BJ127" s="40">
        <v>83100</v>
      </c>
      <c r="BK127" s="40">
        <v>83600</v>
      </c>
      <c r="BL127" s="40">
        <v>82300</v>
      </c>
      <c r="BM127" s="40">
        <v>80400</v>
      </c>
      <c r="BN127" s="40">
        <v>80400</v>
      </c>
      <c r="BO127" s="40">
        <v>81800</v>
      </c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16"/>
      <c r="CJ127"/>
      <c r="CL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EA127" s="30" t="e">
        <f t="shared" si="35"/>
        <v>#DIV/0!</v>
      </c>
      <c r="EB127" s="30">
        <f t="shared" si="36"/>
        <v>3.0518731988472624E-2</v>
      </c>
      <c r="EC127" s="30">
        <f t="shared" si="55"/>
        <v>2.8149210903873744E-2</v>
      </c>
      <c r="ED127" s="30">
        <f t="shared" si="56"/>
        <v>2.5829662261380323E-2</v>
      </c>
      <c r="EE127" s="30">
        <f t="shared" si="57"/>
        <v>2.493525179856115E-2</v>
      </c>
      <c r="EF127" s="30">
        <f t="shared" si="58"/>
        <v>2.2802919708029196E-2</v>
      </c>
      <c r="EG127" s="30">
        <f t="shared" si="59"/>
        <v>2.0582241630276565E-2</v>
      </c>
      <c r="EH127" s="30">
        <f t="shared" si="60"/>
        <v>2.0402298850574714E-2</v>
      </c>
      <c r="EI127" s="30">
        <f t="shared" si="61"/>
        <v>1.9444444444444445E-2</v>
      </c>
      <c r="EJ127" s="30">
        <f t="shared" si="62"/>
        <v>1.78099173553719E-2</v>
      </c>
      <c r="EK127" s="30">
        <f t="shared" si="63"/>
        <v>1.7202216066481993E-2</v>
      </c>
      <c r="EL127" s="30">
        <f t="shared" si="64"/>
        <v>1.6917613636363637E-2</v>
      </c>
      <c r="EM127" s="30">
        <f t="shared" si="65"/>
        <v>1.6684636118598384E-2</v>
      </c>
      <c r="EN127" s="30">
        <f t="shared" si="66"/>
        <v>1.657142857142857E-2</v>
      </c>
      <c r="EO127" s="30">
        <f t="shared" si="40"/>
        <v>1.6540084388185654E-2</v>
      </c>
      <c r="EP127" s="30">
        <f t="shared" si="41"/>
        <v>1.5222513089005235E-2</v>
      </c>
      <c r="EQ127" s="30">
        <f t="shared" si="42"/>
        <v>1.5139442231075698E-2</v>
      </c>
      <c r="ER127" s="30">
        <f t="shared" si="43"/>
        <v>1.5255376344086021E-2</v>
      </c>
      <c r="ES127" s="30">
        <f t="shared" si="44"/>
        <v>1.3997412677878397E-2</v>
      </c>
      <c r="ET127" s="30">
        <f t="shared" si="45"/>
        <v>1.367741935483871E-2</v>
      </c>
      <c r="EU127" s="30">
        <f t="shared" si="46"/>
        <v>1.44E-2</v>
      </c>
      <c r="EV127" s="30">
        <f t="shared" si="47"/>
        <v>1.3824289405684755E-2</v>
      </c>
      <c r="EW127" s="30">
        <f t="shared" si="48"/>
        <v>1.348051948051948E-2</v>
      </c>
      <c r="EX127" s="30">
        <f t="shared" si="49"/>
        <v>1.3248663101604278E-2</v>
      </c>
      <c r="EY127" s="30">
        <f t="shared" si="50"/>
        <v>1.4131016042780749E-2</v>
      </c>
      <c r="EZ127" s="30">
        <f t="shared" si="51"/>
        <v>1.3645569620253165E-2</v>
      </c>
      <c r="FA127" s="30">
        <f t="shared" si="52"/>
        <v>1.3176895306859206E-2</v>
      </c>
      <c r="FB127" s="30">
        <f t="shared" si="53"/>
        <v>1.3193779904306219E-2</v>
      </c>
      <c r="FC127" s="30">
        <f t="shared" si="54"/>
        <v>1.3900364520048603E-2</v>
      </c>
      <c r="FD127" s="30">
        <f t="shared" si="37"/>
        <v>3.8544776119402983E-2</v>
      </c>
      <c r="FE127" s="30">
        <f t="shared" si="38"/>
        <v>4.0286069651741294E-2</v>
      </c>
      <c r="FF127" s="30">
        <f t="shared" si="39"/>
        <v>3.9046454767726162E-2</v>
      </c>
    </row>
    <row r="128" spans="1:162" ht="14.4" x14ac:dyDescent="0.3">
      <c r="A128" s="16" t="s">
        <v>138</v>
      </c>
      <c r="B128" s="18">
        <v>15133</v>
      </c>
      <c r="C128" s="18">
        <v>14333</v>
      </c>
      <c r="D128" s="18">
        <v>13694</v>
      </c>
      <c r="E128" s="18">
        <v>13679</v>
      </c>
      <c r="F128" s="18">
        <v>12756</v>
      </c>
      <c r="G128" s="18">
        <v>12022</v>
      </c>
      <c r="H128" s="18">
        <v>11161</v>
      </c>
      <c r="I128" s="18">
        <v>10801</v>
      </c>
      <c r="J128" s="18">
        <v>10254</v>
      </c>
      <c r="K128" s="18">
        <v>9722</v>
      </c>
      <c r="L128" s="18">
        <v>9423</v>
      </c>
      <c r="M128" s="18">
        <v>9735</v>
      </c>
      <c r="N128" s="18">
        <v>9558</v>
      </c>
      <c r="O128" s="18">
        <v>9614</v>
      </c>
      <c r="P128" s="18">
        <v>9126</v>
      </c>
      <c r="Q128" s="18">
        <v>9209</v>
      </c>
      <c r="R128" s="18">
        <v>9154</v>
      </c>
      <c r="S128" s="18">
        <v>8838</v>
      </c>
      <c r="T128" s="18">
        <v>8774</v>
      </c>
      <c r="U128" s="18">
        <v>8714</v>
      </c>
      <c r="V128" s="18">
        <v>8684</v>
      </c>
      <c r="W128" s="18">
        <v>8674</v>
      </c>
      <c r="X128" s="18">
        <v>8622</v>
      </c>
      <c r="Y128" s="18">
        <v>8852</v>
      </c>
      <c r="Z128" s="18">
        <v>8926</v>
      </c>
      <c r="AA128" s="18">
        <v>9034</v>
      </c>
      <c r="AB128" s="18">
        <v>8931</v>
      </c>
      <c r="AC128" s="18">
        <v>9320</v>
      </c>
      <c r="AD128" s="18">
        <v>18745</v>
      </c>
      <c r="AE128" s="18">
        <v>19647</v>
      </c>
      <c r="AF128" s="18">
        <v>19474</v>
      </c>
      <c r="AG128" s="18"/>
      <c r="AH128" s="18"/>
      <c r="AI128" s="18"/>
      <c r="AJ128" s="18"/>
      <c r="AK128" s="18">
        <v>127700</v>
      </c>
      <c r="AL128" s="18">
        <v>130600</v>
      </c>
      <c r="AM128" s="18">
        <v>130400</v>
      </c>
      <c r="AN128" s="18">
        <v>133300</v>
      </c>
      <c r="AO128" s="18">
        <v>139100</v>
      </c>
      <c r="AP128" s="18">
        <v>141300</v>
      </c>
      <c r="AQ128" s="18">
        <v>141500</v>
      </c>
      <c r="AR128" s="18">
        <v>141700</v>
      </c>
      <c r="AS128" s="18">
        <v>143300</v>
      </c>
      <c r="AT128" s="18">
        <v>138300</v>
      </c>
      <c r="AU128" s="18">
        <v>141800</v>
      </c>
      <c r="AV128" s="18">
        <v>142700</v>
      </c>
      <c r="AW128" s="18">
        <v>139700</v>
      </c>
      <c r="AX128" s="18">
        <v>145600</v>
      </c>
      <c r="AY128" s="40">
        <v>147900</v>
      </c>
      <c r="AZ128" s="40">
        <v>153400</v>
      </c>
      <c r="BA128" s="40">
        <v>151800</v>
      </c>
      <c r="BB128" s="40">
        <v>153800</v>
      </c>
      <c r="BC128" s="40">
        <v>149600</v>
      </c>
      <c r="BD128" s="40">
        <v>148200</v>
      </c>
      <c r="BE128" s="40">
        <v>152200</v>
      </c>
      <c r="BF128" s="40">
        <v>149100</v>
      </c>
      <c r="BG128" s="40">
        <v>150600</v>
      </c>
      <c r="BH128" s="40">
        <v>155200</v>
      </c>
      <c r="BI128" s="40">
        <v>152000</v>
      </c>
      <c r="BJ128" s="40">
        <v>156800</v>
      </c>
      <c r="BK128" s="40">
        <v>156600</v>
      </c>
      <c r="BL128" s="40">
        <v>153700</v>
      </c>
      <c r="BM128" s="40">
        <v>156100</v>
      </c>
      <c r="BN128" s="40">
        <v>153000</v>
      </c>
      <c r="BO128" s="40">
        <v>159200</v>
      </c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16"/>
      <c r="CJ128"/>
      <c r="CL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EA128" s="30" t="e">
        <f t="shared" si="35"/>
        <v>#DIV/0!</v>
      </c>
      <c r="EB128" s="30">
        <f t="shared" si="36"/>
        <v>0.11850430696945967</v>
      </c>
      <c r="EC128" s="30">
        <f t="shared" si="55"/>
        <v>0.10974732006125575</v>
      </c>
      <c r="ED128" s="30">
        <f t="shared" si="56"/>
        <v>0.10501533742331289</v>
      </c>
      <c r="EE128" s="30">
        <f t="shared" si="57"/>
        <v>0.10261815453863465</v>
      </c>
      <c r="EF128" s="30">
        <f t="shared" si="58"/>
        <v>9.1703810208483102E-2</v>
      </c>
      <c r="EG128" s="30">
        <f t="shared" si="59"/>
        <v>8.5081387119603683E-2</v>
      </c>
      <c r="EH128" s="30">
        <f t="shared" si="60"/>
        <v>7.8876325088339222E-2</v>
      </c>
      <c r="EI128" s="30">
        <f t="shared" si="61"/>
        <v>7.6224417784050813E-2</v>
      </c>
      <c r="EJ128" s="30">
        <f t="shared" si="62"/>
        <v>7.1556175854849968E-2</v>
      </c>
      <c r="EK128" s="30">
        <f t="shared" si="63"/>
        <v>7.0296456977584965E-2</v>
      </c>
      <c r="EL128" s="30">
        <f t="shared" si="64"/>
        <v>6.6452750352609308E-2</v>
      </c>
      <c r="EM128" s="30">
        <f t="shared" si="65"/>
        <v>6.8220042046250873E-2</v>
      </c>
      <c r="EN128" s="30">
        <f t="shared" si="66"/>
        <v>6.8418038654259133E-2</v>
      </c>
      <c r="EO128" s="30">
        <f t="shared" si="40"/>
        <v>6.6030219780219779E-2</v>
      </c>
      <c r="EP128" s="30">
        <f t="shared" si="41"/>
        <v>6.1703853955375254E-2</v>
      </c>
      <c r="EQ128" s="30">
        <f t="shared" si="42"/>
        <v>6.003259452411995E-2</v>
      </c>
      <c r="ER128" s="30">
        <f t="shared" si="43"/>
        <v>6.0303030303030303E-2</v>
      </c>
      <c r="ES128" s="30">
        <f t="shared" si="44"/>
        <v>5.7464239271781535E-2</v>
      </c>
      <c r="ET128" s="30">
        <f t="shared" si="45"/>
        <v>5.8649732620320853E-2</v>
      </c>
      <c r="EU128" s="30">
        <f t="shared" si="46"/>
        <v>5.8798920377867749E-2</v>
      </c>
      <c r="EV128" s="30">
        <f t="shared" si="47"/>
        <v>5.7056504599211563E-2</v>
      </c>
      <c r="EW128" s="30">
        <f t="shared" si="48"/>
        <v>5.8175720992622401E-2</v>
      </c>
      <c r="EX128" s="30">
        <f t="shared" si="49"/>
        <v>5.7250996015936258E-2</v>
      </c>
      <c r="EY128" s="30">
        <f t="shared" si="50"/>
        <v>5.7036082474226805E-2</v>
      </c>
      <c r="EZ128" s="30">
        <f t="shared" si="51"/>
        <v>5.8723684210526317E-2</v>
      </c>
      <c r="FA128" s="30">
        <f t="shared" si="52"/>
        <v>5.7614795918367344E-2</v>
      </c>
      <c r="FB128" s="30">
        <f t="shared" si="53"/>
        <v>5.703065134099617E-2</v>
      </c>
      <c r="FC128" s="30">
        <f t="shared" si="54"/>
        <v>6.0637605725439164E-2</v>
      </c>
      <c r="FD128" s="30">
        <f t="shared" si="37"/>
        <v>0.1200832799487508</v>
      </c>
      <c r="FE128" s="30">
        <f t="shared" si="38"/>
        <v>0.12841176470588236</v>
      </c>
      <c r="FF128" s="30">
        <f t="shared" si="39"/>
        <v>0.12232412060301508</v>
      </c>
    </row>
    <row r="129" spans="1:162" ht="14.4" x14ac:dyDescent="0.3">
      <c r="A129" s="16" t="s">
        <v>139</v>
      </c>
      <c r="B129" s="18">
        <v>5413</v>
      </c>
      <c r="C129" s="18">
        <v>5170</v>
      </c>
      <c r="D129" s="18">
        <v>4769</v>
      </c>
      <c r="E129" s="18">
        <v>4791</v>
      </c>
      <c r="F129" s="18">
        <v>4231</v>
      </c>
      <c r="G129" s="18">
        <v>3749</v>
      </c>
      <c r="H129" s="18">
        <v>3536</v>
      </c>
      <c r="I129" s="18">
        <v>3143</v>
      </c>
      <c r="J129" s="18">
        <v>3566</v>
      </c>
      <c r="K129" s="18">
        <v>3499</v>
      </c>
      <c r="L129" s="18">
        <v>3199</v>
      </c>
      <c r="M129" s="18">
        <v>3332</v>
      </c>
      <c r="N129" s="18">
        <v>3104</v>
      </c>
      <c r="O129" s="18">
        <v>2954</v>
      </c>
      <c r="P129" s="18">
        <v>2699</v>
      </c>
      <c r="Q129" s="18">
        <v>2922</v>
      </c>
      <c r="R129" s="18">
        <v>3026</v>
      </c>
      <c r="S129" s="18">
        <v>2813</v>
      </c>
      <c r="T129" s="18">
        <v>2740</v>
      </c>
      <c r="U129" s="18">
        <v>2974</v>
      </c>
      <c r="V129" s="18">
        <v>3139</v>
      </c>
      <c r="W129" s="18">
        <v>3192</v>
      </c>
      <c r="X129" s="18">
        <v>3071</v>
      </c>
      <c r="Y129" s="18">
        <v>3287</v>
      </c>
      <c r="Z129" s="18">
        <v>3070</v>
      </c>
      <c r="AA129" s="18">
        <v>2977</v>
      </c>
      <c r="AB129" s="18">
        <v>2758</v>
      </c>
      <c r="AC129" s="18">
        <v>3051</v>
      </c>
      <c r="AD129" s="18">
        <v>5939</v>
      </c>
      <c r="AE129" s="18">
        <v>5549</v>
      </c>
      <c r="AF129" s="18">
        <v>5187</v>
      </c>
      <c r="AG129" s="18"/>
      <c r="AH129" s="18"/>
      <c r="AI129" s="18"/>
      <c r="AJ129" s="18"/>
      <c r="AK129" s="18">
        <v>61300</v>
      </c>
      <c r="AL129" s="18">
        <v>60200</v>
      </c>
      <c r="AM129" s="18">
        <v>60000</v>
      </c>
      <c r="AN129" s="18">
        <v>59200</v>
      </c>
      <c r="AO129" s="18">
        <v>59300</v>
      </c>
      <c r="AP129" s="18">
        <v>58500</v>
      </c>
      <c r="AQ129" s="18">
        <v>57900</v>
      </c>
      <c r="AR129" s="18">
        <v>59200</v>
      </c>
      <c r="AS129" s="18">
        <v>59800</v>
      </c>
      <c r="AT129" s="18">
        <v>61000</v>
      </c>
      <c r="AU129" s="18">
        <v>62100</v>
      </c>
      <c r="AV129" s="18">
        <v>61300</v>
      </c>
      <c r="AW129" s="18">
        <v>61200</v>
      </c>
      <c r="AX129" s="18">
        <v>61000</v>
      </c>
      <c r="AY129" s="40">
        <v>59600</v>
      </c>
      <c r="AZ129" s="40">
        <v>59900</v>
      </c>
      <c r="BA129" s="40">
        <v>59300</v>
      </c>
      <c r="BB129" s="40">
        <v>59800</v>
      </c>
      <c r="BC129" s="40">
        <v>62200</v>
      </c>
      <c r="BD129" s="40">
        <v>61800</v>
      </c>
      <c r="BE129" s="40">
        <v>62000</v>
      </c>
      <c r="BF129" s="40">
        <v>61900</v>
      </c>
      <c r="BG129" s="40">
        <v>59900</v>
      </c>
      <c r="BH129" s="40">
        <v>60600</v>
      </c>
      <c r="BI129" s="40">
        <v>61000</v>
      </c>
      <c r="BJ129" s="40">
        <v>60500</v>
      </c>
      <c r="BK129" s="40">
        <v>62400</v>
      </c>
      <c r="BL129" s="40">
        <v>62200</v>
      </c>
      <c r="BM129" s="40">
        <v>61800</v>
      </c>
      <c r="BN129" s="40">
        <v>59900</v>
      </c>
      <c r="BO129" s="40">
        <v>58600</v>
      </c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16"/>
      <c r="CJ129"/>
      <c r="CL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EA129" s="30" t="e">
        <f t="shared" si="35"/>
        <v>#DIV/0!</v>
      </c>
      <c r="EB129" s="30">
        <f t="shared" si="36"/>
        <v>8.8303425774877653E-2</v>
      </c>
      <c r="EC129" s="30">
        <f t="shared" si="55"/>
        <v>8.5880398671096342E-2</v>
      </c>
      <c r="ED129" s="30">
        <f t="shared" si="56"/>
        <v>7.9483333333333336E-2</v>
      </c>
      <c r="EE129" s="30">
        <f t="shared" si="57"/>
        <v>8.0929054054054053E-2</v>
      </c>
      <c r="EF129" s="30">
        <f t="shared" si="58"/>
        <v>7.1349072512647549E-2</v>
      </c>
      <c r="EG129" s="30">
        <f t="shared" si="59"/>
        <v>6.4085470085470081E-2</v>
      </c>
      <c r="EH129" s="30">
        <f t="shared" si="60"/>
        <v>6.1070811744386874E-2</v>
      </c>
      <c r="EI129" s="30">
        <f t="shared" si="61"/>
        <v>5.3091216216216215E-2</v>
      </c>
      <c r="EJ129" s="30">
        <f t="shared" si="62"/>
        <v>5.9632107023411374E-2</v>
      </c>
      <c r="EK129" s="30">
        <f t="shared" si="63"/>
        <v>5.7360655737704921E-2</v>
      </c>
      <c r="EL129" s="30">
        <f t="shared" si="64"/>
        <v>5.151368760064412E-2</v>
      </c>
      <c r="EM129" s="30">
        <f t="shared" si="65"/>
        <v>5.4355628058727568E-2</v>
      </c>
      <c r="EN129" s="30">
        <f t="shared" si="66"/>
        <v>5.0718954248366012E-2</v>
      </c>
      <c r="EO129" s="30">
        <f t="shared" si="40"/>
        <v>4.8426229508196722E-2</v>
      </c>
      <c r="EP129" s="30">
        <f t="shared" si="41"/>
        <v>4.5285234899328862E-2</v>
      </c>
      <c r="EQ129" s="30">
        <f t="shared" si="42"/>
        <v>4.8781302170283806E-2</v>
      </c>
      <c r="ER129" s="30">
        <f t="shared" si="43"/>
        <v>5.102866779089376E-2</v>
      </c>
      <c r="ES129" s="30">
        <f t="shared" si="44"/>
        <v>4.7040133779264214E-2</v>
      </c>
      <c r="ET129" s="30">
        <f t="shared" si="45"/>
        <v>4.4051446945337622E-2</v>
      </c>
      <c r="EU129" s="30">
        <f t="shared" si="46"/>
        <v>4.8122977346278316E-2</v>
      </c>
      <c r="EV129" s="30">
        <f t="shared" si="47"/>
        <v>5.0629032258064519E-2</v>
      </c>
      <c r="EW129" s="30">
        <f t="shared" si="48"/>
        <v>5.1567043618739906E-2</v>
      </c>
      <c r="EX129" s="30">
        <f t="shared" si="49"/>
        <v>5.1268781302170281E-2</v>
      </c>
      <c r="EY129" s="30">
        <f t="shared" si="50"/>
        <v>5.4240924092409243E-2</v>
      </c>
      <c r="EZ129" s="30">
        <f t="shared" si="51"/>
        <v>5.0327868852459018E-2</v>
      </c>
      <c r="FA129" s="30">
        <f t="shared" si="52"/>
        <v>4.9206611570247936E-2</v>
      </c>
      <c r="FB129" s="30">
        <f t="shared" si="53"/>
        <v>4.419871794871795E-2</v>
      </c>
      <c r="FC129" s="30">
        <f t="shared" si="54"/>
        <v>4.9051446945337619E-2</v>
      </c>
      <c r="FD129" s="30">
        <f t="shared" si="37"/>
        <v>9.6100323624595474E-2</v>
      </c>
      <c r="FE129" s="30">
        <f t="shared" si="38"/>
        <v>9.2637729549248746E-2</v>
      </c>
      <c r="FF129" s="30">
        <f t="shared" si="39"/>
        <v>8.8515358361774737E-2</v>
      </c>
    </row>
    <row r="130" spans="1:162" ht="14.4" x14ac:dyDescent="0.3">
      <c r="A130" s="16" t="s">
        <v>140</v>
      </c>
      <c r="B130" s="18">
        <v>1304</v>
      </c>
      <c r="C130" s="18">
        <v>1258</v>
      </c>
      <c r="D130" s="18">
        <v>1203</v>
      </c>
      <c r="E130" s="18">
        <v>1189</v>
      </c>
      <c r="F130" s="18">
        <v>1021</v>
      </c>
      <c r="G130" s="18">
        <v>929</v>
      </c>
      <c r="H130" s="18">
        <v>885</v>
      </c>
      <c r="I130" s="18">
        <v>897</v>
      </c>
      <c r="J130" s="18">
        <v>845</v>
      </c>
      <c r="K130" s="18">
        <v>833</v>
      </c>
      <c r="L130" s="18">
        <v>809</v>
      </c>
      <c r="M130" s="18">
        <v>839</v>
      </c>
      <c r="N130" s="18">
        <v>778</v>
      </c>
      <c r="O130" s="18">
        <v>819</v>
      </c>
      <c r="P130" s="18">
        <v>832</v>
      </c>
      <c r="Q130" s="18">
        <v>851</v>
      </c>
      <c r="R130" s="18">
        <v>854</v>
      </c>
      <c r="S130" s="18">
        <v>814</v>
      </c>
      <c r="T130" s="18">
        <v>810</v>
      </c>
      <c r="U130" s="18">
        <v>902</v>
      </c>
      <c r="V130" s="18">
        <v>868</v>
      </c>
      <c r="W130" s="18">
        <v>850</v>
      </c>
      <c r="X130" s="18">
        <v>784</v>
      </c>
      <c r="Y130" s="18">
        <v>781</v>
      </c>
      <c r="Z130" s="18">
        <v>719</v>
      </c>
      <c r="AA130" s="18">
        <v>720</v>
      </c>
      <c r="AB130" s="18">
        <v>717</v>
      </c>
      <c r="AC130" s="18">
        <v>780</v>
      </c>
      <c r="AD130" s="18">
        <v>1875</v>
      </c>
      <c r="AE130" s="18">
        <v>1735</v>
      </c>
      <c r="AF130" s="18">
        <v>1632</v>
      </c>
      <c r="AG130" s="18"/>
      <c r="AH130" s="18"/>
      <c r="AI130" s="18"/>
      <c r="AJ130" s="18"/>
      <c r="AK130" s="18">
        <v>44300</v>
      </c>
      <c r="AL130" s="18">
        <v>44000</v>
      </c>
      <c r="AM130" s="18">
        <v>42500</v>
      </c>
      <c r="AN130" s="18">
        <v>40700</v>
      </c>
      <c r="AO130" s="18">
        <v>40700</v>
      </c>
      <c r="AP130" s="18">
        <v>41600</v>
      </c>
      <c r="AQ130" s="18">
        <v>41000</v>
      </c>
      <c r="AR130" s="18">
        <v>41400</v>
      </c>
      <c r="AS130" s="18">
        <v>43400</v>
      </c>
      <c r="AT130" s="18">
        <v>43300</v>
      </c>
      <c r="AU130" s="18">
        <v>44800</v>
      </c>
      <c r="AV130" s="18">
        <v>46700</v>
      </c>
      <c r="AW130" s="18">
        <v>46700</v>
      </c>
      <c r="AX130" s="18">
        <v>45800</v>
      </c>
      <c r="AY130" s="40">
        <v>44600</v>
      </c>
      <c r="AZ130" s="40">
        <v>42800</v>
      </c>
      <c r="BA130" s="40">
        <v>40800</v>
      </c>
      <c r="BB130" s="40">
        <v>41200</v>
      </c>
      <c r="BC130" s="40">
        <v>40700</v>
      </c>
      <c r="BD130" s="40">
        <v>40600</v>
      </c>
      <c r="BE130" s="40">
        <v>40200</v>
      </c>
      <c r="BF130" s="40">
        <v>40000</v>
      </c>
      <c r="BG130" s="40">
        <v>40600</v>
      </c>
      <c r="BH130" s="40">
        <v>39300</v>
      </c>
      <c r="BI130" s="40">
        <v>40200</v>
      </c>
      <c r="BJ130" s="40">
        <v>40800</v>
      </c>
      <c r="BK130" s="40">
        <v>40500</v>
      </c>
      <c r="BL130" s="40">
        <v>40700</v>
      </c>
      <c r="BM130" s="40">
        <v>41900</v>
      </c>
      <c r="BN130" s="40">
        <v>42700</v>
      </c>
      <c r="BO130" s="40">
        <v>42700</v>
      </c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16"/>
      <c r="CJ130"/>
      <c r="CL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EA130" s="30" t="e">
        <f t="shared" si="35"/>
        <v>#DIV/0!</v>
      </c>
      <c r="EB130" s="30">
        <f t="shared" si="36"/>
        <v>2.9435665914221219E-2</v>
      </c>
      <c r="EC130" s="30">
        <f t="shared" si="55"/>
        <v>2.859090909090909E-2</v>
      </c>
      <c r="ED130" s="30">
        <f t="shared" si="56"/>
        <v>2.8305882352941177E-2</v>
      </c>
      <c r="EE130" s="30">
        <f t="shared" si="57"/>
        <v>2.9213759213759214E-2</v>
      </c>
      <c r="EF130" s="30">
        <f t="shared" si="58"/>
        <v>2.5085995085995086E-2</v>
      </c>
      <c r="EG130" s="30">
        <f t="shared" si="59"/>
        <v>2.233173076923077E-2</v>
      </c>
      <c r="EH130" s="30">
        <f t="shared" si="60"/>
        <v>2.1585365853658535E-2</v>
      </c>
      <c r="EI130" s="30">
        <f t="shared" si="61"/>
        <v>2.1666666666666667E-2</v>
      </c>
      <c r="EJ130" s="30">
        <f t="shared" si="62"/>
        <v>1.9470046082949308E-2</v>
      </c>
      <c r="EK130" s="30">
        <f t="shared" si="63"/>
        <v>1.9237875288683603E-2</v>
      </c>
      <c r="EL130" s="30">
        <f t="shared" si="64"/>
        <v>1.8058035714285714E-2</v>
      </c>
      <c r="EM130" s="30">
        <f t="shared" si="65"/>
        <v>1.7965738758029978E-2</v>
      </c>
      <c r="EN130" s="30">
        <f t="shared" si="66"/>
        <v>1.6659528907922914E-2</v>
      </c>
      <c r="EO130" s="30">
        <f t="shared" si="40"/>
        <v>1.7882096069868996E-2</v>
      </c>
      <c r="EP130" s="30">
        <f t="shared" si="41"/>
        <v>1.8654708520179371E-2</v>
      </c>
      <c r="EQ130" s="30">
        <f t="shared" si="42"/>
        <v>1.9883177570093457E-2</v>
      </c>
      <c r="ER130" s="30">
        <f t="shared" si="43"/>
        <v>2.0931372549019608E-2</v>
      </c>
      <c r="ES130" s="30">
        <f t="shared" si="44"/>
        <v>1.9757281553398058E-2</v>
      </c>
      <c r="ET130" s="30">
        <f t="shared" si="45"/>
        <v>1.9901719901719902E-2</v>
      </c>
      <c r="EU130" s="30">
        <f t="shared" si="46"/>
        <v>2.2216748768472905E-2</v>
      </c>
      <c r="EV130" s="30">
        <f t="shared" si="47"/>
        <v>2.1592039800995024E-2</v>
      </c>
      <c r="EW130" s="30">
        <f t="shared" si="48"/>
        <v>2.1250000000000002E-2</v>
      </c>
      <c r="EX130" s="30">
        <f t="shared" si="49"/>
        <v>1.9310344827586208E-2</v>
      </c>
      <c r="EY130" s="30">
        <f t="shared" si="50"/>
        <v>1.9872773536895674E-2</v>
      </c>
      <c r="EZ130" s="30">
        <f t="shared" si="51"/>
        <v>1.7885572139303484E-2</v>
      </c>
      <c r="FA130" s="30">
        <f t="shared" si="52"/>
        <v>1.7647058823529412E-2</v>
      </c>
      <c r="FB130" s="30">
        <f t="shared" si="53"/>
        <v>1.7703703703703704E-2</v>
      </c>
      <c r="FC130" s="30">
        <f t="shared" si="54"/>
        <v>1.9164619164619166E-2</v>
      </c>
      <c r="FD130" s="30">
        <f t="shared" si="37"/>
        <v>4.4749403341288782E-2</v>
      </c>
      <c r="FE130" s="30">
        <f t="shared" si="38"/>
        <v>4.063231850117096E-2</v>
      </c>
      <c r="FF130" s="30">
        <f t="shared" si="39"/>
        <v>3.8220140515222482E-2</v>
      </c>
    </row>
    <row r="131" spans="1:162" ht="14.4" x14ac:dyDescent="0.3">
      <c r="A131" s="16" t="s">
        <v>141</v>
      </c>
      <c r="B131" s="18">
        <v>7175</v>
      </c>
      <c r="C131" s="18">
        <v>6921</v>
      </c>
      <c r="D131" s="18">
        <v>6299</v>
      </c>
      <c r="E131" s="18">
        <v>6030</v>
      </c>
      <c r="F131" s="18">
        <v>5640</v>
      </c>
      <c r="G131" s="18">
        <v>5350</v>
      </c>
      <c r="H131" s="18">
        <v>4973</v>
      </c>
      <c r="I131" s="18">
        <v>4795</v>
      </c>
      <c r="J131" s="18">
        <v>5027</v>
      </c>
      <c r="K131" s="18">
        <v>4989</v>
      </c>
      <c r="L131" s="18">
        <v>4855</v>
      </c>
      <c r="M131" s="18">
        <v>4971</v>
      </c>
      <c r="N131" s="18">
        <v>4869</v>
      </c>
      <c r="O131" s="18">
        <v>4814</v>
      </c>
      <c r="P131" s="18">
        <v>4742</v>
      </c>
      <c r="Q131" s="18">
        <v>4704</v>
      </c>
      <c r="R131" s="18">
        <v>4777</v>
      </c>
      <c r="S131" s="18">
        <v>4792</v>
      </c>
      <c r="T131" s="18">
        <v>4691</v>
      </c>
      <c r="U131" s="18">
        <v>4906</v>
      </c>
      <c r="V131" s="18">
        <v>4923</v>
      </c>
      <c r="W131" s="18">
        <v>4987</v>
      </c>
      <c r="X131" s="18">
        <v>4776</v>
      </c>
      <c r="Y131" s="18">
        <v>4876</v>
      </c>
      <c r="Z131" s="18">
        <v>4917</v>
      </c>
      <c r="AA131" s="18">
        <v>4930</v>
      </c>
      <c r="AB131" s="18">
        <v>4853</v>
      </c>
      <c r="AC131" s="18">
        <v>4889</v>
      </c>
      <c r="AD131" s="18">
        <v>10371</v>
      </c>
      <c r="AE131" s="18">
        <v>10577</v>
      </c>
      <c r="AF131" s="18">
        <v>10822</v>
      </c>
      <c r="AG131" s="18"/>
      <c r="AH131" s="18"/>
      <c r="AI131" s="18"/>
      <c r="AJ131" s="18"/>
      <c r="AK131" s="18">
        <v>99700</v>
      </c>
      <c r="AL131" s="18">
        <v>101300</v>
      </c>
      <c r="AM131" s="18">
        <v>100400</v>
      </c>
      <c r="AN131" s="18">
        <v>103100</v>
      </c>
      <c r="AO131" s="18">
        <v>105600</v>
      </c>
      <c r="AP131" s="18">
        <v>105800</v>
      </c>
      <c r="AQ131" s="18">
        <v>105900</v>
      </c>
      <c r="AR131" s="18">
        <v>105800</v>
      </c>
      <c r="AS131" s="18">
        <v>107100</v>
      </c>
      <c r="AT131" s="18">
        <v>108100</v>
      </c>
      <c r="AU131" s="18">
        <v>105500</v>
      </c>
      <c r="AV131" s="18">
        <v>103100</v>
      </c>
      <c r="AW131" s="18">
        <v>101400</v>
      </c>
      <c r="AX131" s="18">
        <v>100300</v>
      </c>
      <c r="AY131" s="40">
        <v>102500</v>
      </c>
      <c r="AZ131" s="40">
        <v>102400</v>
      </c>
      <c r="BA131" s="40">
        <v>103400</v>
      </c>
      <c r="BB131" s="40">
        <v>102300</v>
      </c>
      <c r="BC131" s="40">
        <v>102800</v>
      </c>
      <c r="BD131" s="40">
        <v>103400</v>
      </c>
      <c r="BE131" s="40">
        <v>103300</v>
      </c>
      <c r="BF131" s="40">
        <v>103500</v>
      </c>
      <c r="BG131" s="40">
        <v>103100</v>
      </c>
      <c r="BH131" s="40">
        <v>105200</v>
      </c>
      <c r="BI131" s="40">
        <v>102200</v>
      </c>
      <c r="BJ131" s="40">
        <v>101500</v>
      </c>
      <c r="BK131" s="40">
        <v>99400</v>
      </c>
      <c r="BL131" s="40">
        <v>100300</v>
      </c>
      <c r="BM131" s="40">
        <v>101400</v>
      </c>
      <c r="BN131" s="40">
        <v>102000</v>
      </c>
      <c r="BO131" s="40">
        <v>104200</v>
      </c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16"/>
      <c r="CJ131"/>
      <c r="CL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EA131" s="30" t="e">
        <f t="shared" si="35"/>
        <v>#DIV/0!</v>
      </c>
      <c r="EB131" s="30">
        <f t="shared" si="36"/>
        <v>7.1965897693079234E-2</v>
      </c>
      <c r="EC131" s="30">
        <f t="shared" si="55"/>
        <v>6.8321816386969395E-2</v>
      </c>
      <c r="ED131" s="30">
        <f t="shared" si="56"/>
        <v>6.2739043824701191E-2</v>
      </c>
      <c r="EE131" s="30">
        <f t="shared" si="57"/>
        <v>5.8486905916585841E-2</v>
      </c>
      <c r="EF131" s="30">
        <f t="shared" si="58"/>
        <v>5.3409090909090906E-2</v>
      </c>
      <c r="EG131" s="30">
        <f t="shared" si="59"/>
        <v>5.0567107750472587E-2</v>
      </c>
      <c r="EH131" s="30">
        <f t="shared" si="60"/>
        <v>4.6959395656279511E-2</v>
      </c>
      <c r="EI131" s="30">
        <f t="shared" si="61"/>
        <v>4.5321361058601135E-2</v>
      </c>
      <c r="EJ131" s="30">
        <f t="shared" si="62"/>
        <v>4.6937441643323995E-2</v>
      </c>
      <c r="EK131" s="30">
        <f t="shared" si="63"/>
        <v>4.6151711378353374E-2</v>
      </c>
      <c r="EL131" s="30">
        <f t="shared" si="64"/>
        <v>4.6018957345971563E-2</v>
      </c>
      <c r="EM131" s="30">
        <f t="shared" si="65"/>
        <v>4.8215324927255089E-2</v>
      </c>
      <c r="EN131" s="30">
        <f t="shared" si="66"/>
        <v>4.8017751479289938E-2</v>
      </c>
      <c r="EO131" s="30">
        <f t="shared" si="40"/>
        <v>4.7996011964107674E-2</v>
      </c>
      <c r="EP131" s="30">
        <f t="shared" si="41"/>
        <v>4.6263414634146342E-2</v>
      </c>
      <c r="EQ131" s="30">
        <f t="shared" si="42"/>
        <v>4.5937499999999999E-2</v>
      </c>
      <c r="ER131" s="30">
        <f t="shared" si="43"/>
        <v>4.6199226305609284E-2</v>
      </c>
      <c r="ES131" s="30">
        <f t="shared" si="44"/>
        <v>4.6842619745845554E-2</v>
      </c>
      <c r="ET131" s="30">
        <f t="shared" si="45"/>
        <v>4.5632295719844361E-2</v>
      </c>
      <c r="EU131" s="30">
        <f t="shared" si="46"/>
        <v>4.7446808510638296E-2</v>
      </c>
      <c r="EV131" s="30">
        <f t="shared" si="47"/>
        <v>4.7657308809293322E-2</v>
      </c>
      <c r="EW131" s="30">
        <f t="shared" si="48"/>
        <v>4.8183574879227052E-2</v>
      </c>
      <c r="EX131" s="30">
        <f t="shared" si="49"/>
        <v>4.6323957322987393E-2</v>
      </c>
      <c r="EY131" s="30">
        <f t="shared" si="50"/>
        <v>4.6349809885931556E-2</v>
      </c>
      <c r="EZ131" s="30">
        <f t="shared" si="51"/>
        <v>4.8111545988258314E-2</v>
      </c>
      <c r="FA131" s="30">
        <f t="shared" si="52"/>
        <v>4.8571428571428571E-2</v>
      </c>
      <c r="FB131" s="30">
        <f t="shared" si="53"/>
        <v>4.8822937625754528E-2</v>
      </c>
      <c r="FC131" s="30">
        <f t="shared" si="54"/>
        <v>4.8743768693918242E-2</v>
      </c>
      <c r="FD131" s="30">
        <f t="shared" si="37"/>
        <v>0.10227810650887574</v>
      </c>
      <c r="FE131" s="30">
        <f t="shared" si="38"/>
        <v>0.10369607843137255</v>
      </c>
      <c r="FF131" s="30">
        <f t="shared" si="39"/>
        <v>0.10385796545105566</v>
      </c>
    </row>
    <row r="132" spans="1:162" ht="14.4" x14ac:dyDescent="0.3">
      <c r="A132" s="16" t="s">
        <v>142</v>
      </c>
      <c r="B132" s="18">
        <v>23537</v>
      </c>
      <c r="C132" s="18">
        <v>21740</v>
      </c>
      <c r="D132" s="18">
        <v>20169</v>
      </c>
      <c r="E132" s="18">
        <v>20174</v>
      </c>
      <c r="F132" s="18">
        <v>17585</v>
      </c>
      <c r="G132" s="18">
        <v>16324</v>
      </c>
      <c r="H132" s="18">
        <v>15359</v>
      </c>
      <c r="I132" s="18">
        <v>15741</v>
      </c>
      <c r="J132" s="18">
        <v>14316</v>
      </c>
      <c r="K132" s="18">
        <v>13412</v>
      </c>
      <c r="L132" s="18">
        <v>13406</v>
      </c>
      <c r="M132" s="18">
        <v>13888</v>
      </c>
      <c r="N132" s="18">
        <v>13231</v>
      </c>
      <c r="O132" s="18">
        <v>12870</v>
      </c>
      <c r="P132" s="18">
        <v>12717</v>
      </c>
      <c r="Q132" s="18">
        <v>13388</v>
      </c>
      <c r="R132" s="18">
        <v>13033</v>
      </c>
      <c r="S132" s="18">
        <v>12856</v>
      </c>
      <c r="T132" s="18">
        <v>12714</v>
      </c>
      <c r="U132" s="18">
        <v>13349</v>
      </c>
      <c r="V132" s="18">
        <v>12982</v>
      </c>
      <c r="W132" s="18">
        <v>12644</v>
      </c>
      <c r="X132" s="18">
        <v>12596</v>
      </c>
      <c r="Y132" s="18">
        <v>13372</v>
      </c>
      <c r="Z132" s="18">
        <v>13488</v>
      </c>
      <c r="AA132" s="18">
        <v>13533</v>
      </c>
      <c r="AB132" s="18">
        <v>13680</v>
      </c>
      <c r="AC132" s="18">
        <v>14733</v>
      </c>
      <c r="AD132" s="18">
        <v>35649</v>
      </c>
      <c r="AE132" s="18">
        <v>35729</v>
      </c>
      <c r="AF132" s="18">
        <v>34401</v>
      </c>
      <c r="AG132" s="18"/>
      <c r="AH132" s="18"/>
      <c r="AI132" s="18"/>
      <c r="AJ132" s="18"/>
      <c r="AK132" s="18">
        <v>662700</v>
      </c>
      <c r="AL132" s="18">
        <v>663500</v>
      </c>
      <c r="AM132" s="18">
        <v>662500</v>
      </c>
      <c r="AN132" s="18">
        <v>667600</v>
      </c>
      <c r="AO132" s="18">
        <v>666500</v>
      </c>
      <c r="AP132" s="18">
        <v>669300</v>
      </c>
      <c r="AQ132" s="18">
        <v>672600</v>
      </c>
      <c r="AR132" s="18">
        <v>680500</v>
      </c>
      <c r="AS132" s="18">
        <v>689800</v>
      </c>
      <c r="AT132" s="18">
        <v>692400</v>
      </c>
      <c r="AU132" s="18">
        <v>691000</v>
      </c>
      <c r="AV132" s="18">
        <v>682300</v>
      </c>
      <c r="AW132" s="18">
        <v>682200</v>
      </c>
      <c r="AX132" s="18">
        <v>684300</v>
      </c>
      <c r="AY132" s="40">
        <v>683300</v>
      </c>
      <c r="AZ132" s="40">
        <v>686000</v>
      </c>
      <c r="BA132" s="40">
        <v>684000</v>
      </c>
      <c r="BB132" s="40">
        <v>684600</v>
      </c>
      <c r="BC132" s="40">
        <v>690900</v>
      </c>
      <c r="BD132" s="40">
        <v>696700</v>
      </c>
      <c r="BE132" s="40">
        <v>695100</v>
      </c>
      <c r="BF132" s="40">
        <v>687000</v>
      </c>
      <c r="BG132" s="40">
        <v>688200</v>
      </c>
      <c r="BH132" s="40">
        <v>678800</v>
      </c>
      <c r="BI132" s="40">
        <v>676400</v>
      </c>
      <c r="BJ132" s="40">
        <v>678400</v>
      </c>
      <c r="BK132" s="40">
        <v>672400</v>
      </c>
      <c r="BL132" s="40">
        <v>674700</v>
      </c>
      <c r="BM132" s="40">
        <v>678500</v>
      </c>
      <c r="BN132" s="40">
        <v>675600</v>
      </c>
      <c r="BO132" s="40">
        <v>665900</v>
      </c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16"/>
      <c r="CJ132"/>
      <c r="CL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EA132" s="30" t="e">
        <f t="shared" si="35"/>
        <v>#DIV/0!</v>
      </c>
      <c r="EB132" s="30">
        <f t="shared" si="36"/>
        <v>3.5516825109400935E-2</v>
      </c>
      <c r="EC132" s="30">
        <f t="shared" si="55"/>
        <v>3.2765636774679731E-2</v>
      </c>
      <c r="ED132" s="30">
        <f t="shared" si="56"/>
        <v>3.0443773584905659E-2</v>
      </c>
      <c r="EE132" s="30">
        <f t="shared" si="57"/>
        <v>3.0218693828639905E-2</v>
      </c>
      <c r="EF132" s="30">
        <f t="shared" si="58"/>
        <v>2.6384096024006001E-2</v>
      </c>
      <c r="EG132" s="30">
        <f t="shared" si="59"/>
        <v>2.4389660839683251E-2</v>
      </c>
      <c r="EH132" s="30">
        <f t="shared" si="60"/>
        <v>2.2835266131430269E-2</v>
      </c>
      <c r="EI132" s="30">
        <f t="shared" si="61"/>
        <v>2.3131520940484939E-2</v>
      </c>
      <c r="EJ132" s="30">
        <f t="shared" si="62"/>
        <v>2.0753841693244419E-2</v>
      </c>
      <c r="EK132" s="30">
        <f t="shared" si="63"/>
        <v>1.9370306181398036E-2</v>
      </c>
      <c r="EL132" s="30">
        <f t="shared" si="64"/>
        <v>1.9400868306801735E-2</v>
      </c>
      <c r="EM132" s="30">
        <f t="shared" si="65"/>
        <v>2.0354682690898431E-2</v>
      </c>
      <c r="EN132" s="30">
        <f t="shared" si="66"/>
        <v>1.9394605687481678E-2</v>
      </c>
      <c r="EO132" s="30">
        <f t="shared" si="40"/>
        <v>1.8807540552389302E-2</v>
      </c>
      <c r="EP132" s="30">
        <f t="shared" si="41"/>
        <v>1.8611151763500658E-2</v>
      </c>
      <c r="EQ132" s="30">
        <f t="shared" si="42"/>
        <v>1.9516034985422741E-2</v>
      </c>
      <c r="ER132" s="30">
        <f t="shared" si="43"/>
        <v>1.9054093567251462E-2</v>
      </c>
      <c r="ES132" s="30">
        <f t="shared" si="44"/>
        <v>1.8778848962898043E-2</v>
      </c>
      <c r="ET132" s="30">
        <f t="shared" si="45"/>
        <v>1.8402084237950499E-2</v>
      </c>
      <c r="EU132" s="30">
        <f t="shared" si="46"/>
        <v>1.9160327257069041E-2</v>
      </c>
      <c r="EV132" s="30">
        <f t="shared" si="47"/>
        <v>1.8676449431736439E-2</v>
      </c>
      <c r="EW132" s="30">
        <f t="shared" si="48"/>
        <v>1.8404657933042211E-2</v>
      </c>
      <c r="EX132" s="30">
        <f t="shared" si="49"/>
        <v>1.8302818947980238E-2</v>
      </c>
      <c r="EY132" s="30">
        <f t="shared" si="50"/>
        <v>1.9699469652327637E-2</v>
      </c>
      <c r="EZ132" s="30">
        <f t="shared" si="51"/>
        <v>1.994086339444116E-2</v>
      </c>
      <c r="FA132" s="30">
        <f t="shared" si="52"/>
        <v>1.9948408018867925E-2</v>
      </c>
      <c r="FB132" s="30">
        <f t="shared" si="53"/>
        <v>2.0345032718619867E-2</v>
      </c>
      <c r="FC132" s="30">
        <f t="shared" si="54"/>
        <v>2.1836371720764785E-2</v>
      </c>
      <c r="FD132" s="30">
        <f t="shared" si="37"/>
        <v>5.2540899042004423E-2</v>
      </c>
      <c r="FE132" s="30">
        <f t="shared" si="38"/>
        <v>5.288484310242747E-2</v>
      </c>
      <c r="FF132" s="30">
        <f t="shared" si="39"/>
        <v>5.1660910046553536E-2</v>
      </c>
    </row>
    <row r="133" spans="1:162" ht="14.4" x14ac:dyDescent="0.3">
      <c r="A133" s="16" t="s">
        <v>143</v>
      </c>
      <c r="B133" s="18">
        <v>1075</v>
      </c>
      <c r="C133" s="18">
        <v>970</v>
      </c>
      <c r="D133" s="18">
        <v>832</v>
      </c>
      <c r="E133" s="18">
        <v>891</v>
      </c>
      <c r="F133" s="18">
        <v>780</v>
      </c>
      <c r="G133" s="18">
        <v>747</v>
      </c>
      <c r="H133" s="18">
        <v>659</v>
      </c>
      <c r="I133" s="18">
        <v>654</v>
      </c>
      <c r="J133" s="18">
        <v>640</v>
      </c>
      <c r="K133" s="18">
        <v>574</v>
      </c>
      <c r="L133" s="18">
        <v>578</v>
      </c>
      <c r="M133" s="18">
        <v>591</v>
      </c>
      <c r="N133" s="18">
        <v>577</v>
      </c>
      <c r="O133" s="18">
        <v>575</v>
      </c>
      <c r="P133" s="18">
        <v>547</v>
      </c>
      <c r="Q133" s="18">
        <v>547</v>
      </c>
      <c r="R133" s="18">
        <v>558</v>
      </c>
      <c r="S133" s="18">
        <v>569</v>
      </c>
      <c r="T133" s="18">
        <v>600</v>
      </c>
      <c r="U133" s="18">
        <v>659</v>
      </c>
      <c r="V133" s="18">
        <v>656</v>
      </c>
      <c r="W133" s="18">
        <v>658</v>
      </c>
      <c r="X133" s="18">
        <v>622</v>
      </c>
      <c r="Y133" s="18">
        <v>677</v>
      </c>
      <c r="Z133" s="18">
        <v>693</v>
      </c>
      <c r="AA133" s="18">
        <v>686</v>
      </c>
      <c r="AB133" s="18">
        <v>653</v>
      </c>
      <c r="AC133" s="18">
        <v>727</v>
      </c>
      <c r="AD133" s="18">
        <v>2038</v>
      </c>
      <c r="AE133" s="18">
        <v>2073</v>
      </c>
      <c r="AF133" s="18">
        <v>1905</v>
      </c>
      <c r="AG133" s="18"/>
      <c r="AH133" s="18"/>
      <c r="AI133" s="18"/>
      <c r="AJ133" s="18"/>
      <c r="AK133" s="18">
        <v>44000</v>
      </c>
      <c r="AL133" s="18">
        <v>45600</v>
      </c>
      <c r="AM133" s="18">
        <v>42900</v>
      </c>
      <c r="AN133" s="18">
        <v>43000</v>
      </c>
      <c r="AO133" s="18">
        <v>41800</v>
      </c>
      <c r="AP133" s="18">
        <v>42000</v>
      </c>
      <c r="AQ133" s="18">
        <v>42800</v>
      </c>
      <c r="AR133" s="18">
        <v>42000</v>
      </c>
      <c r="AS133" s="18">
        <v>41800</v>
      </c>
      <c r="AT133" s="18">
        <v>42200</v>
      </c>
      <c r="AU133" s="18">
        <v>43000</v>
      </c>
      <c r="AV133" s="18">
        <v>43800</v>
      </c>
      <c r="AW133" s="18">
        <v>44300</v>
      </c>
      <c r="AX133" s="18">
        <v>43300</v>
      </c>
      <c r="AY133" s="40">
        <v>43600</v>
      </c>
      <c r="AZ133" s="40">
        <v>42900</v>
      </c>
      <c r="BA133" s="40">
        <v>43700</v>
      </c>
      <c r="BB133" s="40">
        <v>43800</v>
      </c>
      <c r="BC133" s="40">
        <v>44400</v>
      </c>
      <c r="BD133" s="40">
        <v>47100</v>
      </c>
      <c r="BE133" s="40">
        <v>47300</v>
      </c>
      <c r="BF133" s="40">
        <v>47800</v>
      </c>
      <c r="BG133" s="40">
        <v>47900</v>
      </c>
      <c r="BH133" s="40">
        <v>48000</v>
      </c>
      <c r="BI133" s="40">
        <v>47200</v>
      </c>
      <c r="BJ133" s="40">
        <v>47000</v>
      </c>
      <c r="BK133" s="40">
        <v>46800</v>
      </c>
      <c r="BL133" s="40">
        <v>47100</v>
      </c>
      <c r="BM133" s="40">
        <v>47400</v>
      </c>
      <c r="BN133" s="40">
        <v>46600</v>
      </c>
      <c r="BO133" s="40">
        <v>47400</v>
      </c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16"/>
      <c r="CJ133"/>
      <c r="CL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EA133" s="30" t="e">
        <f t="shared" si="35"/>
        <v>#DIV/0!</v>
      </c>
      <c r="EB133" s="30">
        <f t="shared" si="36"/>
        <v>2.4431818181818183E-2</v>
      </c>
      <c r="EC133" s="30">
        <f t="shared" si="55"/>
        <v>2.1271929824561404E-2</v>
      </c>
      <c r="ED133" s="30">
        <f t="shared" si="56"/>
        <v>1.9393939393939394E-2</v>
      </c>
      <c r="EE133" s="30">
        <f t="shared" si="57"/>
        <v>2.0720930232558138E-2</v>
      </c>
      <c r="EF133" s="30">
        <f t="shared" si="58"/>
        <v>1.8660287081339714E-2</v>
      </c>
      <c r="EG133" s="30">
        <f t="shared" si="59"/>
        <v>1.7785714285714287E-2</v>
      </c>
      <c r="EH133" s="30">
        <f t="shared" si="60"/>
        <v>1.5397196261682244E-2</v>
      </c>
      <c r="EI133" s="30">
        <f t="shared" si="61"/>
        <v>1.5571428571428571E-2</v>
      </c>
      <c r="EJ133" s="30">
        <f t="shared" si="62"/>
        <v>1.5311004784688996E-2</v>
      </c>
      <c r="EK133" s="30">
        <f t="shared" si="63"/>
        <v>1.3601895734597157E-2</v>
      </c>
      <c r="EL133" s="30">
        <f t="shared" si="64"/>
        <v>1.3441860465116279E-2</v>
      </c>
      <c r="EM133" s="30">
        <f t="shared" si="65"/>
        <v>1.3493150684931506E-2</v>
      </c>
      <c r="EN133" s="30">
        <f t="shared" si="66"/>
        <v>1.3024830699774266E-2</v>
      </c>
      <c r="EO133" s="30">
        <f t="shared" si="40"/>
        <v>1.3279445727482679E-2</v>
      </c>
      <c r="EP133" s="30">
        <f t="shared" si="41"/>
        <v>1.2545871559633028E-2</v>
      </c>
      <c r="EQ133" s="30">
        <f t="shared" si="42"/>
        <v>1.275058275058275E-2</v>
      </c>
      <c r="ER133" s="30">
        <f t="shared" si="43"/>
        <v>1.276887871853547E-2</v>
      </c>
      <c r="ES133" s="30">
        <f t="shared" si="44"/>
        <v>1.2990867579908676E-2</v>
      </c>
      <c r="ET133" s="30">
        <f t="shared" si="45"/>
        <v>1.3513513513513514E-2</v>
      </c>
      <c r="EU133" s="30">
        <f t="shared" si="46"/>
        <v>1.3991507430997877E-2</v>
      </c>
      <c r="EV133" s="30">
        <f t="shared" si="47"/>
        <v>1.386892177589852E-2</v>
      </c>
      <c r="EW133" s="30">
        <f t="shared" si="48"/>
        <v>1.3765690376569037E-2</v>
      </c>
      <c r="EX133" s="30">
        <f t="shared" si="49"/>
        <v>1.2985386221294363E-2</v>
      </c>
      <c r="EY133" s="30">
        <f t="shared" si="50"/>
        <v>1.4104166666666666E-2</v>
      </c>
      <c r="EZ133" s="30">
        <f t="shared" si="51"/>
        <v>1.4682203389830508E-2</v>
      </c>
      <c r="FA133" s="30">
        <f t="shared" si="52"/>
        <v>1.4595744680851064E-2</v>
      </c>
      <c r="FB133" s="30">
        <f t="shared" si="53"/>
        <v>1.3952991452991453E-2</v>
      </c>
      <c r="FC133" s="30">
        <f t="shared" si="54"/>
        <v>1.5435244161358811E-2</v>
      </c>
      <c r="FD133" s="30">
        <f t="shared" si="37"/>
        <v>4.2995780590717299E-2</v>
      </c>
      <c r="FE133" s="30">
        <f t="shared" si="38"/>
        <v>4.4484978540772532E-2</v>
      </c>
      <c r="FF133" s="30">
        <f t="shared" si="39"/>
        <v>4.0189873417721518E-2</v>
      </c>
    </row>
    <row r="134" spans="1:162" ht="14.4" x14ac:dyDescent="0.3">
      <c r="A134" s="16" t="s">
        <v>144</v>
      </c>
      <c r="B134" s="18">
        <v>13948</v>
      </c>
      <c r="C134" s="18">
        <v>13288</v>
      </c>
      <c r="D134" s="18">
        <v>12614</v>
      </c>
      <c r="E134" s="18">
        <v>12460</v>
      </c>
      <c r="F134" s="18">
        <v>11575</v>
      </c>
      <c r="G134" s="18">
        <v>10850</v>
      </c>
      <c r="H134" s="18">
        <v>10077</v>
      </c>
      <c r="I134" s="18">
        <v>9680</v>
      </c>
      <c r="J134" s="18">
        <v>9147</v>
      </c>
      <c r="K134" s="18">
        <v>8703</v>
      </c>
      <c r="L134" s="18">
        <v>8434</v>
      </c>
      <c r="M134" s="18">
        <v>8448</v>
      </c>
      <c r="N134" s="18">
        <v>8614</v>
      </c>
      <c r="O134" s="18">
        <v>8420</v>
      </c>
      <c r="P134" s="18">
        <v>8272</v>
      </c>
      <c r="Q134" s="18">
        <v>8284</v>
      </c>
      <c r="R134" s="18">
        <v>8377</v>
      </c>
      <c r="S134" s="18">
        <v>8050</v>
      </c>
      <c r="T134" s="18">
        <v>7743</v>
      </c>
      <c r="U134" s="18">
        <v>7579</v>
      </c>
      <c r="V134" s="18">
        <v>7523</v>
      </c>
      <c r="W134" s="18">
        <v>7415</v>
      </c>
      <c r="X134" s="18">
        <v>7349</v>
      </c>
      <c r="Y134" s="18">
        <v>7478</v>
      </c>
      <c r="Z134" s="18">
        <v>7638</v>
      </c>
      <c r="AA134" s="18">
        <v>7870</v>
      </c>
      <c r="AB134" s="18">
        <v>7770</v>
      </c>
      <c r="AC134" s="18">
        <v>8203</v>
      </c>
      <c r="AD134" s="18">
        <v>19644</v>
      </c>
      <c r="AE134" s="18">
        <v>20261</v>
      </c>
      <c r="AF134" s="18">
        <v>21244</v>
      </c>
      <c r="AG134" s="18"/>
      <c r="AH134" s="18"/>
      <c r="AI134" s="18"/>
      <c r="AJ134" s="18"/>
      <c r="AK134" s="18">
        <v>135400</v>
      </c>
      <c r="AL134" s="18">
        <v>137400</v>
      </c>
      <c r="AM134" s="18">
        <v>137300</v>
      </c>
      <c r="AN134" s="18">
        <v>138000</v>
      </c>
      <c r="AO134" s="18">
        <v>141700</v>
      </c>
      <c r="AP134" s="18">
        <v>140100</v>
      </c>
      <c r="AQ134" s="18">
        <v>137800</v>
      </c>
      <c r="AR134" s="18">
        <v>137800</v>
      </c>
      <c r="AS134" s="18">
        <v>141200</v>
      </c>
      <c r="AT134" s="18">
        <v>140700</v>
      </c>
      <c r="AU134" s="18">
        <v>142000</v>
      </c>
      <c r="AV134" s="18">
        <v>144100</v>
      </c>
      <c r="AW134" s="18">
        <v>145100</v>
      </c>
      <c r="AX134" s="18">
        <v>146100</v>
      </c>
      <c r="AY134" s="40">
        <v>147400</v>
      </c>
      <c r="AZ134" s="40">
        <v>148300</v>
      </c>
      <c r="BA134" s="40">
        <v>140900</v>
      </c>
      <c r="BB134" s="40">
        <v>140200</v>
      </c>
      <c r="BC134" s="40">
        <v>139800</v>
      </c>
      <c r="BD134" s="40">
        <v>144700</v>
      </c>
      <c r="BE134" s="40">
        <v>149600</v>
      </c>
      <c r="BF134" s="40">
        <v>154200</v>
      </c>
      <c r="BG134" s="40">
        <v>152400</v>
      </c>
      <c r="BH134" s="40">
        <v>151100</v>
      </c>
      <c r="BI134" s="40">
        <v>151800</v>
      </c>
      <c r="BJ134" s="40">
        <v>148000</v>
      </c>
      <c r="BK134" s="40">
        <v>154700</v>
      </c>
      <c r="BL134" s="40">
        <v>154700</v>
      </c>
      <c r="BM134" s="40">
        <v>156600</v>
      </c>
      <c r="BN134" s="40">
        <v>158100</v>
      </c>
      <c r="BO134" s="40">
        <v>157800</v>
      </c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16"/>
      <c r="CJ134"/>
      <c r="CL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EA134" s="30" t="e">
        <f t="shared" si="35"/>
        <v>#DIV/0!</v>
      </c>
      <c r="EB134" s="30">
        <f t="shared" si="36"/>
        <v>0.10301329394387002</v>
      </c>
      <c r="EC134" s="30">
        <f t="shared" si="55"/>
        <v>9.671033478893741E-2</v>
      </c>
      <c r="ED134" s="30">
        <f t="shared" si="56"/>
        <v>9.1871813546977418E-2</v>
      </c>
      <c r="EE134" s="30">
        <f t="shared" si="57"/>
        <v>9.0289855072463773E-2</v>
      </c>
      <c r="EF134" s="30">
        <f t="shared" si="58"/>
        <v>8.1686661961891324E-2</v>
      </c>
      <c r="EG134" s="30">
        <f t="shared" si="59"/>
        <v>7.7444682369735909E-2</v>
      </c>
      <c r="EH134" s="30">
        <f t="shared" si="60"/>
        <v>7.31277213352685E-2</v>
      </c>
      <c r="EI134" s="30">
        <f t="shared" si="61"/>
        <v>7.0246734397677799E-2</v>
      </c>
      <c r="EJ134" s="30">
        <f t="shared" si="62"/>
        <v>6.4780453257790374E-2</v>
      </c>
      <c r="EK134" s="30">
        <f t="shared" si="63"/>
        <v>6.1855010660980814E-2</v>
      </c>
      <c r="EL134" s="30">
        <f t="shared" si="64"/>
        <v>5.93943661971831E-2</v>
      </c>
      <c r="EM134" s="30">
        <f t="shared" si="65"/>
        <v>5.862595419847328E-2</v>
      </c>
      <c r="EN134" s="30">
        <f t="shared" si="66"/>
        <v>5.936595451412819E-2</v>
      </c>
      <c r="EO134" s="30">
        <f t="shared" si="40"/>
        <v>5.7631759069130734E-2</v>
      </c>
      <c r="EP134" s="30">
        <f t="shared" si="41"/>
        <v>5.6119402985074625E-2</v>
      </c>
      <c r="EQ134" s="30">
        <f t="shared" si="42"/>
        <v>5.5859743762643292E-2</v>
      </c>
      <c r="ER134" s="30">
        <f t="shared" si="43"/>
        <v>5.945351312987935E-2</v>
      </c>
      <c r="ES134" s="30">
        <f t="shared" si="44"/>
        <v>5.7417974322396578E-2</v>
      </c>
      <c r="ET134" s="30">
        <f t="shared" si="45"/>
        <v>5.53862660944206E-2</v>
      </c>
      <c r="EU134" s="30">
        <f t="shared" si="46"/>
        <v>5.2377332411886662E-2</v>
      </c>
      <c r="EV134" s="30">
        <f t="shared" si="47"/>
        <v>5.0287433155080212E-2</v>
      </c>
      <c r="EW134" s="30">
        <f t="shared" si="48"/>
        <v>4.8086900129701689E-2</v>
      </c>
      <c r="EX134" s="30">
        <f t="shared" si="49"/>
        <v>4.8221784776902886E-2</v>
      </c>
      <c r="EY134" s="30">
        <f t="shared" si="50"/>
        <v>4.9490403706154866E-2</v>
      </c>
      <c r="EZ134" s="30">
        <f t="shared" si="51"/>
        <v>5.0316205533596836E-2</v>
      </c>
      <c r="FA134" s="30">
        <f t="shared" si="52"/>
        <v>5.3175675675675674E-2</v>
      </c>
      <c r="FB134" s="30">
        <f t="shared" si="53"/>
        <v>5.0226244343891405E-2</v>
      </c>
      <c r="FC134" s="30">
        <f t="shared" si="54"/>
        <v>5.3025210084033617E-2</v>
      </c>
      <c r="FD134" s="30">
        <f t="shared" si="37"/>
        <v>0.12544061302681991</v>
      </c>
      <c r="FE134" s="30">
        <f t="shared" si="38"/>
        <v>0.12815306767868437</v>
      </c>
      <c r="FF134" s="30">
        <f t="shared" si="39"/>
        <v>0.13462610899873256</v>
      </c>
    </row>
    <row r="135" spans="1:162" ht="14.4" x14ac:dyDescent="0.3">
      <c r="A135" s="16" t="s">
        <v>145</v>
      </c>
      <c r="B135" s="18">
        <v>3351</v>
      </c>
      <c r="C135" s="18">
        <v>3278</v>
      </c>
      <c r="D135" s="18">
        <v>3025</v>
      </c>
      <c r="E135" s="18">
        <v>2966</v>
      </c>
      <c r="F135" s="18">
        <v>2702</v>
      </c>
      <c r="G135" s="18">
        <v>2441</v>
      </c>
      <c r="H135" s="18">
        <v>2206</v>
      </c>
      <c r="I135" s="18">
        <v>2210</v>
      </c>
      <c r="J135" s="18">
        <v>2046</v>
      </c>
      <c r="K135" s="18">
        <v>1974</v>
      </c>
      <c r="L135" s="18">
        <v>1816</v>
      </c>
      <c r="M135" s="18">
        <v>1892</v>
      </c>
      <c r="N135" s="18">
        <v>1854</v>
      </c>
      <c r="O135" s="18">
        <v>1774</v>
      </c>
      <c r="P135" s="18">
        <v>1748</v>
      </c>
      <c r="Q135" s="18">
        <v>1836</v>
      </c>
      <c r="R135" s="18">
        <v>1774</v>
      </c>
      <c r="S135" s="18">
        <v>1714</v>
      </c>
      <c r="T135" s="18">
        <v>1699</v>
      </c>
      <c r="U135" s="18">
        <v>1808</v>
      </c>
      <c r="V135" s="18">
        <v>1873</v>
      </c>
      <c r="W135" s="18">
        <v>1928</v>
      </c>
      <c r="X135" s="18">
        <v>1974</v>
      </c>
      <c r="Y135" s="18">
        <v>1991</v>
      </c>
      <c r="Z135" s="18">
        <v>1980</v>
      </c>
      <c r="AA135" s="18">
        <v>1946</v>
      </c>
      <c r="AB135" s="18">
        <v>1917</v>
      </c>
      <c r="AC135" s="18">
        <v>2127</v>
      </c>
      <c r="AD135" s="18">
        <v>4487</v>
      </c>
      <c r="AE135" s="18">
        <v>4389</v>
      </c>
      <c r="AF135" s="18">
        <v>4368</v>
      </c>
      <c r="AG135" s="18"/>
      <c r="AH135" s="18"/>
      <c r="AI135" s="18"/>
      <c r="AJ135" s="18"/>
      <c r="AK135" s="18">
        <v>39200</v>
      </c>
      <c r="AL135" s="18">
        <v>40700</v>
      </c>
      <c r="AM135" s="18">
        <v>42900</v>
      </c>
      <c r="AN135" s="18">
        <v>44100</v>
      </c>
      <c r="AO135" s="18">
        <v>43000</v>
      </c>
      <c r="AP135" s="18">
        <v>44000</v>
      </c>
      <c r="AQ135" s="18">
        <v>43100</v>
      </c>
      <c r="AR135" s="18">
        <v>42500</v>
      </c>
      <c r="AS135" s="18">
        <v>43000</v>
      </c>
      <c r="AT135" s="18">
        <v>40500</v>
      </c>
      <c r="AU135" s="18">
        <v>43200</v>
      </c>
      <c r="AV135" s="18">
        <v>43300</v>
      </c>
      <c r="AW135" s="18">
        <v>45800</v>
      </c>
      <c r="AX135" s="18">
        <v>47800</v>
      </c>
      <c r="AY135" s="40">
        <v>47100</v>
      </c>
      <c r="AZ135" s="40">
        <v>47900</v>
      </c>
      <c r="BA135" s="40">
        <v>44200</v>
      </c>
      <c r="BB135" s="40">
        <v>43500</v>
      </c>
      <c r="BC135" s="40">
        <v>43200</v>
      </c>
      <c r="BD135" s="40">
        <v>41300</v>
      </c>
      <c r="BE135" s="40">
        <v>42600</v>
      </c>
      <c r="BF135" s="40">
        <v>42600</v>
      </c>
      <c r="BG135" s="40">
        <v>43200</v>
      </c>
      <c r="BH135" s="40">
        <v>43400</v>
      </c>
      <c r="BI135" s="40">
        <v>42200</v>
      </c>
      <c r="BJ135" s="40">
        <v>41800</v>
      </c>
      <c r="BK135" s="40">
        <v>40200</v>
      </c>
      <c r="BL135" s="40">
        <v>39800</v>
      </c>
      <c r="BM135" s="40">
        <v>41700</v>
      </c>
      <c r="BN135" s="40">
        <v>42700</v>
      </c>
      <c r="BO135" s="40">
        <v>41600</v>
      </c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16"/>
      <c r="CJ135"/>
      <c r="CL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EA135" s="30" t="e">
        <f t="shared" si="35"/>
        <v>#DIV/0!</v>
      </c>
      <c r="EB135" s="30">
        <f t="shared" si="36"/>
        <v>8.5484693877551018E-2</v>
      </c>
      <c r="EC135" s="30">
        <f t="shared" si="55"/>
        <v>8.0540540540540537E-2</v>
      </c>
      <c r="ED135" s="30">
        <f t="shared" si="56"/>
        <v>7.0512820512820512E-2</v>
      </c>
      <c r="EE135" s="30">
        <f t="shared" si="57"/>
        <v>6.7256235827664393E-2</v>
      </c>
      <c r="EF135" s="30">
        <f t="shared" si="58"/>
        <v>6.2837209302325586E-2</v>
      </c>
      <c r="EG135" s="30">
        <f t="shared" si="59"/>
        <v>5.5477272727272729E-2</v>
      </c>
      <c r="EH135" s="30">
        <f t="shared" si="60"/>
        <v>5.1183294663573083E-2</v>
      </c>
      <c r="EI135" s="30">
        <f t="shared" si="61"/>
        <v>5.1999999999999998E-2</v>
      </c>
      <c r="EJ135" s="30">
        <f t="shared" si="62"/>
        <v>4.7581395348837208E-2</v>
      </c>
      <c r="EK135" s="30">
        <f t="shared" si="63"/>
        <v>4.8740740740740744E-2</v>
      </c>
      <c r="EL135" s="30">
        <f t="shared" si="64"/>
        <v>4.2037037037037039E-2</v>
      </c>
      <c r="EM135" s="30">
        <f t="shared" si="65"/>
        <v>4.3695150115473438E-2</v>
      </c>
      <c r="EN135" s="30">
        <f t="shared" si="66"/>
        <v>4.0480349344978163E-2</v>
      </c>
      <c r="EO135" s="30">
        <f t="shared" si="40"/>
        <v>3.7112970711297072E-2</v>
      </c>
      <c r="EP135" s="30">
        <f t="shared" si="41"/>
        <v>3.7112526539278129E-2</v>
      </c>
      <c r="EQ135" s="30">
        <f t="shared" si="42"/>
        <v>3.8329853862212944E-2</v>
      </c>
      <c r="ER135" s="30">
        <f t="shared" si="43"/>
        <v>4.0135746606334843E-2</v>
      </c>
      <c r="ES135" s="30">
        <f t="shared" si="44"/>
        <v>3.940229885057471E-2</v>
      </c>
      <c r="ET135" s="30">
        <f t="shared" si="45"/>
        <v>3.9328703703703706E-2</v>
      </c>
      <c r="EU135" s="30">
        <f t="shared" si="46"/>
        <v>4.3777239709443097E-2</v>
      </c>
      <c r="EV135" s="30">
        <f t="shared" si="47"/>
        <v>4.3967136150234745E-2</v>
      </c>
      <c r="EW135" s="30">
        <f t="shared" si="48"/>
        <v>4.5258215962441312E-2</v>
      </c>
      <c r="EX135" s="30">
        <f t="shared" si="49"/>
        <v>4.5694444444444447E-2</v>
      </c>
      <c r="EY135" s="30">
        <f t="shared" si="50"/>
        <v>4.5875576036866358E-2</v>
      </c>
      <c r="EZ135" s="30">
        <f t="shared" si="51"/>
        <v>4.6919431279620852E-2</v>
      </c>
      <c r="FA135" s="30">
        <f t="shared" si="52"/>
        <v>4.6555023923444974E-2</v>
      </c>
      <c r="FB135" s="30">
        <f t="shared" si="53"/>
        <v>4.7686567164179107E-2</v>
      </c>
      <c r="FC135" s="30">
        <f t="shared" si="54"/>
        <v>5.3442211055276384E-2</v>
      </c>
      <c r="FD135" s="30">
        <f t="shared" si="37"/>
        <v>0.10760191846522782</v>
      </c>
      <c r="FE135" s="30">
        <f t="shared" si="38"/>
        <v>0.10278688524590164</v>
      </c>
      <c r="FF135" s="30">
        <f t="shared" si="39"/>
        <v>0.105</v>
      </c>
    </row>
    <row r="136" spans="1:162" ht="14.4" x14ac:dyDescent="0.3">
      <c r="A136" s="16" t="s">
        <v>146</v>
      </c>
      <c r="B136" s="18">
        <v>2164</v>
      </c>
      <c r="C136" s="18">
        <v>2069</v>
      </c>
      <c r="D136" s="18">
        <v>1824</v>
      </c>
      <c r="E136" s="18">
        <v>1879</v>
      </c>
      <c r="F136" s="18">
        <v>1550</v>
      </c>
      <c r="G136" s="18">
        <v>1335</v>
      </c>
      <c r="H136" s="18">
        <v>1193</v>
      </c>
      <c r="I136" s="18">
        <v>1130</v>
      </c>
      <c r="J136" s="18">
        <v>1239</v>
      </c>
      <c r="K136" s="18">
        <v>1259</v>
      </c>
      <c r="L136" s="18">
        <v>1184</v>
      </c>
      <c r="M136" s="18">
        <v>1266</v>
      </c>
      <c r="N136" s="18">
        <v>1223</v>
      </c>
      <c r="O136" s="18">
        <v>1155</v>
      </c>
      <c r="P136" s="18">
        <v>1232</v>
      </c>
      <c r="Q136" s="18">
        <v>1334</v>
      </c>
      <c r="R136" s="18">
        <v>1366</v>
      </c>
      <c r="S136" s="18">
        <v>1384</v>
      </c>
      <c r="T136" s="18">
        <v>1350</v>
      </c>
      <c r="U136" s="18">
        <v>1462</v>
      </c>
      <c r="V136" s="18">
        <v>1402</v>
      </c>
      <c r="W136" s="18">
        <v>1448</v>
      </c>
      <c r="X136" s="18">
        <v>1388</v>
      </c>
      <c r="Y136" s="18">
        <v>1467</v>
      </c>
      <c r="Z136" s="18">
        <v>1358</v>
      </c>
      <c r="AA136" s="18">
        <v>1287</v>
      </c>
      <c r="AB136" s="18">
        <v>1314</v>
      </c>
      <c r="AC136" s="18">
        <v>1350</v>
      </c>
      <c r="AD136" s="18">
        <v>3655</v>
      </c>
      <c r="AE136" s="18">
        <v>3612</v>
      </c>
      <c r="AF136" s="18">
        <v>3364</v>
      </c>
      <c r="AG136" s="18"/>
      <c r="AH136" s="18"/>
      <c r="AI136" s="18"/>
      <c r="AJ136" s="18"/>
      <c r="AK136" s="18">
        <v>80800</v>
      </c>
      <c r="AL136" s="18">
        <v>78600</v>
      </c>
      <c r="AM136" s="18">
        <v>77800</v>
      </c>
      <c r="AN136" s="18">
        <v>76200</v>
      </c>
      <c r="AO136" s="18">
        <v>75700</v>
      </c>
      <c r="AP136" s="18">
        <v>77700</v>
      </c>
      <c r="AQ136" s="18">
        <v>79300</v>
      </c>
      <c r="AR136" s="18">
        <v>79000</v>
      </c>
      <c r="AS136" s="18">
        <v>79700</v>
      </c>
      <c r="AT136" s="18">
        <v>77200</v>
      </c>
      <c r="AU136" s="18">
        <v>75900</v>
      </c>
      <c r="AV136" s="18">
        <v>76000</v>
      </c>
      <c r="AW136" s="18">
        <v>76900</v>
      </c>
      <c r="AX136" s="18">
        <v>78400</v>
      </c>
      <c r="AY136" s="40">
        <v>79100</v>
      </c>
      <c r="AZ136" s="40">
        <v>77800</v>
      </c>
      <c r="BA136" s="40">
        <v>76900</v>
      </c>
      <c r="BB136" s="40">
        <v>75900</v>
      </c>
      <c r="BC136" s="40">
        <v>76600</v>
      </c>
      <c r="BD136" s="40">
        <v>77100</v>
      </c>
      <c r="BE136" s="40">
        <v>78900</v>
      </c>
      <c r="BF136" s="40">
        <v>79600</v>
      </c>
      <c r="BG136" s="40">
        <v>79500</v>
      </c>
      <c r="BH136" s="40">
        <v>80500</v>
      </c>
      <c r="BI136" s="40">
        <v>80500</v>
      </c>
      <c r="BJ136" s="40">
        <v>81700</v>
      </c>
      <c r="BK136" s="40">
        <v>80100</v>
      </c>
      <c r="BL136" s="40">
        <v>79600</v>
      </c>
      <c r="BM136" s="40">
        <v>74600</v>
      </c>
      <c r="BN136" s="40">
        <v>72400</v>
      </c>
      <c r="BO136" s="40">
        <v>75400</v>
      </c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16"/>
      <c r="CJ136"/>
      <c r="CL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EA136" s="30" t="e">
        <f t="shared" si="35"/>
        <v>#DIV/0!</v>
      </c>
      <c r="EB136" s="30">
        <f t="shared" si="36"/>
        <v>2.6782178217821782E-2</v>
      </c>
      <c r="EC136" s="30">
        <f t="shared" si="55"/>
        <v>2.6323155216284987E-2</v>
      </c>
      <c r="ED136" s="30">
        <f t="shared" si="56"/>
        <v>2.3444730077120824E-2</v>
      </c>
      <c r="EE136" s="30">
        <f t="shared" si="57"/>
        <v>2.4658792650918634E-2</v>
      </c>
      <c r="EF136" s="30">
        <f t="shared" si="58"/>
        <v>2.0475561426684281E-2</v>
      </c>
      <c r="EG136" s="30">
        <f t="shared" si="59"/>
        <v>1.718146718146718E-2</v>
      </c>
      <c r="EH136" s="30">
        <f t="shared" si="60"/>
        <v>1.5044136191677175E-2</v>
      </c>
      <c r="EI136" s="30">
        <f t="shared" si="61"/>
        <v>1.430379746835443E-2</v>
      </c>
      <c r="EJ136" s="30">
        <f t="shared" si="62"/>
        <v>1.5545796737766624E-2</v>
      </c>
      <c r="EK136" s="30">
        <f t="shared" si="63"/>
        <v>1.6308290155440414E-2</v>
      </c>
      <c r="EL136" s="30">
        <f t="shared" si="64"/>
        <v>1.5599472990777338E-2</v>
      </c>
      <c r="EM136" s="30">
        <f t="shared" si="65"/>
        <v>1.6657894736842104E-2</v>
      </c>
      <c r="EN136" s="30">
        <f t="shared" si="66"/>
        <v>1.5903771131339402E-2</v>
      </c>
      <c r="EO136" s="30">
        <f t="shared" si="40"/>
        <v>1.4732142857142857E-2</v>
      </c>
      <c r="EP136" s="30">
        <f t="shared" si="41"/>
        <v>1.5575221238938054E-2</v>
      </c>
      <c r="EQ136" s="30">
        <f t="shared" si="42"/>
        <v>1.7146529562982005E-2</v>
      </c>
      <c r="ER136" s="30">
        <f t="shared" si="43"/>
        <v>1.7763328998699611E-2</v>
      </c>
      <c r="ES136" s="30">
        <f t="shared" si="44"/>
        <v>1.8234519104084322E-2</v>
      </c>
      <c r="ET136" s="30">
        <f t="shared" si="45"/>
        <v>1.7624020887728461E-2</v>
      </c>
      <c r="EU136" s="30">
        <f t="shared" si="46"/>
        <v>1.8962386511024644E-2</v>
      </c>
      <c r="EV136" s="30">
        <f t="shared" si="47"/>
        <v>1.7769328263624842E-2</v>
      </c>
      <c r="EW136" s="30">
        <f t="shared" si="48"/>
        <v>1.8190954773869346E-2</v>
      </c>
      <c r="EX136" s="30">
        <f t="shared" si="49"/>
        <v>1.7459119496855347E-2</v>
      </c>
      <c r="EY136" s="30">
        <f t="shared" si="50"/>
        <v>1.8223602484472051E-2</v>
      </c>
      <c r="EZ136" s="30">
        <f t="shared" si="51"/>
        <v>1.6869565217391306E-2</v>
      </c>
      <c r="FA136" s="30">
        <f t="shared" si="52"/>
        <v>1.5752753977968176E-2</v>
      </c>
      <c r="FB136" s="30">
        <f t="shared" si="53"/>
        <v>1.6404494382022471E-2</v>
      </c>
      <c r="FC136" s="30">
        <f t="shared" si="54"/>
        <v>1.6959798994974875E-2</v>
      </c>
      <c r="FD136" s="30">
        <f t="shared" si="37"/>
        <v>4.8994638069705096E-2</v>
      </c>
      <c r="FE136" s="30">
        <f t="shared" si="38"/>
        <v>4.988950276243094E-2</v>
      </c>
      <c r="FF136" s="30">
        <f t="shared" si="39"/>
        <v>4.4615384615384612E-2</v>
      </c>
    </row>
    <row r="137" spans="1:162" ht="14.4" x14ac:dyDescent="0.3">
      <c r="A137" s="16" t="s">
        <v>147</v>
      </c>
      <c r="B137" s="18">
        <v>6407</v>
      </c>
      <c r="C137" s="18">
        <v>6315</v>
      </c>
      <c r="D137" s="18">
        <v>5723</v>
      </c>
      <c r="E137" s="18">
        <v>5714</v>
      </c>
      <c r="F137" s="18">
        <v>5412</v>
      </c>
      <c r="G137" s="18">
        <v>5125</v>
      </c>
      <c r="H137" s="18">
        <v>4899</v>
      </c>
      <c r="I137" s="18">
        <v>4986</v>
      </c>
      <c r="J137" s="18">
        <v>4729</v>
      </c>
      <c r="K137" s="18">
        <v>4669</v>
      </c>
      <c r="L137" s="18">
        <v>4351</v>
      </c>
      <c r="M137" s="18">
        <v>4274</v>
      </c>
      <c r="N137" s="18">
        <v>4277</v>
      </c>
      <c r="O137" s="18">
        <v>4262</v>
      </c>
      <c r="P137" s="18">
        <v>4154</v>
      </c>
      <c r="Q137" s="18">
        <v>4255</v>
      </c>
      <c r="R137" s="18">
        <v>4180</v>
      </c>
      <c r="S137" s="18">
        <v>4044</v>
      </c>
      <c r="T137" s="18">
        <v>3968</v>
      </c>
      <c r="U137" s="18">
        <v>3984</v>
      </c>
      <c r="V137" s="18">
        <v>3960</v>
      </c>
      <c r="W137" s="18">
        <v>3960</v>
      </c>
      <c r="X137" s="18">
        <v>3882</v>
      </c>
      <c r="Y137" s="18">
        <v>3986</v>
      </c>
      <c r="Z137" s="18">
        <v>4129</v>
      </c>
      <c r="AA137" s="18">
        <v>4330</v>
      </c>
      <c r="AB137" s="18">
        <v>4264</v>
      </c>
      <c r="AC137" s="18">
        <v>4461</v>
      </c>
      <c r="AD137" s="18">
        <v>11376</v>
      </c>
      <c r="AE137" s="18">
        <v>11555</v>
      </c>
      <c r="AF137" s="18">
        <v>11772</v>
      </c>
      <c r="AG137" s="18"/>
      <c r="AH137" s="18"/>
      <c r="AI137" s="18"/>
      <c r="AJ137" s="18"/>
      <c r="AK137" s="18">
        <v>118700</v>
      </c>
      <c r="AL137" s="18">
        <v>118600</v>
      </c>
      <c r="AM137" s="18">
        <v>118000</v>
      </c>
      <c r="AN137" s="18">
        <v>117700</v>
      </c>
      <c r="AO137" s="18">
        <v>119300</v>
      </c>
      <c r="AP137" s="18">
        <v>120600</v>
      </c>
      <c r="AQ137" s="18">
        <v>120100</v>
      </c>
      <c r="AR137" s="18">
        <v>121800</v>
      </c>
      <c r="AS137" s="18">
        <v>121500</v>
      </c>
      <c r="AT137" s="18">
        <v>122400</v>
      </c>
      <c r="AU137" s="18">
        <v>121800</v>
      </c>
      <c r="AV137" s="18">
        <v>121400</v>
      </c>
      <c r="AW137" s="18">
        <v>121700</v>
      </c>
      <c r="AX137" s="18">
        <v>120500</v>
      </c>
      <c r="AY137" s="40">
        <v>121700</v>
      </c>
      <c r="AZ137" s="40">
        <v>124000</v>
      </c>
      <c r="BA137" s="40">
        <v>127000</v>
      </c>
      <c r="BB137" s="40">
        <v>125300</v>
      </c>
      <c r="BC137" s="40">
        <v>127900</v>
      </c>
      <c r="BD137" s="40">
        <v>126900</v>
      </c>
      <c r="BE137" s="40">
        <v>123500</v>
      </c>
      <c r="BF137" s="40">
        <v>125000</v>
      </c>
      <c r="BG137" s="40">
        <v>123800</v>
      </c>
      <c r="BH137" s="40">
        <v>123900</v>
      </c>
      <c r="BI137" s="40">
        <v>121500</v>
      </c>
      <c r="BJ137" s="40">
        <v>121600</v>
      </c>
      <c r="BK137" s="40">
        <v>113900</v>
      </c>
      <c r="BL137" s="40">
        <v>114000</v>
      </c>
      <c r="BM137" s="40">
        <v>119500</v>
      </c>
      <c r="BN137" s="40">
        <v>117200</v>
      </c>
      <c r="BO137" s="40">
        <v>124400</v>
      </c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16"/>
      <c r="CJ137"/>
      <c r="CL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EA137" s="30" t="e">
        <f t="shared" ref="EA137:EA200" si="67">B137/AJ137</f>
        <v>#DIV/0!</v>
      </c>
      <c r="EB137" s="30">
        <f t="shared" ref="EB137:EB200" si="68">B137/AK137</f>
        <v>5.397641112047178E-2</v>
      </c>
      <c r="EC137" s="30">
        <f t="shared" si="55"/>
        <v>5.3246205733558177E-2</v>
      </c>
      <c r="ED137" s="30">
        <f t="shared" si="56"/>
        <v>4.8500000000000001E-2</v>
      </c>
      <c r="EE137" s="30">
        <f t="shared" si="57"/>
        <v>4.8547153780798644E-2</v>
      </c>
      <c r="EF137" s="30">
        <f t="shared" si="58"/>
        <v>4.5364626990779547E-2</v>
      </c>
      <c r="EG137" s="30">
        <f t="shared" si="59"/>
        <v>4.2495854063018243E-2</v>
      </c>
      <c r="EH137" s="30">
        <f t="shared" si="60"/>
        <v>4.0791007493755201E-2</v>
      </c>
      <c r="EI137" s="30">
        <f t="shared" si="61"/>
        <v>4.0935960591133004E-2</v>
      </c>
      <c r="EJ137" s="30">
        <f t="shared" si="62"/>
        <v>3.8921810699588479E-2</v>
      </c>
      <c r="EK137" s="30">
        <f t="shared" si="63"/>
        <v>3.8145424836601306E-2</v>
      </c>
      <c r="EL137" s="30">
        <f t="shared" si="64"/>
        <v>3.5722495894909688E-2</v>
      </c>
      <c r="EM137" s="30">
        <f t="shared" si="65"/>
        <v>3.5205930807248764E-2</v>
      </c>
      <c r="EN137" s="30">
        <f t="shared" si="66"/>
        <v>3.5143796220213637E-2</v>
      </c>
      <c r="EO137" s="30">
        <f t="shared" si="40"/>
        <v>3.5369294605809128E-2</v>
      </c>
      <c r="EP137" s="30">
        <f t="shared" si="41"/>
        <v>3.4133114215283485E-2</v>
      </c>
      <c r="EQ137" s="30">
        <f t="shared" si="42"/>
        <v>3.431451612903226E-2</v>
      </c>
      <c r="ER137" s="30">
        <f t="shared" si="43"/>
        <v>3.2913385826771654E-2</v>
      </c>
      <c r="ES137" s="30">
        <f t="shared" si="44"/>
        <v>3.2274541101356746E-2</v>
      </c>
      <c r="ET137" s="30">
        <f t="shared" si="45"/>
        <v>3.1024237685691947E-2</v>
      </c>
      <c r="EU137" s="30">
        <f t="shared" si="46"/>
        <v>3.1394799054373521E-2</v>
      </c>
      <c r="EV137" s="30">
        <f t="shared" si="47"/>
        <v>3.2064777327935223E-2</v>
      </c>
      <c r="EW137" s="30">
        <f t="shared" si="48"/>
        <v>3.168E-2</v>
      </c>
      <c r="EX137" s="30">
        <f t="shared" si="49"/>
        <v>3.1357027463651051E-2</v>
      </c>
      <c r="EY137" s="30">
        <f t="shared" si="50"/>
        <v>3.2171105730427765E-2</v>
      </c>
      <c r="EZ137" s="30">
        <f t="shared" si="51"/>
        <v>3.3983539094650204E-2</v>
      </c>
      <c r="FA137" s="30">
        <f t="shared" si="52"/>
        <v>3.5608552631578951E-2</v>
      </c>
      <c r="FB137" s="30">
        <f t="shared" si="53"/>
        <v>3.7436347673397714E-2</v>
      </c>
      <c r="FC137" s="30">
        <f t="shared" si="54"/>
        <v>3.913157894736842E-2</v>
      </c>
      <c r="FD137" s="30">
        <f t="shared" ref="FD137:FD200" si="69">AD137/BM137</f>
        <v>9.5196652719665278E-2</v>
      </c>
      <c r="FE137" s="30">
        <f t="shared" ref="FE137:FE200" si="70">AE137/BN137</f>
        <v>9.8592150170648471E-2</v>
      </c>
      <c r="FF137" s="30">
        <f t="shared" ref="FF137:FF200" si="71">AF137/BO137</f>
        <v>9.4630225080385849E-2</v>
      </c>
    </row>
    <row r="138" spans="1:162" ht="14.4" x14ac:dyDescent="0.3">
      <c r="A138" s="16" t="s">
        <v>148</v>
      </c>
      <c r="B138" s="18">
        <v>891</v>
      </c>
      <c r="C138" s="18">
        <v>966</v>
      </c>
      <c r="D138" s="18">
        <v>843</v>
      </c>
      <c r="E138" s="18">
        <v>866</v>
      </c>
      <c r="F138" s="18">
        <v>772</v>
      </c>
      <c r="G138" s="18">
        <v>693</v>
      </c>
      <c r="H138" s="18">
        <v>674</v>
      </c>
      <c r="I138" s="18">
        <v>682</v>
      </c>
      <c r="J138" s="18">
        <v>595</v>
      </c>
      <c r="K138" s="18">
        <v>570</v>
      </c>
      <c r="L138" s="18">
        <v>585</v>
      </c>
      <c r="M138" s="18">
        <v>590</v>
      </c>
      <c r="N138" s="18">
        <v>544</v>
      </c>
      <c r="O138" s="18">
        <v>487</v>
      </c>
      <c r="P138" s="18">
        <v>598</v>
      </c>
      <c r="Q138" s="18">
        <v>647</v>
      </c>
      <c r="R138" s="18">
        <v>626</v>
      </c>
      <c r="S138" s="18">
        <v>612</v>
      </c>
      <c r="T138" s="18">
        <v>599</v>
      </c>
      <c r="U138" s="18">
        <v>618</v>
      </c>
      <c r="V138" s="18">
        <v>551</v>
      </c>
      <c r="W138" s="18">
        <v>555</v>
      </c>
      <c r="X138" s="18">
        <v>538</v>
      </c>
      <c r="Y138" s="18">
        <v>563</v>
      </c>
      <c r="Z138" s="18">
        <v>580</v>
      </c>
      <c r="AA138" s="18">
        <v>563</v>
      </c>
      <c r="AB138" s="18">
        <v>618</v>
      </c>
      <c r="AC138" s="18">
        <v>633</v>
      </c>
      <c r="AD138" s="18">
        <v>1878</v>
      </c>
      <c r="AE138" s="18">
        <v>1953</v>
      </c>
      <c r="AF138" s="18">
        <v>1904</v>
      </c>
      <c r="AG138" s="18"/>
      <c r="AH138" s="18"/>
      <c r="AI138" s="18"/>
      <c r="AJ138" s="18"/>
      <c r="AK138" s="18">
        <v>47900</v>
      </c>
      <c r="AL138" s="18">
        <v>47100</v>
      </c>
      <c r="AM138" s="18">
        <v>46600</v>
      </c>
      <c r="AN138" s="18">
        <v>46600</v>
      </c>
      <c r="AO138" s="18">
        <v>47200</v>
      </c>
      <c r="AP138" s="18">
        <v>47600</v>
      </c>
      <c r="AQ138" s="18">
        <v>46200</v>
      </c>
      <c r="AR138" s="18">
        <v>46400</v>
      </c>
      <c r="AS138" s="18">
        <v>49500</v>
      </c>
      <c r="AT138" s="18">
        <v>48200</v>
      </c>
      <c r="AU138" s="18">
        <v>47900</v>
      </c>
      <c r="AV138" s="18">
        <v>47900</v>
      </c>
      <c r="AW138" s="18">
        <v>46100</v>
      </c>
      <c r="AX138" s="18">
        <v>46600</v>
      </c>
      <c r="AY138" s="40">
        <v>47900</v>
      </c>
      <c r="AZ138" s="40">
        <v>49700</v>
      </c>
      <c r="BA138" s="40">
        <v>50000</v>
      </c>
      <c r="BB138" s="40">
        <v>48700</v>
      </c>
      <c r="BC138" s="40">
        <v>50200</v>
      </c>
      <c r="BD138" s="40">
        <v>48800</v>
      </c>
      <c r="BE138" s="40">
        <v>48500</v>
      </c>
      <c r="BF138" s="40">
        <v>49800</v>
      </c>
      <c r="BG138" s="40">
        <v>49500</v>
      </c>
      <c r="BH138" s="40">
        <v>50300</v>
      </c>
      <c r="BI138" s="40">
        <v>49800</v>
      </c>
      <c r="BJ138" s="40">
        <v>50700</v>
      </c>
      <c r="BK138" s="40">
        <v>49200</v>
      </c>
      <c r="BL138" s="40">
        <v>47800</v>
      </c>
      <c r="BM138" s="40">
        <v>47500</v>
      </c>
      <c r="BN138" s="40">
        <v>46300</v>
      </c>
      <c r="BO138" s="40">
        <v>45400</v>
      </c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16"/>
      <c r="CJ138"/>
      <c r="CL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EA138" s="30" t="e">
        <f t="shared" si="67"/>
        <v>#DIV/0!</v>
      </c>
      <c r="EB138" s="30">
        <f t="shared" si="68"/>
        <v>1.8601252609603339E-2</v>
      </c>
      <c r="EC138" s="30">
        <f t="shared" si="55"/>
        <v>2.0509554140127388E-2</v>
      </c>
      <c r="ED138" s="30">
        <f t="shared" si="56"/>
        <v>1.8090128755364806E-2</v>
      </c>
      <c r="EE138" s="30">
        <f t="shared" si="57"/>
        <v>1.8583690987124462E-2</v>
      </c>
      <c r="EF138" s="30">
        <f t="shared" si="58"/>
        <v>1.6355932203389829E-2</v>
      </c>
      <c r="EG138" s="30">
        <f t="shared" si="59"/>
        <v>1.4558823529411765E-2</v>
      </c>
      <c r="EH138" s="30">
        <f t="shared" si="60"/>
        <v>1.4588744588744589E-2</v>
      </c>
      <c r="EI138" s="30">
        <f t="shared" si="61"/>
        <v>1.4698275862068965E-2</v>
      </c>
      <c r="EJ138" s="30">
        <f t="shared" si="62"/>
        <v>1.202020202020202E-2</v>
      </c>
      <c r="EK138" s="30">
        <f t="shared" si="63"/>
        <v>1.1825726141078838E-2</v>
      </c>
      <c r="EL138" s="30">
        <f t="shared" si="64"/>
        <v>1.2212943632567849E-2</v>
      </c>
      <c r="EM138" s="30">
        <f t="shared" si="65"/>
        <v>1.2317327766179541E-2</v>
      </c>
      <c r="EN138" s="30">
        <f t="shared" si="66"/>
        <v>1.1800433839479393E-2</v>
      </c>
      <c r="EO138" s="30">
        <f t="shared" si="40"/>
        <v>1.0450643776824035E-2</v>
      </c>
      <c r="EP138" s="30">
        <f t="shared" si="41"/>
        <v>1.2484342379958246E-2</v>
      </c>
      <c r="EQ138" s="30">
        <f t="shared" si="42"/>
        <v>1.3018108651911468E-2</v>
      </c>
      <c r="ER138" s="30">
        <f t="shared" si="43"/>
        <v>1.252E-2</v>
      </c>
      <c r="ES138" s="30">
        <f t="shared" si="44"/>
        <v>1.2566735112936345E-2</v>
      </c>
      <c r="ET138" s="30">
        <f t="shared" si="45"/>
        <v>1.1932270916334661E-2</v>
      </c>
      <c r="EU138" s="30">
        <f t="shared" si="46"/>
        <v>1.2663934426229508E-2</v>
      </c>
      <c r="EV138" s="30">
        <f t="shared" si="47"/>
        <v>1.1360824742268041E-2</v>
      </c>
      <c r="EW138" s="30">
        <f t="shared" si="48"/>
        <v>1.1144578313253013E-2</v>
      </c>
      <c r="EX138" s="30">
        <f t="shared" si="49"/>
        <v>1.0868686868686868E-2</v>
      </c>
      <c r="EY138" s="30">
        <f t="shared" si="50"/>
        <v>1.1192842942345925E-2</v>
      </c>
      <c r="EZ138" s="30">
        <f t="shared" si="51"/>
        <v>1.1646586345381526E-2</v>
      </c>
      <c r="FA138" s="30">
        <f t="shared" si="52"/>
        <v>1.1104536489151873E-2</v>
      </c>
      <c r="FB138" s="30">
        <f t="shared" si="53"/>
        <v>1.2560975609756098E-2</v>
      </c>
      <c r="FC138" s="30">
        <f t="shared" si="54"/>
        <v>1.3242677824267782E-2</v>
      </c>
      <c r="FD138" s="30">
        <f t="shared" si="69"/>
        <v>3.9536842105263155E-2</v>
      </c>
      <c r="FE138" s="30">
        <f t="shared" si="70"/>
        <v>4.218142548596112E-2</v>
      </c>
      <c r="FF138" s="30">
        <f t="shared" si="71"/>
        <v>4.1938325991189428E-2</v>
      </c>
    </row>
    <row r="139" spans="1:162" ht="14.4" x14ac:dyDescent="0.3">
      <c r="A139" s="16" t="s">
        <v>149</v>
      </c>
      <c r="B139" s="18">
        <v>5939</v>
      </c>
      <c r="C139" s="18">
        <v>5626</v>
      </c>
      <c r="D139" s="18">
        <v>5531</v>
      </c>
      <c r="E139" s="18">
        <v>5354</v>
      </c>
      <c r="F139" s="18">
        <v>4754</v>
      </c>
      <c r="G139" s="18">
        <v>4309</v>
      </c>
      <c r="H139" s="18">
        <v>4062</v>
      </c>
      <c r="I139" s="18">
        <v>3806</v>
      </c>
      <c r="J139" s="18">
        <v>3667</v>
      </c>
      <c r="K139" s="18">
        <v>3624</v>
      </c>
      <c r="L139" s="18">
        <v>3892</v>
      </c>
      <c r="M139" s="18">
        <v>4164</v>
      </c>
      <c r="N139" s="18">
        <v>4019</v>
      </c>
      <c r="O139" s="18">
        <v>3889</v>
      </c>
      <c r="P139" s="18">
        <v>3875</v>
      </c>
      <c r="Q139" s="18">
        <v>3839</v>
      </c>
      <c r="R139" s="18">
        <v>3864</v>
      </c>
      <c r="S139" s="18">
        <v>3854</v>
      </c>
      <c r="T139" s="18">
        <v>3945</v>
      </c>
      <c r="U139" s="18">
        <v>4124</v>
      </c>
      <c r="V139" s="18">
        <v>4024</v>
      </c>
      <c r="W139" s="18">
        <v>3944</v>
      </c>
      <c r="X139" s="18">
        <v>3871</v>
      </c>
      <c r="Y139" s="18">
        <v>3828</v>
      </c>
      <c r="Z139" s="18">
        <v>3453</v>
      </c>
      <c r="AA139" s="18">
        <v>3211</v>
      </c>
      <c r="AB139" s="18">
        <v>3062</v>
      </c>
      <c r="AC139" s="18">
        <v>3254</v>
      </c>
      <c r="AD139" s="18">
        <v>5465</v>
      </c>
      <c r="AE139" s="18">
        <v>4962</v>
      </c>
      <c r="AF139" s="18">
        <v>4527</v>
      </c>
      <c r="AG139" s="18"/>
      <c r="AH139" s="18"/>
      <c r="AI139" s="18"/>
      <c r="AJ139" s="18"/>
      <c r="AK139" s="18">
        <v>41700</v>
      </c>
      <c r="AL139" s="18">
        <v>42200</v>
      </c>
      <c r="AM139" s="18">
        <v>42800</v>
      </c>
      <c r="AN139" s="18">
        <v>42600</v>
      </c>
      <c r="AO139" s="18">
        <v>42200</v>
      </c>
      <c r="AP139" s="18">
        <v>42000</v>
      </c>
      <c r="AQ139" s="18">
        <v>41400</v>
      </c>
      <c r="AR139" s="18">
        <v>41600</v>
      </c>
      <c r="AS139" s="18">
        <v>42200</v>
      </c>
      <c r="AT139" s="18">
        <v>42100</v>
      </c>
      <c r="AU139" s="18">
        <v>41200</v>
      </c>
      <c r="AV139" s="18">
        <v>40800</v>
      </c>
      <c r="AW139" s="18">
        <v>40300</v>
      </c>
      <c r="AX139" s="18">
        <v>40200</v>
      </c>
      <c r="AY139" s="40">
        <v>41000</v>
      </c>
      <c r="AZ139" s="40">
        <v>40800</v>
      </c>
      <c r="BA139" s="40">
        <v>40700</v>
      </c>
      <c r="BB139" s="40">
        <v>40900</v>
      </c>
      <c r="BC139" s="40">
        <v>40000</v>
      </c>
      <c r="BD139" s="40">
        <v>40300</v>
      </c>
      <c r="BE139" s="40">
        <v>40600</v>
      </c>
      <c r="BF139" s="40">
        <v>39900</v>
      </c>
      <c r="BG139" s="40">
        <v>41000</v>
      </c>
      <c r="BH139" s="40">
        <v>40600</v>
      </c>
      <c r="BI139" s="40">
        <v>40200</v>
      </c>
      <c r="BJ139" s="40">
        <v>41200</v>
      </c>
      <c r="BK139" s="40">
        <v>41200</v>
      </c>
      <c r="BL139" s="40">
        <v>41700</v>
      </c>
      <c r="BM139" s="40">
        <v>42000</v>
      </c>
      <c r="BN139" s="40">
        <v>41600</v>
      </c>
      <c r="BO139" s="40">
        <v>41100</v>
      </c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16"/>
      <c r="CJ139"/>
      <c r="CL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EA139" s="30" t="e">
        <f t="shared" si="67"/>
        <v>#DIV/0!</v>
      </c>
      <c r="EB139" s="30">
        <f t="shared" si="68"/>
        <v>0.14242206235011989</v>
      </c>
      <c r="EC139" s="30">
        <f t="shared" si="55"/>
        <v>0.13331753554502371</v>
      </c>
      <c r="ED139" s="30">
        <f t="shared" si="56"/>
        <v>0.12922897196261682</v>
      </c>
      <c r="EE139" s="30">
        <f t="shared" si="57"/>
        <v>0.12568075117370892</v>
      </c>
      <c r="EF139" s="30">
        <f t="shared" si="58"/>
        <v>0.11265402843601896</v>
      </c>
      <c r="EG139" s="30">
        <f t="shared" si="59"/>
        <v>0.1025952380952381</v>
      </c>
      <c r="EH139" s="30">
        <f t="shared" si="60"/>
        <v>9.8115942028985506E-2</v>
      </c>
      <c r="EI139" s="30">
        <f t="shared" si="61"/>
        <v>9.1490384615384612E-2</v>
      </c>
      <c r="EJ139" s="30">
        <f t="shared" si="62"/>
        <v>8.6895734597156396E-2</v>
      </c>
      <c r="EK139" s="30">
        <f t="shared" si="63"/>
        <v>8.608076009501188E-2</v>
      </c>
      <c r="EL139" s="30">
        <f t="shared" si="64"/>
        <v>9.4466019417475733E-2</v>
      </c>
      <c r="EM139" s="30">
        <f t="shared" si="65"/>
        <v>0.10205882352941177</v>
      </c>
      <c r="EN139" s="30">
        <f t="shared" si="66"/>
        <v>9.9727047146401987E-2</v>
      </c>
      <c r="EO139" s="30">
        <f t="shared" si="40"/>
        <v>9.6741293532338304E-2</v>
      </c>
      <c r="EP139" s="30">
        <f t="shared" si="41"/>
        <v>9.451219512195122E-2</v>
      </c>
      <c r="EQ139" s="30">
        <f t="shared" si="42"/>
        <v>9.4093137254901954E-2</v>
      </c>
      <c r="ER139" s="30">
        <f t="shared" si="43"/>
        <v>9.4938574938574938E-2</v>
      </c>
      <c r="ES139" s="30">
        <f t="shared" si="44"/>
        <v>9.4229828850855749E-2</v>
      </c>
      <c r="ET139" s="30">
        <f t="shared" si="45"/>
        <v>9.8625000000000004E-2</v>
      </c>
      <c r="EU139" s="30">
        <f t="shared" si="46"/>
        <v>0.10233250620347395</v>
      </c>
      <c r="EV139" s="30">
        <f t="shared" si="47"/>
        <v>9.9113300492610842E-2</v>
      </c>
      <c r="EW139" s="30">
        <f t="shared" si="48"/>
        <v>9.8847117794486211E-2</v>
      </c>
      <c r="EX139" s="30">
        <f t="shared" si="49"/>
        <v>9.4414634146341464E-2</v>
      </c>
      <c r="EY139" s="30">
        <f t="shared" si="50"/>
        <v>9.4285714285714292E-2</v>
      </c>
      <c r="EZ139" s="30">
        <f t="shared" si="51"/>
        <v>8.5895522388059697E-2</v>
      </c>
      <c r="FA139" s="30">
        <f t="shared" si="52"/>
        <v>7.7936893203883501E-2</v>
      </c>
      <c r="FB139" s="30">
        <f t="shared" si="53"/>
        <v>7.4320388349514557E-2</v>
      </c>
      <c r="FC139" s="30">
        <f t="shared" si="54"/>
        <v>7.8033573141486817E-2</v>
      </c>
      <c r="FD139" s="30">
        <f t="shared" si="69"/>
        <v>0.13011904761904761</v>
      </c>
      <c r="FE139" s="30">
        <f t="shared" si="70"/>
        <v>0.11927884615384615</v>
      </c>
      <c r="FF139" s="30">
        <f t="shared" si="71"/>
        <v>0.11014598540145985</v>
      </c>
    </row>
    <row r="140" spans="1:162" ht="14.4" x14ac:dyDescent="0.3">
      <c r="A140" s="16" t="s">
        <v>150</v>
      </c>
      <c r="B140" s="18">
        <v>4243</v>
      </c>
      <c r="C140" s="18">
        <v>3939</v>
      </c>
      <c r="D140" s="18">
        <v>3839</v>
      </c>
      <c r="E140" s="18">
        <v>3704</v>
      </c>
      <c r="F140" s="18">
        <v>3197</v>
      </c>
      <c r="G140" s="18">
        <v>3028</v>
      </c>
      <c r="H140" s="18">
        <v>2975</v>
      </c>
      <c r="I140" s="18">
        <v>3002</v>
      </c>
      <c r="J140" s="18">
        <v>2703</v>
      </c>
      <c r="K140" s="18">
        <v>2529</v>
      </c>
      <c r="L140" s="18">
        <v>2545</v>
      </c>
      <c r="M140" s="18">
        <v>2547</v>
      </c>
      <c r="N140" s="18">
        <v>2358</v>
      </c>
      <c r="O140" s="18">
        <v>2274</v>
      </c>
      <c r="P140" s="18">
        <v>2351</v>
      </c>
      <c r="Q140" s="18">
        <v>2385</v>
      </c>
      <c r="R140" s="18">
        <v>2418</v>
      </c>
      <c r="S140" s="18">
        <v>2486</v>
      </c>
      <c r="T140" s="18">
        <v>2581</v>
      </c>
      <c r="U140" s="18">
        <v>2746</v>
      </c>
      <c r="V140" s="18">
        <v>2733</v>
      </c>
      <c r="W140" s="18">
        <v>2753</v>
      </c>
      <c r="X140" s="18">
        <v>2793</v>
      </c>
      <c r="Y140" s="18">
        <v>2904</v>
      </c>
      <c r="Z140" s="18">
        <v>2698</v>
      </c>
      <c r="AA140" s="18">
        <v>2611</v>
      </c>
      <c r="AB140" s="18">
        <v>2641</v>
      </c>
      <c r="AC140" s="18">
        <v>2825</v>
      </c>
      <c r="AD140" s="18">
        <v>4980</v>
      </c>
      <c r="AE140" s="18">
        <v>5075</v>
      </c>
      <c r="AF140" s="18">
        <v>5044</v>
      </c>
      <c r="AG140" s="18"/>
      <c r="AH140" s="18"/>
      <c r="AI140" s="18"/>
      <c r="AJ140" s="18"/>
      <c r="AK140" s="18">
        <v>41800</v>
      </c>
      <c r="AL140" s="18">
        <v>42000</v>
      </c>
      <c r="AM140" s="18">
        <v>41800</v>
      </c>
      <c r="AN140" s="18">
        <v>42800</v>
      </c>
      <c r="AO140" s="18">
        <v>43300</v>
      </c>
      <c r="AP140" s="18">
        <v>42700</v>
      </c>
      <c r="AQ140" s="18">
        <v>44500</v>
      </c>
      <c r="AR140" s="18">
        <v>42700</v>
      </c>
      <c r="AS140" s="18">
        <v>43700</v>
      </c>
      <c r="AT140" s="18">
        <v>41900</v>
      </c>
      <c r="AU140" s="18">
        <v>41000</v>
      </c>
      <c r="AV140" s="18">
        <v>41300</v>
      </c>
      <c r="AW140" s="18">
        <v>40400</v>
      </c>
      <c r="AX140" s="18">
        <v>40000</v>
      </c>
      <c r="AY140" s="40">
        <v>40400</v>
      </c>
      <c r="AZ140" s="40">
        <v>42100</v>
      </c>
      <c r="BA140" s="40">
        <v>41700</v>
      </c>
      <c r="BB140" s="40">
        <v>44100</v>
      </c>
      <c r="BC140" s="40">
        <v>41100</v>
      </c>
      <c r="BD140" s="40">
        <v>38400</v>
      </c>
      <c r="BE140" s="40">
        <v>40000</v>
      </c>
      <c r="BF140" s="40">
        <v>39700</v>
      </c>
      <c r="BG140" s="40">
        <v>42000</v>
      </c>
      <c r="BH140" s="40">
        <v>44000</v>
      </c>
      <c r="BI140" s="40">
        <v>44600</v>
      </c>
      <c r="BJ140" s="40">
        <v>44400</v>
      </c>
      <c r="BK140" s="40">
        <v>45600</v>
      </c>
      <c r="BL140" s="40">
        <v>48300</v>
      </c>
      <c r="BM140" s="40">
        <v>48100</v>
      </c>
      <c r="BN140" s="40">
        <v>46100</v>
      </c>
      <c r="BO140" s="40">
        <v>44900</v>
      </c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16"/>
      <c r="CJ140"/>
      <c r="CL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EA140" s="30" t="e">
        <f t="shared" si="67"/>
        <v>#DIV/0!</v>
      </c>
      <c r="EB140" s="30">
        <f t="shared" si="68"/>
        <v>0.10150717703349282</v>
      </c>
      <c r="EC140" s="30">
        <f t="shared" si="55"/>
        <v>9.3785714285714292E-2</v>
      </c>
      <c r="ED140" s="30">
        <f t="shared" si="56"/>
        <v>9.1842105263157892E-2</v>
      </c>
      <c r="EE140" s="30">
        <f t="shared" si="57"/>
        <v>8.6542056074766352E-2</v>
      </c>
      <c r="EF140" s="30">
        <f t="shared" si="58"/>
        <v>7.3833718244803698E-2</v>
      </c>
      <c r="EG140" s="30">
        <f t="shared" si="59"/>
        <v>7.0913348946135837E-2</v>
      </c>
      <c r="EH140" s="30">
        <f t="shared" si="60"/>
        <v>6.6853932584269665E-2</v>
      </c>
      <c r="EI140" s="30">
        <f t="shared" si="61"/>
        <v>7.030444964871195E-2</v>
      </c>
      <c r="EJ140" s="30">
        <f t="shared" si="62"/>
        <v>6.1853546910755147E-2</v>
      </c>
      <c r="EK140" s="30">
        <f t="shared" si="63"/>
        <v>6.0357995226730313E-2</v>
      </c>
      <c r="EL140" s="30">
        <f t="shared" si="64"/>
        <v>6.2073170731707317E-2</v>
      </c>
      <c r="EM140" s="30">
        <f t="shared" si="65"/>
        <v>6.1670702179176758E-2</v>
      </c>
      <c r="EN140" s="30">
        <f t="shared" si="66"/>
        <v>5.836633663366337E-2</v>
      </c>
      <c r="EO140" s="30">
        <f t="shared" si="40"/>
        <v>5.6849999999999998E-2</v>
      </c>
      <c r="EP140" s="30">
        <f t="shared" si="41"/>
        <v>5.8193069306930696E-2</v>
      </c>
      <c r="EQ140" s="30">
        <f t="shared" si="42"/>
        <v>5.665083135391924E-2</v>
      </c>
      <c r="ER140" s="30">
        <f t="shared" si="43"/>
        <v>5.7985611510791367E-2</v>
      </c>
      <c r="ES140" s="30">
        <f t="shared" si="44"/>
        <v>5.63718820861678E-2</v>
      </c>
      <c r="ET140" s="30">
        <f t="shared" si="45"/>
        <v>6.2798053527980541E-2</v>
      </c>
      <c r="EU140" s="30">
        <f t="shared" si="46"/>
        <v>7.1510416666666674E-2</v>
      </c>
      <c r="EV140" s="30">
        <f t="shared" si="47"/>
        <v>6.8324999999999997E-2</v>
      </c>
      <c r="EW140" s="30">
        <f t="shared" si="48"/>
        <v>6.9345088161209073E-2</v>
      </c>
      <c r="EX140" s="30">
        <f t="shared" si="49"/>
        <v>6.6500000000000004E-2</v>
      </c>
      <c r="EY140" s="30">
        <f t="shared" si="50"/>
        <v>6.6000000000000003E-2</v>
      </c>
      <c r="EZ140" s="30">
        <f t="shared" si="51"/>
        <v>6.0493273542600895E-2</v>
      </c>
      <c r="FA140" s="30">
        <f t="shared" si="52"/>
        <v>5.8806306306306309E-2</v>
      </c>
      <c r="FB140" s="30">
        <f t="shared" si="53"/>
        <v>5.7916666666666665E-2</v>
      </c>
      <c r="FC140" s="30">
        <f t="shared" si="54"/>
        <v>5.848861283643892E-2</v>
      </c>
      <c r="FD140" s="30">
        <f t="shared" si="69"/>
        <v>0.10353430353430354</v>
      </c>
      <c r="FE140" s="30">
        <f t="shared" si="70"/>
        <v>0.11008676789587853</v>
      </c>
      <c r="FF140" s="30">
        <f t="shared" si="71"/>
        <v>0.11233853006681514</v>
      </c>
    </row>
    <row r="141" spans="1:162" ht="14.4" x14ac:dyDescent="0.3">
      <c r="A141" s="16" t="s">
        <v>151</v>
      </c>
      <c r="B141" s="18">
        <v>3359</v>
      </c>
      <c r="C141" s="18">
        <v>3116</v>
      </c>
      <c r="D141" s="18">
        <v>2971</v>
      </c>
      <c r="E141" s="18">
        <v>2975</v>
      </c>
      <c r="F141" s="18">
        <v>2634</v>
      </c>
      <c r="G141" s="18">
        <v>2374</v>
      </c>
      <c r="H141" s="18">
        <v>2352</v>
      </c>
      <c r="I141" s="18">
        <v>2374</v>
      </c>
      <c r="J141" s="18">
        <v>2105</v>
      </c>
      <c r="K141" s="18">
        <v>1930</v>
      </c>
      <c r="L141" s="18">
        <v>1992</v>
      </c>
      <c r="M141" s="18">
        <v>2087</v>
      </c>
      <c r="N141" s="18">
        <v>1926</v>
      </c>
      <c r="O141" s="18">
        <v>1843</v>
      </c>
      <c r="P141" s="18">
        <v>1863</v>
      </c>
      <c r="Q141" s="18">
        <v>1967</v>
      </c>
      <c r="R141" s="18">
        <v>1910</v>
      </c>
      <c r="S141" s="18">
        <v>1886</v>
      </c>
      <c r="T141" s="18">
        <v>1918</v>
      </c>
      <c r="U141" s="18">
        <v>1982</v>
      </c>
      <c r="V141" s="18">
        <v>1852</v>
      </c>
      <c r="W141" s="18">
        <v>1781</v>
      </c>
      <c r="X141" s="18">
        <v>1792</v>
      </c>
      <c r="Y141" s="18">
        <v>1902</v>
      </c>
      <c r="Z141" s="18">
        <v>1867</v>
      </c>
      <c r="AA141" s="18">
        <v>1892</v>
      </c>
      <c r="AB141" s="18">
        <v>1975</v>
      </c>
      <c r="AC141" s="18">
        <v>2114</v>
      </c>
      <c r="AD141" s="18">
        <v>4598</v>
      </c>
      <c r="AE141" s="18">
        <v>4573</v>
      </c>
      <c r="AF141" s="18">
        <v>4457</v>
      </c>
      <c r="AG141" s="18"/>
      <c r="AH141" s="18"/>
      <c r="AI141" s="18"/>
      <c r="AJ141" s="18"/>
      <c r="AK141" s="18">
        <v>57500</v>
      </c>
      <c r="AL141" s="18">
        <v>57400</v>
      </c>
      <c r="AM141" s="18">
        <v>56300</v>
      </c>
      <c r="AN141" s="18">
        <v>56900</v>
      </c>
      <c r="AO141" s="18">
        <v>55500</v>
      </c>
      <c r="AP141" s="18">
        <v>54400</v>
      </c>
      <c r="AQ141" s="18">
        <v>55500</v>
      </c>
      <c r="AR141" s="18">
        <v>56800</v>
      </c>
      <c r="AS141" s="18">
        <v>55800</v>
      </c>
      <c r="AT141" s="18">
        <v>59000</v>
      </c>
      <c r="AU141" s="18">
        <v>56900</v>
      </c>
      <c r="AV141" s="18">
        <v>56300</v>
      </c>
      <c r="AW141" s="18">
        <v>57900</v>
      </c>
      <c r="AX141" s="18">
        <v>57200</v>
      </c>
      <c r="AY141" s="40">
        <v>57900</v>
      </c>
      <c r="AZ141" s="40">
        <v>59100</v>
      </c>
      <c r="BA141" s="40">
        <v>57900</v>
      </c>
      <c r="BB141" s="40">
        <v>59500</v>
      </c>
      <c r="BC141" s="40">
        <v>60400</v>
      </c>
      <c r="BD141" s="40">
        <v>58400</v>
      </c>
      <c r="BE141" s="40">
        <v>59500</v>
      </c>
      <c r="BF141" s="40">
        <v>58700</v>
      </c>
      <c r="BG141" s="40">
        <v>58900</v>
      </c>
      <c r="BH141" s="40">
        <v>60100</v>
      </c>
      <c r="BI141" s="40">
        <v>58100</v>
      </c>
      <c r="BJ141" s="40">
        <v>54400</v>
      </c>
      <c r="BK141" s="40">
        <v>53200</v>
      </c>
      <c r="BL141" s="40">
        <v>54200</v>
      </c>
      <c r="BM141" s="40">
        <v>56700</v>
      </c>
      <c r="BN141" s="40">
        <v>58000</v>
      </c>
      <c r="BO141" s="40">
        <v>56500</v>
      </c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16"/>
      <c r="CJ141"/>
      <c r="CL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EA141" s="30" t="e">
        <f t="shared" si="67"/>
        <v>#DIV/0!</v>
      </c>
      <c r="EB141" s="30">
        <f t="shared" si="68"/>
        <v>5.8417391304347824E-2</v>
      </c>
      <c r="EC141" s="30">
        <f t="shared" si="55"/>
        <v>5.4285714285714284E-2</v>
      </c>
      <c r="ED141" s="30">
        <f t="shared" si="56"/>
        <v>5.27708703374778E-2</v>
      </c>
      <c r="EE141" s="30">
        <f t="shared" si="57"/>
        <v>5.228471001757469E-2</v>
      </c>
      <c r="EF141" s="30">
        <f t="shared" si="58"/>
        <v>4.7459459459459459E-2</v>
      </c>
      <c r="EG141" s="30">
        <f t="shared" si="59"/>
        <v>4.3639705882352942E-2</v>
      </c>
      <c r="EH141" s="30">
        <f t="shared" si="60"/>
        <v>4.2378378378378379E-2</v>
      </c>
      <c r="EI141" s="30">
        <f t="shared" si="61"/>
        <v>4.1795774647887321E-2</v>
      </c>
      <c r="EJ141" s="30">
        <f t="shared" si="62"/>
        <v>3.7724014336917563E-2</v>
      </c>
      <c r="EK141" s="30">
        <f t="shared" si="63"/>
        <v>3.2711864406779659E-2</v>
      </c>
      <c r="EL141" s="30">
        <f t="shared" si="64"/>
        <v>3.500878734622144E-2</v>
      </c>
      <c r="EM141" s="30">
        <f t="shared" si="65"/>
        <v>3.7069271758436946E-2</v>
      </c>
      <c r="EN141" s="30">
        <f t="shared" si="66"/>
        <v>3.3264248704663213E-2</v>
      </c>
      <c r="EO141" s="30">
        <f t="shared" si="40"/>
        <v>3.2220279720279722E-2</v>
      </c>
      <c r="EP141" s="30">
        <f t="shared" si="41"/>
        <v>3.2176165803108808E-2</v>
      </c>
      <c r="EQ141" s="30">
        <f t="shared" si="42"/>
        <v>3.3282571912013538E-2</v>
      </c>
      <c r="ER141" s="30">
        <f t="shared" si="43"/>
        <v>3.2987910189982726E-2</v>
      </c>
      <c r="ES141" s="30">
        <f t="shared" si="44"/>
        <v>3.1697478991596639E-2</v>
      </c>
      <c r="ET141" s="30">
        <f t="shared" si="45"/>
        <v>3.1754966887417219E-2</v>
      </c>
      <c r="EU141" s="30">
        <f t="shared" si="46"/>
        <v>3.3938356164383558E-2</v>
      </c>
      <c r="EV141" s="30">
        <f t="shared" si="47"/>
        <v>3.1126050420168066E-2</v>
      </c>
      <c r="EW141" s="30">
        <f t="shared" si="48"/>
        <v>3.0340715502555366E-2</v>
      </c>
      <c r="EX141" s="30">
        <f t="shared" si="49"/>
        <v>3.0424448217317487E-2</v>
      </c>
      <c r="EY141" s="30">
        <f t="shared" si="50"/>
        <v>3.1647254575707155E-2</v>
      </c>
      <c r="EZ141" s="30">
        <f t="shared" si="51"/>
        <v>3.2134251290877797E-2</v>
      </c>
      <c r="FA141" s="30">
        <f t="shared" si="52"/>
        <v>3.4779411764705885E-2</v>
      </c>
      <c r="FB141" s="30">
        <f t="shared" si="53"/>
        <v>3.7124060150375941E-2</v>
      </c>
      <c r="FC141" s="30">
        <f t="shared" si="54"/>
        <v>3.9003690036900372E-2</v>
      </c>
      <c r="FD141" s="30">
        <f t="shared" si="69"/>
        <v>8.1093474426807755E-2</v>
      </c>
      <c r="FE141" s="30">
        <f t="shared" si="70"/>
        <v>7.8844827586206895E-2</v>
      </c>
      <c r="FF141" s="30">
        <f t="shared" si="71"/>
        <v>7.8884955752212396E-2</v>
      </c>
    </row>
    <row r="142" spans="1:162" ht="14.4" x14ac:dyDescent="0.3">
      <c r="A142" s="16" t="s">
        <v>152</v>
      </c>
      <c r="B142" s="18">
        <v>7295</v>
      </c>
      <c r="C142" s="18">
        <v>6751</v>
      </c>
      <c r="D142" s="18">
        <v>6191</v>
      </c>
      <c r="E142" s="18">
        <v>6142</v>
      </c>
      <c r="F142" s="18">
        <v>5551</v>
      </c>
      <c r="G142" s="18">
        <v>5217</v>
      </c>
      <c r="H142" s="18">
        <v>4861</v>
      </c>
      <c r="I142" s="18">
        <v>4917</v>
      </c>
      <c r="J142" s="18">
        <v>4711</v>
      </c>
      <c r="K142" s="18">
        <v>4484</v>
      </c>
      <c r="L142" s="18">
        <v>4399</v>
      </c>
      <c r="M142" s="18">
        <v>4540</v>
      </c>
      <c r="N142" s="18">
        <v>4428</v>
      </c>
      <c r="O142" s="18">
        <v>4464</v>
      </c>
      <c r="P142" s="18">
        <v>4518</v>
      </c>
      <c r="Q142" s="18">
        <v>4600</v>
      </c>
      <c r="R142" s="18">
        <v>4620</v>
      </c>
      <c r="S142" s="18">
        <v>4340</v>
      </c>
      <c r="T142" s="18">
        <v>4123</v>
      </c>
      <c r="U142" s="18">
        <v>4369</v>
      </c>
      <c r="V142" s="18">
        <v>4240</v>
      </c>
      <c r="W142" s="18">
        <v>4107</v>
      </c>
      <c r="X142" s="18">
        <v>4271</v>
      </c>
      <c r="Y142" s="18">
        <v>4531</v>
      </c>
      <c r="Z142" s="18">
        <v>4531</v>
      </c>
      <c r="AA142" s="18">
        <v>4569</v>
      </c>
      <c r="AB142" s="18">
        <v>4507</v>
      </c>
      <c r="AC142" s="18">
        <v>4716</v>
      </c>
      <c r="AD142" s="18">
        <v>10584</v>
      </c>
      <c r="AE142" s="18">
        <v>10744</v>
      </c>
      <c r="AF142" s="18">
        <v>10549</v>
      </c>
      <c r="AG142" s="18"/>
      <c r="AH142" s="18"/>
      <c r="AI142" s="18"/>
      <c r="AJ142" s="18"/>
      <c r="AK142" s="18">
        <v>118900</v>
      </c>
      <c r="AL142" s="18">
        <v>117400</v>
      </c>
      <c r="AM142" s="18">
        <v>117000</v>
      </c>
      <c r="AN142" s="18">
        <v>121700</v>
      </c>
      <c r="AO142" s="18">
        <v>123200</v>
      </c>
      <c r="AP142" s="18">
        <v>125400</v>
      </c>
      <c r="AQ142" s="18">
        <v>126300</v>
      </c>
      <c r="AR142" s="18">
        <v>128900</v>
      </c>
      <c r="AS142" s="18">
        <v>127800</v>
      </c>
      <c r="AT142" s="18">
        <v>128300</v>
      </c>
      <c r="AU142" s="18">
        <v>125100</v>
      </c>
      <c r="AV142" s="18">
        <v>124400</v>
      </c>
      <c r="AW142" s="18">
        <v>126900</v>
      </c>
      <c r="AX142" s="18">
        <v>127600</v>
      </c>
      <c r="AY142" s="40">
        <v>131300</v>
      </c>
      <c r="AZ142" s="40">
        <v>128800</v>
      </c>
      <c r="BA142" s="40">
        <v>130200</v>
      </c>
      <c r="BB142" s="40">
        <v>131800</v>
      </c>
      <c r="BC142" s="40">
        <v>126400</v>
      </c>
      <c r="BD142" s="40">
        <v>129400</v>
      </c>
      <c r="BE142" s="40">
        <v>130100</v>
      </c>
      <c r="BF142" s="40">
        <v>129500</v>
      </c>
      <c r="BG142" s="40">
        <v>133000</v>
      </c>
      <c r="BH142" s="40">
        <v>129200</v>
      </c>
      <c r="BI142" s="40">
        <v>126200</v>
      </c>
      <c r="BJ142" s="40">
        <v>129200</v>
      </c>
      <c r="BK142" s="40">
        <v>127900</v>
      </c>
      <c r="BL142" s="40">
        <v>131600</v>
      </c>
      <c r="BM142" s="40">
        <v>133900</v>
      </c>
      <c r="BN142" s="40">
        <v>133800</v>
      </c>
      <c r="BO142" s="40">
        <v>133600</v>
      </c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16"/>
      <c r="CJ142"/>
      <c r="CL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EA142" s="30" t="e">
        <f t="shared" si="67"/>
        <v>#DIV/0!</v>
      </c>
      <c r="EB142" s="30">
        <f t="shared" si="68"/>
        <v>6.135407905803196E-2</v>
      </c>
      <c r="EC142" s="30">
        <f t="shared" si="55"/>
        <v>5.7504258943781944E-2</v>
      </c>
      <c r="ED142" s="30">
        <f t="shared" si="56"/>
        <v>5.2914529914529912E-2</v>
      </c>
      <c r="EE142" s="30">
        <f t="shared" si="57"/>
        <v>5.0468364831553002E-2</v>
      </c>
      <c r="EF142" s="30">
        <f t="shared" si="58"/>
        <v>4.5056818181818184E-2</v>
      </c>
      <c r="EG142" s="30">
        <f t="shared" si="59"/>
        <v>4.1602870813397128E-2</v>
      </c>
      <c r="EH142" s="30">
        <f t="shared" si="60"/>
        <v>3.8487727632620747E-2</v>
      </c>
      <c r="EI142" s="30">
        <f t="shared" si="61"/>
        <v>3.8145849495733124E-2</v>
      </c>
      <c r="EJ142" s="30">
        <f t="shared" si="62"/>
        <v>3.6862284820031302E-2</v>
      </c>
      <c r="EK142" s="30">
        <f t="shared" si="63"/>
        <v>3.4949337490257207E-2</v>
      </c>
      <c r="EL142" s="30">
        <f t="shared" si="64"/>
        <v>3.5163868904876099E-2</v>
      </c>
      <c r="EM142" s="30">
        <f t="shared" si="65"/>
        <v>3.64951768488746E-2</v>
      </c>
      <c r="EN142" s="30">
        <f t="shared" si="66"/>
        <v>3.4893617021276593E-2</v>
      </c>
      <c r="EO142" s="30">
        <f t="shared" si="40"/>
        <v>3.4984326018808777E-2</v>
      </c>
      <c r="EP142" s="30">
        <f t="shared" si="41"/>
        <v>3.440974866717441E-2</v>
      </c>
      <c r="EQ142" s="30">
        <f t="shared" si="42"/>
        <v>3.5714285714285712E-2</v>
      </c>
      <c r="ER142" s="30">
        <f t="shared" si="43"/>
        <v>3.5483870967741936E-2</v>
      </c>
      <c r="ES142" s="30">
        <f t="shared" si="44"/>
        <v>3.2928679817905919E-2</v>
      </c>
      <c r="ET142" s="30">
        <f t="shared" si="45"/>
        <v>3.2618670886075951E-2</v>
      </c>
      <c r="EU142" s="30">
        <f t="shared" si="46"/>
        <v>3.3763523956723336E-2</v>
      </c>
      <c r="EV142" s="30">
        <f t="shared" si="47"/>
        <v>3.259031514219831E-2</v>
      </c>
      <c r="EW142" s="30">
        <f t="shared" si="48"/>
        <v>3.1714285714285716E-2</v>
      </c>
      <c r="EX142" s="30">
        <f t="shared" si="49"/>
        <v>3.2112781954887218E-2</v>
      </c>
      <c r="EY142" s="30">
        <f t="shared" si="50"/>
        <v>3.5069659442724457E-2</v>
      </c>
      <c r="EZ142" s="30">
        <f t="shared" si="51"/>
        <v>3.5903328050713154E-2</v>
      </c>
      <c r="FA142" s="30">
        <f t="shared" si="52"/>
        <v>3.5363777089783284E-2</v>
      </c>
      <c r="FB142" s="30">
        <f t="shared" si="53"/>
        <v>3.5238467552775606E-2</v>
      </c>
      <c r="FC142" s="30">
        <f t="shared" si="54"/>
        <v>3.5835866261398175E-2</v>
      </c>
      <c r="FD142" s="30">
        <f t="shared" si="69"/>
        <v>7.9044062733383116E-2</v>
      </c>
      <c r="FE142" s="30">
        <f t="shared" si="70"/>
        <v>8.0298953662182357E-2</v>
      </c>
      <c r="FF142" s="30">
        <f t="shared" si="71"/>
        <v>7.8959580838323357E-2</v>
      </c>
    </row>
    <row r="143" spans="1:162" ht="14.4" x14ac:dyDescent="0.3">
      <c r="A143" s="16" t="s">
        <v>153</v>
      </c>
      <c r="B143" s="18">
        <v>4081</v>
      </c>
      <c r="C143" s="18">
        <v>3822</v>
      </c>
      <c r="D143" s="18">
        <v>3418</v>
      </c>
      <c r="E143" s="18">
        <v>3451</v>
      </c>
      <c r="F143" s="18">
        <v>2888</v>
      </c>
      <c r="G143" s="18">
        <v>2681</v>
      </c>
      <c r="H143" s="18">
        <v>2447</v>
      </c>
      <c r="I143" s="18">
        <v>2593</v>
      </c>
      <c r="J143" s="18">
        <v>2431</v>
      </c>
      <c r="K143" s="18">
        <v>2265</v>
      </c>
      <c r="L143" s="18">
        <v>2177</v>
      </c>
      <c r="M143" s="18">
        <v>2377</v>
      </c>
      <c r="N143" s="18">
        <v>2450</v>
      </c>
      <c r="O143" s="18">
        <v>2482</v>
      </c>
      <c r="P143" s="18">
        <v>2340</v>
      </c>
      <c r="Q143" s="18">
        <v>2396</v>
      </c>
      <c r="R143" s="18">
        <v>2304</v>
      </c>
      <c r="S143" s="18">
        <v>2222</v>
      </c>
      <c r="T143" s="18">
        <v>2228</v>
      </c>
      <c r="U143" s="18">
        <v>2288</v>
      </c>
      <c r="V143" s="18">
        <v>2197</v>
      </c>
      <c r="W143" s="18">
        <v>2126</v>
      </c>
      <c r="X143" s="18">
        <v>2138</v>
      </c>
      <c r="Y143" s="18">
        <v>2255</v>
      </c>
      <c r="Z143" s="18">
        <v>2245</v>
      </c>
      <c r="AA143" s="18">
        <v>2182</v>
      </c>
      <c r="AB143" s="18">
        <v>2159</v>
      </c>
      <c r="AC143" s="18">
        <v>2307</v>
      </c>
      <c r="AD143" s="18">
        <v>5057</v>
      </c>
      <c r="AE143" s="18">
        <v>4992</v>
      </c>
      <c r="AF143" s="18">
        <v>4626</v>
      </c>
      <c r="AG143" s="18"/>
      <c r="AH143" s="18"/>
      <c r="AI143" s="18"/>
      <c r="AJ143" s="18"/>
      <c r="AK143" s="18">
        <v>84000</v>
      </c>
      <c r="AL143" s="18">
        <v>84800</v>
      </c>
      <c r="AM143" s="18">
        <v>86800</v>
      </c>
      <c r="AN143" s="18">
        <v>88400</v>
      </c>
      <c r="AO143" s="18">
        <v>89300</v>
      </c>
      <c r="AP143" s="18">
        <v>89100</v>
      </c>
      <c r="AQ143" s="18">
        <v>88900</v>
      </c>
      <c r="AR143" s="18">
        <v>88300</v>
      </c>
      <c r="AS143" s="18">
        <v>88100</v>
      </c>
      <c r="AT143" s="18">
        <v>89200</v>
      </c>
      <c r="AU143" s="18">
        <v>89500</v>
      </c>
      <c r="AV143" s="18">
        <v>89900</v>
      </c>
      <c r="AW143" s="18">
        <v>89300</v>
      </c>
      <c r="AX143" s="18">
        <v>89400</v>
      </c>
      <c r="AY143" s="40">
        <v>88400</v>
      </c>
      <c r="AZ143" s="40">
        <v>88700</v>
      </c>
      <c r="BA143" s="40">
        <v>89300</v>
      </c>
      <c r="BB143" s="40">
        <v>89600</v>
      </c>
      <c r="BC143" s="40">
        <v>90600</v>
      </c>
      <c r="BD143" s="40">
        <v>91700</v>
      </c>
      <c r="BE143" s="40">
        <v>90400</v>
      </c>
      <c r="BF143" s="40">
        <v>90600</v>
      </c>
      <c r="BG143" s="40">
        <v>91200</v>
      </c>
      <c r="BH143" s="40">
        <v>90400</v>
      </c>
      <c r="BI143" s="40">
        <v>90800</v>
      </c>
      <c r="BJ143" s="40">
        <v>91800</v>
      </c>
      <c r="BK143" s="40">
        <v>93100</v>
      </c>
      <c r="BL143" s="40">
        <v>91100</v>
      </c>
      <c r="BM143" s="40">
        <v>90500</v>
      </c>
      <c r="BN143" s="40">
        <v>89700</v>
      </c>
      <c r="BO143" s="40">
        <v>88100</v>
      </c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16"/>
      <c r="CJ143"/>
      <c r="CL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EA143" s="30" t="e">
        <f t="shared" si="67"/>
        <v>#DIV/0!</v>
      </c>
      <c r="EB143" s="30">
        <f t="shared" si="68"/>
        <v>4.8583333333333333E-2</v>
      </c>
      <c r="EC143" s="30">
        <f t="shared" si="55"/>
        <v>4.5070754716981132E-2</v>
      </c>
      <c r="ED143" s="30">
        <f t="shared" si="56"/>
        <v>3.9377880184331797E-2</v>
      </c>
      <c r="EE143" s="30">
        <f t="shared" si="57"/>
        <v>3.9038461538461536E-2</v>
      </c>
      <c r="EF143" s="30">
        <f t="shared" si="58"/>
        <v>3.2340425531914893E-2</v>
      </c>
      <c r="EG143" s="30">
        <f t="shared" si="59"/>
        <v>3.0089786756453425E-2</v>
      </c>
      <c r="EH143" s="30">
        <f t="shared" si="60"/>
        <v>2.7525309336332959E-2</v>
      </c>
      <c r="EI143" s="30">
        <f t="shared" si="61"/>
        <v>2.9365798414496037E-2</v>
      </c>
      <c r="EJ143" s="30">
        <f t="shared" si="62"/>
        <v>2.7593643586833146E-2</v>
      </c>
      <c r="EK143" s="30">
        <f t="shared" si="63"/>
        <v>2.539237668161435E-2</v>
      </c>
      <c r="EL143" s="30">
        <f t="shared" si="64"/>
        <v>2.4324022346368716E-2</v>
      </c>
      <c r="EM143" s="30">
        <f t="shared" si="65"/>
        <v>2.6440489432703003E-2</v>
      </c>
      <c r="EN143" s="30">
        <f t="shared" si="66"/>
        <v>2.7435610302351622E-2</v>
      </c>
      <c r="EO143" s="30">
        <f t="shared" si="40"/>
        <v>2.7762863534675615E-2</v>
      </c>
      <c r="EP143" s="30">
        <f t="shared" si="41"/>
        <v>2.6470588235294117E-2</v>
      </c>
      <c r="EQ143" s="30">
        <f t="shared" si="42"/>
        <v>2.701240135287486E-2</v>
      </c>
      <c r="ER143" s="30">
        <f t="shared" si="43"/>
        <v>2.5800671892497202E-2</v>
      </c>
      <c r="ES143" s="30">
        <f t="shared" si="44"/>
        <v>2.4799107142857144E-2</v>
      </c>
      <c r="ET143" s="30">
        <f t="shared" si="45"/>
        <v>2.4591611479028698E-2</v>
      </c>
      <c r="EU143" s="30">
        <f t="shared" si="46"/>
        <v>2.495092693565976E-2</v>
      </c>
      <c r="EV143" s="30">
        <f t="shared" si="47"/>
        <v>2.4303097345132745E-2</v>
      </c>
      <c r="EW143" s="30">
        <f t="shared" si="48"/>
        <v>2.3465783664459162E-2</v>
      </c>
      <c r="EX143" s="30">
        <f t="shared" si="49"/>
        <v>2.3442982456140352E-2</v>
      </c>
      <c r="EY143" s="30">
        <f t="shared" si="50"/>
        <v>2.4944690265486725E-2</v>
      </c>
      <c r="EZ143" s="30">
        <f t="shared" si="51"/>
        <v>2.4724669603524228E-2</v>
      </c>
      <c r="FA143" s="30">
        <f t="shared" si="52"/>
        <v>2.3769063180827887E-2</v>
      </c>
      <c r="FB143" s="30">
        <f t="shared" si="53"/>
        <v>2.3190118152524166E-2</v>
      </c>
      <c r="FC143" s="30">
        <f t="shared" si="54"/>
        <v>2.5323819978046103E-2</v>
      </c>
      <c r="FD143" s="30">
        <f t="shared" si="69"/>
        <v>5.5878453038674031E-2</v>
      </c>
      <c r="FE143" s="30">
        <f t="shared" si="70"/>
        <v>5.565217391304348E-2</v>
      </c>
      <c r="FF143" s="30">
        <f t="shared" si="71"/>
        <v>5.2508513053348464E-2</v>
      </c>
    </row>
    <row r="144" spans="1:162" ht="14.4" x14ac:dyDescent="0.3">
      <c r="A144" s="16" t="s">
        <v>17</v>
      </c>
      <c r="B144" s="18">
        <v>26018</v>
      </c>
      <c r="C144" s="18">
        <v>24763</v>
      </c>
      <c r="D144" s="18">
        <v>22288</v>
      </c>
      <c r="E144" s="18">
        <v>22597</v>
      </c>
      <c r="F144" s="18">
        <v>20736</v>
      </c>
      <c r="G144" s="18">
        <v>19114</v>
      </c>
      <c r="H144" s="18">
        <v>17516</v>
      </c>
      <c r="I144" s="18">
        <v>17455</v>
      </c>
      <c r="J144" s="18">
        <v>16423</v>
      </c>
      <c r="K144" s="18">
        <v>15988</v>
      </c>
      <c r="L144" s="18">
        <v>15133</v>
      </c>
      <c r="M144" s="18">
        <v>15455</v>
      </c>
      <c r="N144" s="18">
        <v>15298</v>
      </c>
      <c r="O144" s="18">
        <v>14999</v>
      </c>
      <c r="P144" s="18">
        <v>14358</v>
      </c>
      <c r="Q144" s="18">
        <v>14936</v>
      </c>
      <c r="R144" s="18">
        <v>14970</v>
      </c>
      <c r="S144" s="18">
        <v>14469</v>
      </c>
      <c r="T144" s="18">
        <v>14429</v>
      </c>
      <c r="U144" s="18">
        <v>14753</v>
      </c>
      <c r="V144" s="18">
        <v>14574</v>
      </c>
      <c r="W144" s="18">
        <v>14243</v>
      </c>
      <c r="X144" s="18">
        <v>13886</v>
      </c>
      <c r="Y144" s="18">
        <v>14608</v>
      </c>
      <c r="Z144" s="18">
        <v>14524</v>
      </c>
      <c r="AA144" s="18">
        <v>14504</v>
      </c>
      <c r="AB144" s="18">
        <v>14444</v>
      </c>
      <c r="AC144" s="18">
        <v>15393</v>
      </c>
      <c r="AD144" s="18">
        <v>37814</v>
      </c>
      <c r="AE144" s="18">
        <v>38434</v>
      </c>
      <c r="AF144" s="18">
        <v>37346</v>
      </c>
      <c r="AG144" s="18"/>
      <c r="AH144" s="18"/>
      <c r="AI144" s="18"/>
      <c r="AJ144" s="18"/>
      <c r="AK144" s="18">
        <v>589400</v>
      </c>
      <c r="AL144" s="18">
        <v>589900</v>
      </c>
      <c r="AM144" s="18">
        <v>589400</v>
      </c>
      <c r="AN144" s="18">
        <v>585900</v>
      </c>
      <c r="AO144" s="18">
        <v>590600</v>
      </c>
      <c r="AP144" s="18">
        <v>598000</v>
      </c>
      <c r="AQ144" s="18">
        <v>590800</v>
      </c>
      <c r="AR144" s="18">
        <v>591700</v>
      </c>
      <c r="AS144" s="18">
        <v>595900</v>
      </c>
      <c r="AT144" s="18">
        <v>597800</v>
      </c>
      <c r="AU144" s="18">
        <v>606900</v>
      </c>
      <c r="AV144" s="18">
        <v>605200</v>
      </c>
      <c r="AW144" s="18">
        <v>599500</v>
      </c>
      <c r="AX144" s="18">
        <v>594500</v>
      </c>
      <c r="AY144" s="40">
        <v>602100</v>
      </c>
      <c r="AZ144" s="40">
        <v>600700</v>
      </c>
      <c r="BA144" s="40">
        <v>600300</v>
      </c>
      <c r="BB144" s="40">
        <v>604600</v>
      </c>
      <c r="BC144" s="40">
        <v>602300</v>
      </c>
      <c r="BD144" s="40">
        <v>599900</v>
      </c>
      <c r="BE144" s="40">
        <v>604100</v>
      </c>
      <c r="BF144" s="40">
        <v>600200</v>
      </c>
      <c r="BG144" s="40">
        <v>602300</v>
      </c>
      <c r="BH144" s="40">
        <v>601500</v>
      </c>
      <c r="BI144" s="40">
        <v>602700</v>
      </c>
      <c r="BJ144" s="40">
        <v>600600</v>
      </c>
      <c r="BK144" s="40">
        <v>610100</v>
      </c>
      <c r="BL144" s="40">
        <v>615800</v>
      </c>
      <c r="BM144" s="40">
        <v>617600</v>
      </c>
      <c r="BN144" s="40">
        <v>619600</v>
      </c>
      <c r="BO144" s="40">
        <v>611800</v>
      </c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16"/>
      <c r="CJ144"/>
      <c r="CL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EA144" s="30" t="e">
        <f t="shared" si="67"/>
        <v>#DIV/0!</v>
      </c>
      <c r="EB144" s="30">
        <f t="shared" si="68"/>
        <v>4.4143196470987446E-2</v>
      </c>
      <c r="EC144" s="30">
        <f t="shared" si="55"/>
        <v>4.1978301407018137E-2</v>
      </c>
      <c r="ED144" s="30">
        <f t="shared" si="56"/>
        <v>3.7814726840855108E-2</v>
      </c>
      <c r="EE144" s="30">
        <f t="shared" si="57"/>
        <v>3.8568015019627921E-2</v>
      </c>
      <c r="EF144" s="30">
        <f t="shared" si="58"/>
        <v>3.5110057568574334E-2</v>
      </c>
      <c r="EG144" s="30">
        <f t="shared" si="59"/>
        <v>3.1963210702341135E-2</v>
      </c>
      <c r="EH144" s="30">
        <f t="shared" si="60"/>
        <v>2.964793500338524E-2</v>
      </c>
      <c r="EI144" s="30">
        <f t="shared" si="61"/>
        <v>2.9499746493155315E-2</v>
      </c>
      <c r="EJ144" s="30">
        <f t="shared" si="62"/>
        <v>2.7559993287464338E-2</v>
      </c>
      <c r="EK144" s="30">
        <f t="shared" si="63"/>
        <v>2.6744730679156909E-2</v>
      </c>
      <c r="EL144" s="30">
        <f t="shared" si="64"/>
        <v>2.4934915142527599E-2</v>
      </c>
      <c r="EM144" s="30">
        <f t="shared" si="65"/>
        <v>2.5537012557832122E-2</v>
      </c>
      <c r="EN144" s="30">
        <f t="shared" si="66"/>
        <v>2.5517931609674728E-2</v>
      </c>
      <c r="EO144" s="30">
        <f t="shared" si="40"/>
        <v>2.5229604709840203E-2</v>
      </c>
      <c r="EP144" s="30">
        <f t="shared" si="41"/>
        <v>2.3846537120079721E-2</v>
      </c>
      <c r="EQ144" s="30">
        <f t="shared" si="42"/>
        <v>2.4864324954220078E-2</v>
      </c>
      <c r="ER144" s="30">
        <f t="shared" si="43"/>
        <v>2.4937531234382807E-2</v>
      </c>
      <c r="ES144" s="30">
        <f t="shared" si="44"/>
        <v>2.3931524975190209E-2</v>
      </c>
      <c r="ET144" s="30">
        <f t="shared" si="45"/>
        <v>2.3956500083015107E-2</v>
      </c>
      <c r="EU144" s="30">
        <f t="shared" si="46"/>
        <v>2.4592432072012001E-2</v>
      </c>
      <c r="EV144" s="30">
        <f t="shared" si="47"/>
        <v>2.4125144843568945E-2</v>
      </c>
      <c r="EW144" s="30">
        <f t="shared" si="48"/>
        <v>2.3730423192269243E-2</v>
      </c>
      <c r="EX144" s="30">
        <f t="shared" si="49"/>
        <v>2.3054956001992363E-2</v>
      </c>
      <c r="EY144" s="30">
        <f t="shared" si="50"/>
        <v>2.4285951787198671E-2</v>
      </c>
      <c r="EZ144" s="30">
        <f t="shared" si="51"/>
        <v>2.4098224655715945E-2</v>
      </c>
      <c r="FA144" s="30">
        <f t="shared" si="52"/>
        <v>2.4149184149184148E-2</v>
      </c>
      <c r="FB144" s="30">
        <f t="shared" si="53"/>
        <v>2.3674807408621538E-2</v>
      </c>
      <c r="FC144" s="30">
        <f t="shared" si="54"/>
        <v>2.4996752192270218E-2</v>
      </c>
      <c r="FD144" s="30">
        <f t="shared" si="69"/>
        <v>6.1227331606217614E-2</v>
      </c>
      <c r="FE144" s="30">
        <f t="shared" si="70"/>
        <v>6.2030342156229823E-2</v>
      </c>
      <c r="FF144" s="30">
        <f t="shared" si="71"/>
        <v>6.1042824452435439E-2</v>
      </c>
    </row>
    <row r="145" spans="1:162" ht="14.4" x14ac:dyDescent="0.3">
      <c r="A145" s="16" t="s">
        <v>154</v>
      </c>
      <c r="B145" s="18">
        <v>2324</v>
      </c>
      <c r="C145" s="18">
        <v>2161</v>
      </c>
      <c r="D145" s="18">
        <v>1947</v>
      </c>
      <c r="E145" s="18">
        <v>2026</v>
      </c>
      <c r="F145" s="18">
        <v>1839</v>
      </c>
      <c r="G145" s="18">
        <v>1732</v>
      </c>
      <c r="H145" s="18">
        <v>1576</v>
      </c>
      <c r="I145" s="18">
        <v>1604</v>
      </c>
      <c r="J145" s="18">
        <v>1497</v>
      </c>
      <c r="K145" s="18">
        <v>1526</v>
      </c>
      <c r="L145" s="18">
        <v>1455</v>
      </c>
      <c r="M145" s="18">
        <v>1480</v>
      </c>
      <c r="N145" s="18">
        <v>1450</v>
      </c>
      <c r="O145" s="18">
        <v>1485</v>
      </c>
      <c r="P145" s="18">
        <v>1393</v>
      </c>
      <c r="Q145" s="18">
        <v>1443</v>
      </c>
      <c r="R145" s="18">
        <v>1428</v>
      </c>
      <c r="S145" s="18">
        <v>1374</v>
      </c>
      <c r="T145" s="18">
        <v>1336</v>
      </c>
      <c r="U145" s="18">
        <v>1371</v>
      </c>
      <c r="V145" s="18">
        <v>1340</v>
      </c>
      <c r="W145" s="18">
        <v>1289</v>
      </c>
      <c r="X145" s="18">
        <v>1306</v>
      </c>
      <c r="Y145" s="18">
        <v>1365</v>
      </c>
      <c r="Z145" s="18">
        <v>1390</v>
      </c>
      <c r="AA145" s="18">
        <v>1417</v>
      </c>
      <c r="AB145" s="18">
        <v>1381</v>
      </c>
      <c r="AC145" s="18">
        <v>1483</v>
      </c>
      <c r="AD145" s="18">
        <v>3692</v>
      </c>
      <c r="AE145" s="18">
        <v>3741</v>
      </c>
      <c r="AF145" s="18">
        <v>3739</v>
      </c>
      <c r="AG145" s="18"/>
      <c r="AH145" s="18"/>
      <c r="AI145" s="18"/>
      <c r="AJ145" s="18"/>
      <c r="AK145" s="18">
        <v>48200</v>
      </c>
      <c r="AL145" s="18">
        <v>44700</v>
      </c>
      <c r="AM145" s="18">
        <v>46700</v>
      </c>
      <c r="AN145" s="18">
        <v>49400</v>
      </c>
      <c r="AO145" s="18">
        <v>49100</v>
      </c>
      <c r="AP145" s="18">
        <v>52400</v>
      </c>
      <c r="AQ145" s="18">
        <v>50500</v>
      </c>
      <c r="AR145" s="18">
        <v>48300</v>
      </c>
      <c r="AS145" s="18">
        <v>49100</v>
      </c>
      <c r="AT145" s="18">
        <v>48200</v>
      </c>
      <c r="AU145" s="18">
        <v>48700</v>
      </c>
      <c r="AV145" s="18">
        <v>50600</v>
      </c>
      <c r="AW145" s="18">
        <v>53400</v>
      </c>
      <c r="AX145" s="18">
        <v>52500</v>
      </c>
      <c r="AY145" s="40">
        <v>53000</v>
      </c>
      <c r="AZ145" s="40">
        <v>53000</v>
      </c>
      <c r="BA145" s="40">
        <v>53300</v>
      </c>
      <c r="BB145" s="40">
        <v>52300</v>
      </c>
      <c r="BC145" s="40">
        <v>53000</v>
      </c>
      <c r="BD145" s="40">
        <v>51800</v>
      </c>
      <c r="BE145" s="40">
        <v>50900</v>
      </c>
      <c r="BF145" s="40">
        <v>51700</v>
      </c>
      <c r="BG145" s="40">
        <v>50200</v>
      </c>
      <c r="BH145" s="40">
        <v>51000</v>
      </c>
      <c r="BI145" s="40">
        <v>50800</v>
      </c>
      <c r="BJ145" s="40">
        <v>49800</v>
      </c>
      <c r="BK145" s="40">
        <v>52400</v>
      </c>
      <c r="BL145" s="40">
        <v>53100</v>
      </c>
      <c r="BM145" s="40">
        <v>52500</v>
      </c>
      <c r="BN145" s="40">
        <v>52200</v>
      </c>
      <c r="BO145" s="40">
        <v>50000</v>
      </c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16"/>
      <c r="CJ145"/>
      <c r="CL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EA145" s="30" t="e">
        <f t="shared" si="67"/>
        <v>#DIV/0!</v>
      </c>
      <c r="EB145" s="30">
        <f t="shared" si="68"/>
        <v>4.8215767634854773E-2</v>
      </c>
      <c r="EC145" s="30">
        <f t="shared" si="55"/>
        <v>4.8344519015659955E-2</v>
      </c>
      <c r="ED145" s="30">
        <f t="shared" si="56"/>
        <v>4.1691648822269806E-2</v>
      </c>
      <c r="EE145" s="30">
        <f t="shared" si="57"/>
        <v>4.1012145748987858E-2</v>
      </c>
      <c r="EF145" s="30">
        <f t="shared" si="58"/>
        <v>3.7454175152749493E-2</v>
      </c>
      <c r="EG145" s="30">
        <f t="shared" si="59"/>
        <v>3.3053435114503815E-2</v>
      </c>
      <c r="EH145" s="30">
        <f t="shared" si="60"/>
        <v>3.1207920792079208E-2</v>
      </c>
      <c r="EI145" s="30">
        <f t="shared" si="61"/>
        <v>3.3209109730848861E-2</v>
      </c>
      <c r="EJ145" s="30">
        <f t="shared" si="62"/>
        <v>3.0488798370672098E-2</v>
      </c>
      <c r="EK145" s="30">
        <f t="shared" si="63"/>
        <v>3.1659751037344398E-2</v>
      </c>
      <c r="EL145" s="30">
        <f t="shared" si="64"/>
        <v>2.9876796714579056E-2</v>
      </c>
      <c r="EM145" s="30">
        <f t="shared" si="65"/>
        <v>2.9249011857707511E-2</v>
      </c>
      <c r="EN145" s="30">
        <f t="shared" si="66"/>
        <v>2.7153558052434457E-2</v>
      </c>
      <c r="EO145" s="30">
        <f t="shared" ref="EO145:EO208" si="72">O145/AX145</f>
        <v>2.8285714285714286E-2</v>
      </c>
      <c r="EP145" s="30">
        <f t="shared" ref="EP145:EP208" si="73">P145/AY145</f>
        <v>2.6283018867924529E-2</v>
      </c>
      <c r="EQ145" s="30">
        <f t="shared" ref="EQ145:EQ208" si="74">Q145/AZ145</f>
        <v>2.7226415094339623E-2</v>
      </c>
      <c r="ER145" s="30">
        <f t="shared" ref="ER145:ER208" si="75">R145/BA145</f>
        <v>2.6791744840525329E-2</v>
      </c>
      <c r="ES145" s="30">
        <f t="shared" ref="ES145:ES208" si="76">S145/BB145</f>
        <v>2.6271510516252389E-2</v>
      </c>
      <c r="ET145" s="30">
        <f t="shared" ref="ET145:ET208" si="77">T145/BC145</f>
        <v>2.5207547169811322E-2</v>
      </c>
      <c r="EU145" s="30">
        <f t="shared" ref="EU145:EU208" si="78">U145/BD145</f>
        <v>2.6467181467181466E-2</v>
      </c>
      <c r="EV145" s="30">
        <f t="shared" ref="EV145:EV208" si="79">V145/BE145</f>
        <v>2.6326129666011788E-2</v>
      </c>
      <c r="EW145" s="30">
        <f t="shared" ref="EW145:EW208" si="80">W145/BF145</f>
        <v>2.4932301740812381E-2</v>
      </c>
      <c r="EX145" s="30">
        <f t="shared" ref="EX145:EX208" si="81">X145/BG145</f>
        <v>2.6015936254980079E-2</v>
      </c>
      <c r="EY145" s="30">
        <f t="shared" ref="EY145:EY208" si="82">Y145/BH145</f>
        <v>2.676470588235294E-2</v>
      </c>
      <c r="EZ145" s="30">
        <f t="shared" ref="EZ145:EZ208" si="83">Z145/BI145</f>
        <v>2.736220472440945E-2</v>
      </c>
      <c r="FA145" s="30">
        <f t="shared" ref="FA145:FA208" si="84">AA145/BJ145</f>
        <v>2.8453815261044176E-2</v>
      </c>
      <c r="FB145" s="30">
        <f t="shared" ref="FB145:FB208" si="85">AB145/BK145</f>
        <v>2.6354961832061069E-2</v>
      </c>
      <c r="FC145" s="30">
        <f t="shared" ref="FC145:FC208" si="86">AC145/BL145</f>
        <v>2.7928436911487758E-2</v>
      </c>
      <c r="FD145" s="30">
        <f t="shared" si="69"/>
        <v>7.0323809523809525E-2</v>
      </c>
      <c r="FE145" s="30">
        <f t="shared" si="70"/>
        <v>7.166666666666667E-2</v>
      </c>
      <c r="FF145" s="30">
        <f t="shared" si="71"/>
        <v>7.4779999999999999E-2</v>
      </c>
    </row>
    <row r="146" spans="1:162" ht="14.4" x14ac:dyDescent="0.3">
      <c r="A146" s="16" t="s">
        <v>155</v>
      </c>
      <c r="B146" s="18">
        <v>2227</v>
      </c>
      <c r="C146" s="18">
        <v>2059</v>
      </c>
      <c r="D146" s="18">
        <v>1935</v>
      </c>
      <c r="E146" s="18">
        <v>1929</v>
      </c>
      <c r="F146" s="18">
        <v>1756</v>
      </c>
      <c r="G146" s="18">
        <v>1523</v>
      </c>
      <c r="H146" s="18">
        <v>1469</v>
      </c>
      <c r="I146" s="18">
        <v>1478</v>
      </c>
      <c r="J146" s="18">
        <v>1329</v>
      </c>
      <c r="K146" s="18">
        <v>1294</v>
      </c>
      <c r="L146" s="18">
        <v>1189</v>
      </c>
      <c r="M146" s="18">
        <v>1247</v>
      </c>
      <c r="N146" s="18">
        <v>1135</v>
      </c>
      <c r="O146" s="18">
        <v>1147</v>
      </c>
      <c r="P146" s="18">
        <v>1095</v>
      </c>
      <c r="Q146" s="18">
        <v>1164</v>
      </c>
      <c r="R146" s="18">
        <v>1122</v>
      </c>
      <c r="S146" s="18">
        <v>1083</v>
      </c>
      <c r="T146" s="18">
        <v>1077</v>
      </c>
      <c r="U146" s="18">
        <v>1140</v>
      </c>
      <c r="V146" s="18">
        <v>1183</v>
      </c>
      <c r="W146" s="18">
        <v>1131</v>
      </c>
      <c r="X146" s="18">
        <v>1083</v>
      </c>
      <c r="Y146" s="18">
        <v>1137</v>
      </c>
      <c r="Z146" s="18">
        <v>1106</v>
      </c>
      <c r="AA146" s="18">
        <v>1137</v>
      </c>
      <c r="AB146" s="18">
        <v>1140</v>
      </c>
      <c r="AC146" s="18">
        <v>1192</v>
      </c>
      <c r="AD146" s="18">
        <v>2659</v>
      </c>
      <c r="AE146" s="18">
        <v>2658</v>
      </c>
      <c r="AF146" s="18">
        <v>2603</v>
      </c>
      <c r="AG146" s="18"/>
      <c r="AH146" s="18"/>
      <c r="AI146" s="18"/>
      <c r="AJ146" s="18"/>
      <c r="AK146" s="18">
        <v>46400</v>
      </c>
      <c r="AL146" s="18">
        <v>48200</v>
      </c>
      <c r="AM146" s="18">
        <v>47500</v>
      </c>
      <c r="AN146" s="18">
        <v>47000</v>
      </c>
      <c r="AO146" s="18">
        <v>46700</v>
      </c>
      <c r="AP146" s="18">
        <v>46600</v>
      </c>
      <c r="AQ146" s="18">
        <v>45600</v>
      </c>
      <c r="AR146" s="18">
        <v>45500</v>
      </c>
      <c r="AS146" s="18">
        <v>45900</v>
      </c>
      <c r="AT146" s="18">
        <v>46500</v>
      </c>
      <c r="AU146" s="18">
        <v>47100</v>
      </c>
      <c r="AV146" s="18">
        <v>47400</v>
      </c>
      <c r="AW146" s="18">
        <v>46600</v>
      </c>
      <c r="AX146" s="18">
        <v>46700</v>
      </c>
      <c r="AY146" s="40">
        <v>45400</v>
      </c>
      <c r="AZ146" s="40">
        <v>45300</v>
      </c>
      <c r="BA146" s="40">
        <v>45200</v>
      </c>
      <c r="BB146" s="40">
        <v>47200</v>
      </c>
      <c r="BC146" s="40">
        <v>48700</v>
      </c>
      <c r="BD146" s="40">
        <v>49100</v>
      </c>
      <c r="BE146" s="40">
        <v>47200</v>
      </c>
      <c r="BF146" s="40">
        <v>45300</v>
      </c>
      <c r="BG146" s="40">
        <v>45100</v>
      </c>
      <c r="BH146" s="40">
        <v>43600</v>
      </c>
      <c r="BI146" s="40">
        <v>44500</v>
      </c>
      <c r="BJ146" s="40">
        <v>42800</v>
      </c>
      <c r="BK146" s="40">
        <v>42500</v>
      </c>
      <c r="BL146" s="40">
        <v>42400</v>
      </c>
      <c r="BM146" s="40">
        <v>43600</v>
      </c>
      <c r="BN146" s="40">
        <v>46200</v>
      </c>
      <c r="BO146" s="40">
        <v>47400</v>
      </c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16"/>
      <c r="CJ146"/>
      <c r="CL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EA146" s="30" t="e">
        <f t="shared" si="67"/>
        <v>#DIV/0!</v>
      </c>
      <c r="EB146" s="30">
        <f t="shared" si="68"/>
        <v>4.799568965517241E-2</v>
      </c>
      <c r="EC146" s="30">
        <f t="shared" ref="EC146:EC209" si="87">C146/AL146</f>
        <v>4.2717842323651452E-2</v>
      </c>
      <c r="ED146" s="30">
        <f t="shared" ref="ED146:ED209" si="88">D146/AM146</f>
        <v>4.0736842105263155E-2</v>
      </c>
      <c r="EE146" s="30">
        <f t="shared" ref="EE146:EE209" si="89">E146/AN146</f>
        <v>4.1042553191489362E-2</v>
      </c>
      <c r="EF146" s="30">
        <f t="shared" ref="EF146:EF209" si="90">F146/AO146</f>
        <v>3.7601713062098502E-2</v>
      </c>
      <c r="EG146" s="30">
        <f t="shared" ref="EG146:EG209" si="91">G146/AP146</f>
        <v>3.2682403433476392E-2</v>
      </c>
      <c r="EH146" s="30">
        <f t="shared" ref="EH146:EH209" si="92">H146/AQ146</f>
        <v>3.2214912280701752E-2</v>
      </c>
      <c r="EI146" s="30">
        <f t="shared" ref="EI146:EI209" si="93">I146/AR146</f>
        <v>3.2483516483516481E-2</v>
      </c>
      <c r="EJ146" s="30">
        <f t="shared" ref="EJ146:EJ209" si="94">J146/AS146</f>
        <v>2.8954248366013072E-2</v>
      </c>
      <c r="EK146" s="30">
        <f t="shared" ref="EK146:EK209" si="95">K146/AT146</f>
        <v>2.7827956989247313E-2</v>
      </c>
      <c r="EL146" s="30">
        <f t="shared" ref="EL146:EL209" si="96">L146/AU146</f>
        <v>2.5244161358811041E-2</v>
      </c>
      <c r="EM146" s="30">
        <f t="shared" ref="EM146:EM209" si="97">M146/AV146</f>
        <v>2.630801687763713E-2</v>
      </c>
      <c r="EN146" s="30">
        <f t="shared" ref="EN146:EN209" si="98">N146/AW146</f>
        <v>2.4356223175965665E-2</v>
      </c>
      <c r="EO146" s="30">
        <f t="shared" si="72"/>
        <v>2.4561027837259101E-2</v>
      </c>
      <c r="EP146" s="30">
        <f t="shared" si="73"/>
        <v>2.4118942731277532E-2</v>
      </c>
      <c r="EQ146" s="30">
        <f t="shared" si="74"/>
        <v>2.5695364238410595E-2</v>
      </c>
      <c r="ER146" s="30">
        <f t="shared" si="75"/>
        <v>2.4823008849557522E-2</v>
      </c>
      <c r="ES146" s="30">
        <f t="shared" si="76"/>
        <v>2.2944915254237287E-2</v>
      </c>
      <c r="ET146" s="30">
        <f t="shared" si="77"/>
        <v>2.2114989733059549E-2</v>
      </c>
      <c r="EU146" s="30">
        <f t="shared" si="78"/>
        <v>2.3217922606924644E-2</v>
      </c>
      <c r="EV146" s="30">
        <f t="shared" si="79"/>
        <v>2.5063559322033899E-2</v>
      </c>
      <c r="EW146" s="30">
        <f t="shared" si="80"/>
        <v>2.4966887417218545E-2</v>
      </c>
      <c r="EX146" s="30">
        <f t="shared" si="81"/>
        <v>2.4013303769401331E-2</v>
      </c>
      <c r="EY146" s="30">
        <f t="shared" si="82"/>
        <v>2.6077981651376148E-2</v>
      </c>
      <c r="EZ146" s="30">
        <f t="shared" si="83"/>
        <v>2.4853932584269663E-2</v>
      </c>
      <c r="FA146" s="30">
        <f t="shared" si="84"/>
        <v>2.6565420560747663E-2</v>
      </c>
      <c r="FB146" s="30">
        <f t="shared" si="85"/>
        <v>2.6823529411764704E-2</v>
      </c>
      <c r="FC146" s="30">
        <f t="shared" si="86"/>
        <v>2.8113207547169811E-2</v>
      </c>
      <c r="FD146" s="30">
        <f t="shared" si="69"/>
        <v>6.098623853211009E-2</v>
      </c>
      <c r="FE146" s="30">
        <f t="shared" si="70"/>
        <v>5.7532467532467532E-2</v>
      </c>
      <c r="FF146" s="30">
        <f t="shared" si="71"/>
        <v>5.491561181434599E-2</v>
      </c>
    </row>
    <row r="147" spans="1:162" ht="14.4" x14ac:dyDescent="0.3">
      <c r="A147" s="16" t="s">
        <v>156</v>
      </c>
      <c r="B147" s="18">
        <v>8010</v>
      </c>
      <c r="C147" s="18">
        <v>7646</v>
      </c>
      <c r="D147" s="18">
        <v>7205</v>
      </c>
      <c r="E147" s="18">
        <v>7194</v>
      </c>
      <c r="F147" s="18">
        <v>6595</v>
      </c>
      <c r="G147" s="18">
        <v>6235</v>
      </c>
      <c r="H147" s="18">
        <v>5807</v>
      </c>
      <c r="I147" s="18">
        <v>5857</v>
      </c>
      <c r="J147" s="18">
        <v>5608</v>
      </c>
      <c r="K147" s="18">
        <v>5568</v>
      </c>
      <c r="L147" s="18">
        <v>5510</v>
      </c>
      <c r="M147" s="18">
        <v>5660</v>
      </c>
      <c r="N147" s="18">
        <v>5554</v>
      </c>
      <c r="O147" s="18">
        <v>5518</v>
      </c>
      <c r="P147" s="18">
        <v>5466</v>
      </c>
      <c r="Q147" s="18">
        <v>5564</v>
      </c>
      <c r="R147" s="18">
        <v>5407</v>
      </c>
      <c r="S147" s="18">
        <v>5182</v>
      </c>
      <c r="T147" s="18">
        <v>5045</v>
      </c>
      <c r="U147" s="18">
        <v>5232</v>
      </c>
      <c r="V147" s="18">
        <v>5002</v>
      </c>
      <c r="W147" s="18">
        <v>4910</v>
      </c>
      <c r="X147" s="18">
        <v>4875</v>
      </c>
      <c r="Y147" s="18">
        <v>5285</v>
      </c>
      <c r="Z147" s="18">
        <v>5371</v>
      </c>
      <c r="AA147" s="18">
        <v>5509</v>
      </c>
      <c r="AB147" s="18">
        <v>5379</v>
      </c>
      <c r="AC147" s="18">
        <v>5727</v>
      </c>
      <c r="AD147" s="18">
        <v>13788</v>
      </c>
      <c r="AE147" s="18">
        <v>14327</v>
      </c>
      <c r="AF147" s="18">
        <v>14750</v>
      </c>
      <c r="AG147" s="18"/>
      <c r="AH147" s="18"/>
      <c r="AI147" s="18"/>
      <c r="AJ147" s="18"/>
      <c r="AK147" s="18">
        <v>147000</v>
      </c>
      <c r="AL147" s="18">
        <v>146300</v>
      </c>
      <c r="AM147" s="18">
        <v>145300</v>
      </c>
      <c r="AN147" s="18">
        <v>145000</v>
      </c>
      <c r="AO147" s="18">
        <v>147300</v>
      </c>
      <c r="AP147" s="18">
        <v>147200</v>
      </c>
      <c r="AQ147" s="18">
        <v>146900</v>
      </c>
      <c r="AR147" s="18">
        <v>149600</v>
      </c>
      <c r="AS147" s="18">
        <v>152900</v>
      </c>
      <c r="AT147" s="18">
        <v>151900</v>
      </c>
      <c r="AU147" s="18">
        <v>151500</v>
      </c>
      <c r="AV147" s="18">
        <v>154600</v>
      </c>
      <c r="AW147" s="18">
        <v>151600</v>
      </c>
      <c r="AX147" s="18">
        <v>152300</v>
      </c>
      <c r="AY147" s="40">
        <v>153200</v>
      </c>
      <c r="AZ147" s="40">
        <v>152900</v>
      </c>
      <c r="BA147" s="40">
        <v>151000</v>
      </c>
      <c r="BB147" s="40">
        <v>152900</v>
      </c>
      <c r="BC147" s="40">
        <v>153600</v>
      </c>
      <c r="BD147" s="40">
        <v>152000</v>
      </c>
      <c r="BE147" s="40">
        <v>154800</v>
      </c>
      <c r="BF147" s="40">
        <v>155800</v>
      </c>
      <c r="BG147" s="40">
        <v>156400</v>
      </c>
      <c r="BH147" s="40">
        <v>153500</v>
      </c>
      <c r="BI147" s="40">
        <v>153200</v>
      </c>
      <c r="BJ147" s="40">
        <v>152200</v>
      </c>
      <c r="BK147" s="40">
        <v>152400</v>
      </c>
      <c r="BL147" s="40">
        <v>155000</v>
      </c>
      <c r="BM147" s="40">
        <v>158600</v>
      </c>
      <c r="BN147" s="40">
        <v>164900</v>
      </c>
      <c r="BO147" s="40">
        <v>167500</v>
      </c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16"/>
      <c r="CJ147"/>
      <c r="CL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EA147" s="30" t="e">
        <f t="shared" si="67"/>
        <v>#DIV/0!</v>
      </c>
      <c r="EB147" s="30">
        <f t="shared" si="68"/>
        <v>5.4489795918367348E-2</v>
      </c>
      <c r="EC147" s="30">
        <f t="shared" si="87"/>
        <v>5.2262474367737524E-2</v>
      </c>
      <c r="ED147" s="30">
        <f t="shared" si="88"/>
        <v>4.9587061252580868E-2</v>
      </c>
      <c r="EE147" s="30">
        <f t="shared" si="89"/>
        <v>4.9613793103448274E-2</v>
      </c>
      <c r="EF147" s="30">
        <f t="shared" si="90"/>
        <v>4.4772572980312286E-2</v>
      </c>
      <c r="EG147" s="30">
        <f t="shared" si="91"/>
        <v>4.2357336956521739E-2</v>
      </c>
      <c r="EH147" s="30">
        <f t="shared" si="92"/>
        <v>3.9530292716133425E-2</v>
      </c>
      <c r="EI147" s="30">
        <f t="shared" si="93"/>
        <v>3.915106951871658E-2</v>
      </c>
      <c r="EJ147" s="30">
        <f t="shared" si="94"/>
        <v>3.6677567037279264E-2</v>
      </c>
      <c r="EK147" s="30">
        <f t="shared" si="95"/>
        <v>3.6655694535878865E-2</v>
      </c>
      <c r="EL147" s="30">
        <f t="shared" si="96"/>
        <v>3.636963696369637E-2</v>
      </c>
      <c r="EM147" s="30">
        <f t="shared" si="97"/>
        <v>3.6610608020698578E-2</v>
      </c>
      <c r="EN147" s="30">
        <f t="shared" si="98"/>
        <v>3.663588390501319E-2</v>
      </c>
      <c r="EO147" s="30">
        <f t="shared" si="72"/>
        <v>3.623112278397899E-2</v>
      </c>
      <c r="EP147" s="30">
        <f t="shared" si="73"/>
        <v>3.5678851174934724E-2</v>
      </c>
      <c r="EQ147" s="30">
        <f t="shared" si="74"/>
        <v>3.6389797253106607E-2</v>
      </c>
      <c r="ER147" s="30">
        <f t="shared" si="75"/>
        <v>3.5807947019867552E-2</v>
      </c>
      <c r="ES147" s="30">
        <f t="shared" si="76"/>
        <v>3.3891432308698496E-2</v>
      </c>
      <c r="ET147" s="30">
        <f t="shared" si="77"/>
        <v>3.2845052083333333E-2</v>
      </c>
      <c r="EU147" s="30">
        <f t="shared" si="78"/>
        <v>3.4421052631578949E-2</v>
      </c>
      <c r="EV147" s="30">
        <f t="shared" si="79"/>
        <v>3.2312661498708012E-2</v>
      </c>
      <c r="EW147" s="30">
        <f t="shared" si="80"/>
        <v>3.1514762516046214E-2</v>
      </c>
      <c r="EX147" s="30">
        <f t="shared" si="81"/>
        <v>3.117007672634271E-2</v>
      </c>
      <c r="EY147" s="30">
        <f t="shared" si="82"/>
        <v>3.4429967426710097E-2</v>
      </c>
      <c r="EZ147" s="30">
        <f t="shared" si="83"/>
        <v>3.5058746736292432E-2</v>
      </c>
      <c r="FA147" s="30">
        <f t="shared" si="84"/>
        <v>3.6195795006570303E-2</v>
      </c>
      <c r="FB147" s="30">
        <f t="shared" si="85"/>
        <v>3.5295275590551178E-2</v>
      </c>
      <c r="FC147" s="30">
        <f t="shared" si="86"/>
        <v>3.6948387096774192E-2</v>
      </c>
      <c r="FD147" s="30">
        <f t="shared" si="69"/>
        <v>8.6935687263556119E-2</v>
      </c>
      <c r="FE147" s="30">
        <f t="shared" si="70"/>
        <v>8.6882959369314741E-2</v>
      </c>
      <c r="FF147" s="30">
        <f t="shared" si="71"/>
        <v>8.8059701492537307E-2</v>
      </c>
    </row>
    <row r="148" spans="1:162" ht="14.4" x14ac:dyDescent="0.3">
      <c r="A148" s="16" t="s">
        <v>157</v>
      </c>
      <c r="B148" s="18">
        <v>2337</v>
      </c>
      <c r="C148" s="18">
        <v>2118</v>
      </c>
      <c r="D148" s="18">
        <v>1947</v>
      </c>
      <c r="E148" s="18">
        <v>1846</v>
      </c>
      <c r="F148" s="18">
        <v>1631</v>
      </c>
      <c r="G148" s="18">
        <v>1444</v>
      </c>
      <c r="H148" s="18">
        <v>1320</v>
      </c>
      <c r="I148" s="18">
        <v>1390</v>
      </c>
      <c r="J148" s="18">
        <v>1281</v>
      </c>
      <c r="K148" s="18">
        <v>1224</v>
      </c>
      <c r="L148" s="18">
        <v>1231</v>
      </c>
      <c r="M148" s="18">
        <v>1309</v>
      </c>
      <c r="N148" s="18">
        <v>1296</v>
      </c>
      <c r="O148" s="18">
        <v>1225</v>
      </c>
      <c r="P148" s="18">
        <v>1149</v>
      </c>
      <c r="Q148" s="18">
        <v>1219</v>
      </c>
      <c r="R148" s="18">
        <v>1179</v>
      </c>
      <c r="S148" s="18">
        <v>1140</v>
      </c>
      <c r="T148" s="18">
        <v>1169</v>
      </c>
      <c r="U148" s="18">
        <v>1216</v>
      </c>
      <c r="V148" s="18">
        <v>1261</v>
      </c>
      <c r="W148" s="18">
        <v>1272</v>
      </c>
      <c r="X148" s="18">
        <v>1264</v>
      </c>
      <c r="Y148" s="18">
        <v>1396</v>
      </c>
      <c r="Z148" s="18">
        <v>1381</v>
      </c>
      <c r="AA148" s="18">
        <v>1369</v>
      </c>
      <c r="AB148" s="18">
        <v>1298</v>
      </c>
      <c r="AC148" s="18">
        <v>1402</v>
      </c>
      <c r="AD148" s="18">
        <v>3027</v>
      </c>
      <c r="AE148" s="18">
        <v>3000</v>
      </c>
      <c r="AF148" s="18">
        <v>2864</v>
      </c>
      <c r="AG148" s="18"/>
      <c r="AH148" s="18"/>
      <c r="AI148" s="18"/>
      <c r="AJ148" s="18"/>
      <c r="AK148" s="18">
        <v>48800</v>
      </c>
      <c r="AL148" s="18">
        <v>48800</v>
      </c>
      <c r="AM148" s="18">
        <v>48400</v>
      </c>
      <c r="AN148" s="18">
        <v>47700</v>
      </c>
      <c r="AO148" s="18">
        <v>49800</v>
      </c>
      <c r="AP148" s="18">
        <v>51900</v>
      </c>
      <c r="AQ148" s="18">
        <v>52500</v>
      </c>
      <c r="AR148" s="18">
        <v>53900</v>
      </c>
      <c r="AS148" s="18">
        <v>53300</v>
      </c>
      <c r="AT148" s="18">
        <v>55200</v>
      </c>
      <c r="AU148" s="18">
        <v>54800</v>
      </c>
      <c r="AV148" s="18">
        <v>55400</v>
      </c>
      <c r="AW148" s="18">
        <v>55700</v>
      </c>
      <c r="AX148" s="18">
        <v>55100</v>
      </c>
      <c r="AY148" s="40">
        <v>55600</v>
      </c>
      <c r="AZ148" s="40">
        <v>55100</v>
      </c>
      <c r="BA148" s="40">
        <v>55500</v>
      </c>
      <c r="BB148" s="40">
        <v>57100</v>
      </c>
      <c r="BC148" s="40">
        <v>54600</v>
      </c>
      <c r="BD148" s="40">
        <v>53900</v>
      </c>
      <c r="BE148" s="40">
        <v>52800</v>
      </c>
      <c r="BF148" s="40">
        <v>51000</v>
      </c>
      <c r="BG148" s="40">
        <v>53000</v>
      </c>
      <c r="BH148" s="40">
        <v>56200</v>
      </c>
      <c r="BI148" s="40">
        <v>57500</v>
      </c>
      <c r="BJ148" s="40">
        <v>59900</v>
      </c>
      <c r="BK148" s="40">
        <v>60800</v>
      </c>
      <c r="BL148" s="40">
        <v>59500</v>
      </c>
      <c r="BM148" s="40">
        <v>56200</v>
      </c>
      <c r="BN148" s="40">
        <v>55800</v>
      </c>
      <c r="BO148" s="40">
        <v>56500</v>
      </c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16"/>
      <c r="CJ148"/>
      <c r="CL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EA148" s="30" t="e">
        <f t="shared" si="67"/>
        <v>#DIV/0!</v>
      </c>
      <c r="EB148" s="30">
        <f t="shared" si="68"/>
        <v>4.7889344262295082E-2</v>
      </c>
      <c r="EC148" s="30">
        <f t="shared" si="87"/>
        <v>4.3401639344262298E-2</v>
      </c>
      <c r="ED148" s="30">
        <f t="shared" si="88"/>
        <v>4.022727272727273E-2</v>
      </c>
      <c r="EE148" s="30">
        <f t="shared" si="89"/>
        <v>3.8700209643605869E-2</v>
      </c>
      <c r="EF148" s="30">
        <f t="shared" si="90"/>
        <v>3.2751004016064254E-2</v>
      </c>
      <c r="EG148" s="30">
        <f t="shared" si="91"/>
        <v>2.7822736030828518E-2</v>
      </c>
      <c r="EH148" s="30">
        <f t="shared" si="92"/>
        <v>2.5142857142857144E-2</v>
      </c>
      <c r="EI148" s="30">
        <f t="shared" si="93"/>
        <v>2.5788497217068645E-2</v>
      </c>
      <c r="EJ148" s="30">
        <f t="shared" si="94"/>
        <v>2.403377110694184E-2</v>
      </c>
      <c r="EK148" s="30">
        <f t="shared" si="95"/>
        <v>2.2173913043478259E-2</v>
      </c>
      <c r="EL148" s="30">
        <f t="shared" si="96"/>
        <v>2.2463503649635036E-2</v>
      </c>
      <c r="EM148" s="30">
        <f t="shared" si="97"/>
        <v>2.3628158844765344E-2</v>
      </c>
      <c r="EN148" s="30">
        <f t="shared" si="98"/>
        <v>2.3267504488330343E-2</v>
      </c>
      <c r="EO148" s="30">
        <f t="shared" si="72"/>
        <v>2.223230490018149E-2</v>
      </c>
      <c r="EP148" s="30">
        <f t="shared" si="73"/>
        <v>2.066546762589928E-2</v>
      </c>
      <c r="EQ148" s="30">
        <f t="shared" si="74"/>
        <v>2.2123411978221416E-2</v>
      </c>
      <c r="ER148" s="30">
        <f t="shared" si="75"/>
        <v>2.1243243243243243E-2</v>
      </c>
      <c r="ES148" s="30">
        <f t="shared" si="76"/>
        <v>1.9964973730297722E-2</v>
      </c>
      <c r="ET148" s="30">
        <f t="shared" si="77"/>
        <v>2.1410256410256411E-2</v>
      </c>
      <c r="EU148" s="30">
        <f t="shared" si="78"/>
        <v>2.2560296846011133E-2</v>
      </c>
      <c r="EV148" s="30">
        <f t="shared" si="79"/>
        <v>2.3882575757575759E-2</v>
      </c>
      <c r="EW148" s="30">
        <f t="shared" si="80"/>
        <v>2.4941176470588234E-2</v>
      </c>
      <c r="EX148" s="30">
        <f t="shared" si="81"/>
        <v>2.3849056603773584E-2</v>
      </c>
      <c r="EY148" s="30">
        <f t="shared" si="82"/>
        <v>2.483985765124555E-2</v>
      </c>
      <c r="EZ148" s="30">
        <f t="shared" si="83"/>
        <v>2.4017391304347827E-2</v>
      </c>
      <c r="FA148" s="30">
        <f t="shared" si="84"/>
        <v>2.2854757929883139E-2</v>
      </c>
      <c r="FB148" s="30">
        <f t="shared" si="85"/>
        <v>2.1348684210526315E-2</v>
      </c>
      <c r="FC148" s="30">
        <f t="shared" si="86"/>
        <v>2.3563025210084035E-2</v>
      </c>
      <c r="FD148" s="30">
        <f t="shared" si="69"/>
        <v>5.3861209964412814E-2</v>
      </c>
      <c r="FE148" s="30">
        <f t="shared" si="70"/>
        <v>5.3763440860215055E-2</v>
      </c>
      <c r="FF148" s="30">
        <f t="shared" si="71"/>
        <v>5.0690265486725665E-2</v>
      </c>
    </row>
    <row r="149" spans="1:162" ht="14.4" x14ac:dyDescent="0.3">
      <c r="A149" s="16" t="s">
        <v>158</v>
      </c>
      <c r="B149" s="18">
        <v>1846</v>
      </c>
      <c r="C149" s="18">
        <v>1727</v>
      </c>
      <c r="D149" s="18">
        <v>1576</v>
      </c>
      <c r="E149" s="18">
        <v>1579</v>
      </c>
      <c r="F149" s="18">
        <v>1406</v>
      </c>
      <c r="G149" s="18">
        <v>1265</v>
      </c>
      <c r="H149" s="18">
        <v>1189</v>
      </c>
      <c r="I149" s="18">
        <v>1219</v>
      </c>
      <c r="J149" s="18">
        <v>1127</v>
      </c>
      <c r="K149" s="18">
        <v>1022</v>
      </c>
      <c r="L149" s="18">
        <v>1031</v>
      </c>
      <c r="M149" s="18">
        <v>1142</v>
      </c>
      <c r="N149" s="18">
        <v>1147</v>
      </c>
      <c r="O149" s="18">
        <v>1112</v>
      </c>
      <c r="P149" s="18">
        <v>1103</v>
      </c>
      <c r="Q149" s="18">
        <v>1168</v>
      </c>
      <c r="R149" s="18">
        <v>1146</v>
      </c>
      <c r="S149" s="18">
        <v>1091</v>
      </c>
      <c r="T149" s="18">
        <v>1119</v>
      </c>
      <c r="U149" s="18">
        <v>1159</v>
      </c>
      <c r="V149" s="18">
        <v>1100</v>
      </c>
      <c r="W149" s="18">
        <v>1067</v>
      </c>
      <c r="X149" s="18">
        <v>1097</v>
      </c>
      <c r="Y149" s="18">
        <v>1229</v>
      </c>
      <c r="Z149" s="18">
        <v>1165</v>
      </c>
      <c r="AA149" s="18">
        <v>1129</v>
      </c>
      <c r="AB149" s="18">
        <v>1196</v>
      </c>
      <c r="AC149" s="18">
        <v>1226</v>
      </c>
      <c r="AD149" s="18">
        <v>3214</v>
      </c>
      <c r="AE149" s="18">
        <v>3475</v>
      </c>
      <c r="AF149" s="18">
        <v>3363</v>
      </c>
      <c r="AG149" s="18"/>
      <c r="AH149" s="18"/>
      <c r="AI149" s="18"/>
      <c r="AJ149" s="18"/>
      <c r="AK149" s="18">
        <v>65800</v>
      </c>
      <c r="AL149" s="18">
        <v>64600</v>
      </c>
      <c r="AM149" s="18">
        <v>67000</v>
      </c>
      <c r="AN149" s="18">
        <v>66300</v>
      </c>
      <c r="AO149" s="18">
        <v>66000</v>
      </c>
      <c r="AP149" s="18">
        <v>66200</v>
      </c>
      <c r="AQ149" s="18">
        <v>65600</v>
      </c>
      <c r="AR149" s="18">
        <v>66400</v>
      </c>
      <c r="AS149" s="18">
        <v>67700</v>
      </c>
      <c r="AT149" s="18">
        <v>68100</v>
      </c>
      <c r="AU149" s="18">
        <v>65900</v>
      </c>
      <c r="AV149" s="18">
        <v>65700</v>
      </c>
      <c r="AW149" s="18">
        <v>65900</v>
      </c>
      <c r="AX149" s="18">
        <v>65100</v>
      </c>
      <c r="AY149" s="40">
        <v>69200</v>
      </c>
      <c r="AZ149" s="40">
        <v>68500</v>
      </c>
      <c r="BA149" s="40">
        <v>70800</v>
      </c>
      <c r="BB149" s="40">
        <v>72400</v>
      </c>
      <c r="BC149" s="40">
        <v>69300</v>
      </c>
      <c r="BD149" s="40">
        <v>67200</v>
      </c>
      <c r="BE149" s="40">
        <v>63000</v>
      </c>
      <c r="BF149" s="40">
        <v>64300</v>
      </c>
      <c r="BG149" s="40">
        <v>63500</v>
      </c>
      <c r="BH149" s="40">
        <v>66500</v>
      </c>
      <c r="BI149" s="40">
        <v>66700</v>
      </c>
      <c r="BJ149" s="40">
        <v>66200</v>
      </c>
      <c r="BK149" s="40">
        <v>67900</v>
      </c>
      <c r="BL149" s="40">
        <v>67000</v>
      </c>
      <c r="BM149" s="40">
        <v>68300</v>
      </c>
      <c r="BN149" s="40">
        <v>68800</v>
      </c>
      <c r="BO149" s="40">
        <v>68300</v>
      </c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16"/>
      <c r="CJ149"/>
      <c r="CL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EA149" s="30" t="e">
        <f t="shared" si="67"/>
        <v>#DIV/0!</v>
      </c>
      <c r="EB149" s="30">
        <f t="shared" si="68"/>
        <v>2.8054711246200608E-2</v>
      </c>
      <c r="EC149" s="30">
        <f t="shared" si="87"/>
        <v>2.6733746130030961E-2</v>
      </c>
      <c r="ED149" s="30">
        <f t="shared" si="88"/>
        <v>2.3522388059701492E-2</v>
      </c>
      <c r="EE149" s="30">
        <f t="shared" si="89"/>
        <v>2.3815987933634993E-2</v>
      </c>
      <c r="EF149" s="30">
        <f t="shared" si="90"/>
        <v>2.1303030303030303E-2</v>
      </c>
      <c r="EG149" s="30">
        <f t="shared" si="91"/>
        <v>1.9108761329305137E-2</v>
      </c>
      <c r="EH149" s="30">
        <f t="shared" si="92"/>
        <v>1.8124999999999999E-2</v>
      </c>
      <c r="EI149" s="30">
        <f t="shared" si="93"/>
        <v>1.8358433734939759E-2</v>
      </c>
      <c r="EJ149" s="30">
        <f t="shared" si="94"/>
        <v>1.6646971935007384E-2</v>
      </c>
      <c r="EK149" s="30">
        <f t="shared" si="95"/>
        <v>1.5007342143906021E-2</v>
      </c>
      <c r="EL149" s="30">
        <f t="shared" si="96"/>
        <v>1.5644916540212443E-2</v>
      </c>
      <c r="EM149" s="30">
        <f t="shared" si="97"/>
        <v>1.7382039573820396E-2</v>
      </c>
      <c r="EN149" s="30">
        <f t="shared" si="98"/>
        <v>1.7405159332321698E-2</v>
      </c>
      <c r="EO149" s="30">
        <f t="shared" si="72"/>
        <v>1.708141321044547E-2</v>
      </c>
      <c r="EP149" s="30">
        <f t="shared" si="73"/>
        <v>1.5939306358381502E-2</v>
      </c>
      <c r="EQ149" s="30">
        <f t="shared" si="74"/>
        <v>1.7051094890510949E-2</v>
      </c>
      <c r="ER149" s="30">
        <f t="shared" si="75"/>
        <v>1.6186440677966103E-2</v>
      </c>
      <c r="ES149" s="30">
        <f t="shared" si="76"/>
        <v>1.5069060773480664E-2</v>
      </c>
      <c r="ET149" s="30">
        <f t="shared" si="77"/>
        <v>1.6147186147186146E-2</v>
      </c>
      <c r="EU149" s="30">
        <f t="shared" si="78"/>
        <v>1.7247023809523809E-2</v>
      </c>
      <c r="EV149" s="30">
        <f t="shared" si="79"/>
        <v>1.7460317460317461E-2</v>
      </c>
      <c r="EW149" s="30">
        <f t="shared" si="80"/>
        <v>1.6594090202177295E-2</v>
      </c>
      <c r="EX149" s="30">
        <f t="shared" si="81"/>
        <v>1.7275590551181101E-2</v>
      </c>
      <c r="EY149" s="30">
        <f t="shared" si="82"/>
        <v>1.8481203007518796E-2</v>
      </c>
      <c r="EZ149" s="30">
        <f t="shared" si="83"/>
        <v>1.7466266866566715E-2</v>
      </c>
      <c r="FA149" s="30">
        <f t="shared" si="84"/>
        <v>1.7054380664652567E-2</v>
      </c>
      <c r="FB149" s="30">
        <f t="shared" si="85"/>
        <v>1.7614138438880707E-2</v>
      </c>
      <c r="FC149" s="30">
        <f t="shared" si="86"/>
        <v>1.8298507462686568E-2</v>
      </c>
      <c r="FD149" s="30">
        <f t="shared" si="69"/>
        <v>4.7057101024890191E-2</v>
      </c>
      <c r="FE149" s="30">
        <f t="shared" si="70"/>
        <v>5.0508720930232558E-2</v>
      </c>
      <c r="FF149" s="30">
        <f t="shared" si="71"/>
        <v>4.9238653001464128E-2</v>
      </c>
    </row>
    <row r="150" spans="1:162" ht="14.4" x14ac:dyDescent="0.3">
      <c r="A150" s="16" t="s">
        <v>159</v>
      </c>
      <c r="B150" s="18">
        <v>8281</v>
      </c>
      <c r="C150" s="18">
        <v>8022</v>
      </c>
      <c r="D150" s="18">
        <v>7536</v>
      </c>
      <c r="E150" s="18">
        <v>7471</v>
      </c>
      <c r="F150" s="18">
        <v>6968</v>
      </c>
      <c r="G150" s="18">
        <v>6811</v>
      </c>
      <c r="H150" s="18">
        <v>6537</v>
      </c>
      <c r="I150" s="18">
        <v>6616</v>
      </c>
      <c r="J150" s="18">
        <v>6491</v>
      </c>
      <c r="K150" s="18">
        <v>6190</v>
      </c>
      <c r="L150" s="18">
        <v>5937</v>
      </c>
      <c r="M150" s="18">
        <v>6009</v>
      </c>
      <c r="N150" s="18">
        <v>5733</v>
      </c>
      <c r="O150" s="18">
        <v>5629</v>
      </c>
      <c r="P150" s="18">
        <v>5616</v>
      </c>
      <c r="Q150" s="18">
        <v>5707</v>
      </c>
      <c r="R150" s="18">
        <v>6032</v>
      </c>
      <c r="S150" s="18">
        <v>6129</v>
      </c>
      <c r="T150" s="18">
        <v>5913</v>
      </c>
      <c r="U150" s="18">
        <v>6271</v>
      </c>
      <c r="V150" s="18">
        <v>6253</v>
      </c>
      <c r="W150" s="18">
        <v>6317</v>
      </c>
      <c r="X150" s="18">
        <v>6399</v>
      </c>
      <c r="Y150" s="18">
        <v>6771</v>
      </c>
      <c r="Z150" s="18">
        <v>6832</v>
      </c>
      <c r="AA150" s="18">
        <v>6833</v>
      </c>
      <c r="AB150" s="18">
        <v>6751</v>
      </c>
      <c r="AC150" s="18">
        <v>7116</v>
      </c>
      <c r="AD150" s="18">
        <v>15425</v>
      </c>
      <c r="AE150" s="18">
        <v>16157</v>
      </c>
      <c r="AF150" s="18">
        <v>17004</v>
      </c>
      <c r="AG150" s="18"/>
      <c r="AH150" s="18"/>
      <c r="AI150" s="18"/>
      <c r="AJ150" s="18"/>
      <c r="AK150" s="18">
        <v>138300</v>
      </c>
      <c r="AL150" s="18">
        <v>142300</v>
      </c>
      <c r="AM150" s="18">
        <v>142300</v>
      </c>
      <c r="AN150" s="18">
        <v>144900</v>
      </c>
      <c r="AO150" s="18">
        <v>145100</v>
      </c>
      <c r="AP150" s="18">
        <v>140500</v>
      </c>
      <c r="AQ150" s="18">
        <v>142700</v>
      </c>
      <c r="AR150" s="18">
        <v>140300</v>
      </c>
      <c r="AS150" s="18">
        <v>139200</v>
      </c>
      <c r="AT150" s="18">
        <v>142000</v>
      </c>
      <c r="AU150" s="18">
        <v>138700</v>
      </c>
      <c r="AV150" s="18">
        <v>135800</v>
      </c>
      <c r="AW150" s="18">
        <v>136400</v>
      </c>
      <c r="AX150" s="18">
        <v>136900</v>
      </c>
      <c r="AY150" s="40">
        <v>139200</v>
      </c>
      <c r="AZ150" s="40">
        <v>142400</v>
      </c>
      <c r="BA150" s="40">
        <v>145100</v>
      </c>
      <c r="BB150" s="40">
        <v>144800</v>
      </c>
      <c r="BC150" s="40">
        <v>144400</v>
      </c>
      <c r="BD150" s="40">
        <v>145200</v>
      </c>
      <c r="BE150" s="40">
        <v>143500</v>
      </c>
      <c r="BF150" s="40">
        <v>143700</v>
      </c>
      <c r="BG150" s="40">
        <v>148800</v>
      </c>
      <c r="BH150" s="40">
        <v>145700</v>
      </c>
      <c r="BI150" s="40">
        <v>144300</v>
      </c>
      <c r="BJ150" s="40">
        <v>145300</v>
      </c>
      <c r="BK150" s="40">
        <v>135600</v>
      </c>
      <c r="BL150" s="40">
        <v>138500</v>
      </c>
      <c r="BM150" s="40">
        <v>139600</v>
      </c>
      <c r="BN150" s="40">
        <v>139200</v>
      </c>
      <c r="BO150" s="40">
        <v>142400</v>
      </c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16"/>
      <c r="CJ150"/>
      <c r="CL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EA150" s="30" t="e">
        <f t="shared" si="67"/>
        <v>#DIV/0!</v>
      </c>
      <c r="EB150" s="30">
        <f t="shared" si="68"/>
        <v>5.9877078814172091E-2</v>
      </c>
      <c r="EC150" s="30">
        <f t="shared" si="87"/>
        <v>5.6373858046380884E-2</v>
      </c>
      <c r="ED150" s="30">
        <f t="shared" si="88"/>
        <v>5.295853829936753E-2</v>
      </c>
      <c r="EE150" s="30">
        <f t="shared" si="89"/>
        <v>5.1559696342305041E-2</v>
      </c>
      <c r="EF150" s="30">
        <f t="shared" si="90"/>
        <v>4.8022053756030324E-2</v>
      </c>
      <c r="EG150" s="30">
        <f t="shared" si="91"/>
        <v>4.8476868327402133E-2</v>
      </c>
      <c r="EH150" s="30">
        <f t="shared" si="92"/>
        <v>4.58093903293623E-2</v>
      </c>
      <c r="EI150" s="30">
        <f t="shared" si="93"/>
        <v>4.7156094084105489E-2</v>
      </c>
      <c r="EJ150" s="30">
        <f t="shared" si="94"/>
        <v>4.6630747126436785E-2</v>
      </c>
      <c r="EK150" s="30">
        <f t="shared" si="95"/>
        <v>4.3591549295774648E-2</v>
      </c>
      <c r="EL150" s="30">
        <f t="shared" si="96"/>
        <v>4.2804614275414564E-2</v>
      </c>
      <c r="EM150" s="30">
        <f t="shared" si="97"/>
        <v>4.4248895434462442E-2</v>
      </c>
      <c r="EN150" s="30">
        <f t="shared" si="98"/>
        <v>4.2030791788856305E-2</v>
      </c>
      <c r="EO150" s="30">
        <f t="shared" si="72"/>
        <v>4.1117604090577062E-2</v>
      </c>
      <c r="EP150" s="30">
        <f t="shared" si="73"/>
        <v>4.0344827586206895E-2</v>
      </c>
      <c r="EQ150" s="30">
        <f t="shared" si="74"/>
        <v>4.0077247191011238E-2</v>
      </c>
      <c r="ER150" s="30">
        <f t="shared" si="75"/>
        <v>4.1571330117160576E-2</v>
      </c>
      <c r="ES150" s="30">
        <f t="shared" si="76"/>
        <v>4.2327348066298343E-2</v>
      </c>
      <c r="ET150" s="30">
        <f t="shared" si="77"/>
        <v>4.0948753462603876E-2</v>
      </c>
      <c r="EU150" s="30">
        <f t="shared" si="78"/>
        <v>4.3188705234159783E-2</v>
      </c>
      <c r="EV150" s="30">
        <f t="shared" si="79"/>
        <v>4.3574912891986062E-2</v>
      </c>
      <c r="EW150" s="30">
        <f t="shared" si="80"/>
        <v>4.3959638135003483E-2</v>
      </c>
      <c r="EX150" s="30">
        <f t="shared" si="81"/>
        <v>4.3004032258064519E-2</v>
      </c>
      <c r="EY150" s="30">
        <f t="shared" si="82"/>
        <v>4.6472203157172272E-2</v>
      </c>
      <c r="EZ150" s="30">
        <f t="shared" si="83"/>
        <v>4.7345807345807345E-2</v>
      </c>
      <c r="FA150" s="30">
        <f t="shared" si="84"/>
        <v>4.7026841018582247E-2</v>
      </c>
      <c r="FB150" s="30">
        <f t="shared" si="85"/>
        <v>4.9786135693215341E-2</v>
      </c>
      <c r="FC150" s="30">
        <f t="shared" si="86"/>
        <v>5.1379061371841152E-2</v>
      </c>
      <c r="FD150" s="30">
        <f t="shared" si="69"/>
        <v>0.11049426934097421</v>
      </c>
      <c r="FE150" s="30">
        <f t="shared" si="70"/>
        <v>0.11607040229885057</v>
      </c>
      <c r="FF150" s="30">
        <f t="shared" si="71"/>
        <v>0.11941011235955057</v>
      </c>
    </row>
    <row r="151" spans="1:162" ht="14.4" x14ac:dyDescent="0.3">
      <c r="A151" s="16" t="s">
        <v>160</v>
      </c>
      <c r="B151" s="18">
        <v>3179</v>
      </c>
      <c r="C151" s="18">
        <v>2814</v>
      </c>
      <c r="D151" s="18">
        <v>2630</v>
      </c>
      <c r="E151" s="18">
        <v>2743</v>
      </c>
      <c r="F151" s="18">
        <v>2253</v>
      </c>
      <c r="G151" s="18">
        <v>2037</v>
      </c>
      <c r="H151" s="18">
        <v>1818</v>
      </c>
      <c r="I151" s="18">
        <v>1943</v>
      </c>
      <c r="J151" s="18">
        <v>1774</v>
      </c>
      <c r="K151" s="18">
        <v>1660</v>
      </c>
      <c r="L151" s="18">
        <v>1548</v>
      </c>
      <c r="M151" s="18">
        <v>1656</v>
      </c>
      <c r="N151" s="18">
        <v>1564</v>
      </c>
      <c r="O151" s="18">
        <v>1591</v>
      </c>
      <c r="P151" s="18">
        <v>1508</v>
      </c>
      <c r="Q151" s="18">
        <v>1555</v>
      </c>
      <c r="R151" s="18">
        <v>1527</v>
      </c>
      <c r="S151" s="18">
        <v>1504</v>
      </c>
      <c r="T151" s="18">
        <v>1548</v>
      </c>
      <c r="U151" s="18">
        <v>1662</v>
      </c>
      <c r="V151" s="18">
        <v>1557</v>
      </c>
      <c r="W151" s="18">
        <v>1544</v>
      </c>
      <c r="X151" s="18">
        <v>1538</v>
      </c>
      <c r="Y151" s="18">
        <v>1697</v>
      </c>
      <c r="Z151" s="18">
        <v>1591</v>
      </c>
      <c r="AA151" s="18">
        <v>1643</v>
      </c>
      <c r="AB151" s="18">
        <v>1680</v>
      </c>
      <c r="AC151" s="18">
        <v>1762</v>
      </c>
      <c r="AD151" s="18">
        <v>4619</v>
      </c>
      <c r="AE151" s="18">
        <v>4541</v>
      </c>
      <c r="AF151" s="18">
        <v>4076</v>
      </c>
      <c r="AG151" s="18"/>
      <c r="AH151" s="18"/>
      <c r="AI151" s="18"/>
      <c r="AJ151" s="18"/>
      <c r="AK151" s="18">
        <v>88900</v>
      </c>
      <c r="AL151" s="18">
        <v>89600</v>
      </c>
      <c r="AM151" s="18">
        <v>89600</v>
      </c>
      <c r="AN151" s="18">
        <v>92400</v>
      </c>
      <c r="AO151" s="18">
        <v>94800</v>
      </c>
      <c r="AP151" s="18">
        <v>95300</v>
      </c>
      <c r="AQ151" s="18">
        <v>94400</v>
      </c>
      <c r="AR151" s="18">
        <v>94300</v>
      </c>
      <c r="AS151" s="18">
        <v>91700</v>
      </c>
      <c r="AT151" s="18">
        <v>91900</v>
      </c>
      <c r="AU151" s="18">
        <v>93200</v>
      </c>
      <c r="AV151" s="18">
        <v>90100</v>
      </c>
      <c r="AW151" s="18">
        <v>90800</v>
      </c>
      <c r="AX151" s="18">
        <v>89300</v>
      </c>
      <c r="AY151" s="40">
        <v>87600</v>
      </c>
      <c r="AZ151" s="40">
        <v>86700</v>
      </c>
      <c r="BA151" s="40">
        <v>86900</v>
      </c>
      <c r="BB151" s="40">
        <v>86400</v>
      </c>
      <c r="BC151" s="40">
        <v>87400</v>
      </c>
      <c r="BD151" s="40">
        <v>87800</v>
      </c>
      <c r="BE151" s="40">
        <v>89900</v>
      </c>
      <c r="BF151" s="40">
        <v>89600</v>
      </c>
      <c r="BG151" s="40">
        <v>91700</v>
      </c>
      <c r="BH151" s="40">
        <v>92500</v>
      </c>
      <c r="BI151" s="40">
        <v>89700</v>
      </c>
      <c r="BJ151" s="40">
        <v>88800</v>
      </c>
      <c r="BK151" s="40">
        <v>88700</v>
      </c>
      <c r="BL151" s="40">
        <v>88700</v>
      </c>
      <c r="BM151" s="40">
        <v>88700</v>
      </c>
      <c r="BN151" s="40">
        <v>90100</v>
      </c>
      <c r="BO151" s="40">
        <v>88900</v>
      </c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16"/>
      <c r="CJ151"/>
      <c r="CL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EA151" s="30" t="e">
        <f t="shared" si="67"/>
        <v>#DIV/0!</v>
      </c>
      <c r="EB151" s="30">
        <f t="shared" si="68"/>
        <v>3.575928008998875E-2</v>
      </c>
      <c r="EC151" s="30">
        <f t="shared" si="87"/>
        <v>3.1406249999999997E-2</v>
      </c>
      <c r="ED151" s="30">
        <f t="shared" si="88"/>
        <v>2.9352678571428571E-2</v>
      </c>
      <c r="EE151" s="30">
        <f t="shared" si="89"/>
        <v>2.9686147186147187E-2</v>
      </c>
      <c r="EF151" s="30">
        <f t="shared" si="90"/>
        <v>2.3765822784810126E-2</v>
      </c>
      <c r="EG151" s="30">
        <f t="shared" si="91"/>
        <v>2.1374606505771249E-2</v>
      </c>
      <c r="EH151" s="30">
        <f t="shared" si="92"/>
        <v>1.9258474576271188E-2</v>
      </c>
      <c r="EI151" s="30">
        <f t="shared" si="93"/>
        <v>2.0604453870625664E-2</v>
      </c>
      <c r="EJ151" s="30">
        <f t="shared" si="94"/>
        <v>1.9345692475463468E-2</v>
      </c>
      <c r="EK151" s="30">
        <f t="shared" si="95"/>
        <v>1.8063112078346027E-2</v>
      </c>
      <c r="EL151" s="30">
        <f t="shared" si="96"/>
        <v>1.6609442060085838E-2</v>
      </c>
      <c r="EM151" s="30">
        <f t="shared" si="97"/>
        <v>1.8379578246392896E-2</v>
      </c>
      <c r="EN151" s="30">
        <f t="shared" si="98"/>
        <v>1.7224669603524229E-2</v>
      </c>
      <c r="EO151" s="30">
        <f t="shared" si="72"/>
        <v>1.7816349384098543E-2</v>
      </c>
      <c r="EP151" s="30">
        <f t="shared" si="73"/>
        <v>1.721461187214612E-2</v>
      </c>
      <c r="EQ151" s="30">
        <f t="shared" si="74"/>
        <v>1.7935409457900807E-2</v>
      </c>
      <c r="ER151" s="30">
        <f t="shared" si="75"/>
        <v>1.7571921749136941E-2</v>
      </c>
      <c r="ES151" s="30">
        <f t="shared" si="76"/>
        <v>1.7407407407407406E-2</v>
      </c>
      <c r="ET151" s="30">
        <f t="shared" si="77"/>
        <v>1.77116704805492E-2</v>
      </c>
      <c r="EU151" s="30">
        <f t="shared" si="78"/>
        <v>1.8929384965831436E-2</v>
      </c>
      <c r="EV151" s="30">
        <f t="shared" si="79"/>
        <v>1.7319243604004449E-2</v>
      </c>
      <c r="EW151" s="30">
        <f t="shared" si="80"/>
        <v>1.7232142857142856E-2</v>
      </c>
      <c r="EX151" s="30">
        <f t="shared" si="81"/>
        <v>1.6772082878953109E-2</v>
      </c>
      <c r="EY151" s="30">
        <f t="shared" si="82"/>
        <v>1.8345945945945945E-2</v>
      </c>
      <c r="EZ151" s="30">
        <f t="shared" si="83"/>
        <v>1.7736900780379043E-2</v>
      </c>
      <c r="FA151" s="30">
        <f t="shared" si="84"/>
        <v>1.8502252252252251E-2</v>
      </c>
      <c r="FB151" s="30">
        <f t="shared" si="85"/>
        <v>1.8940248027057498E-2</v>
      </c>
      <c r="FC151" s="30">
        <f t="shared" si="86"/>
        <v>1.9864712514092445E-2</v>
      </c>
      <c r="FD151" s="30">
        <f t="shared" si="69"/>
        <v>5.2074408117249157E-2</v>
      </c>
      <c r="FE151" s="30">
        <f t="shared" si="70"/>
        <v>5.0399556048834629E-2</v>
      </c>
      <c r="FF151" s="30">
        <f t="shared" si="71"/>
        <v>4.5849268841394827E-2</v>
      </c>
    </row>
    <row r="152" spans="1:162" ht="14.4" x14ac:dyDescent="0.3">
      <c r="A152" s="16" t="s">
        <v>161</v>
      </c>
      <c r="B152" s="18">
        <v>2915</v>
      </c>
      <c r="C152" s="18">
        <v>2689</v>
      </c>
      <c r="D152" s="18">
        <v>2447</v>
      </c>
      <c r="E152" s="18">
        <v>2524</v>
      </c>
      <c r="F152" s="18">
        <v>2255</v>
      </c>
      <c r="G152" s="18">
        <v>2126</v>
      </c>
      <c r="H152" s="18">
        <v>1849</v>
      </c>
      <c r="I152" s="18">
        <v>1825</v>
      </c>
      <c r="J152" s="18">
        <v>2135</v>
      </c>
      <c r="K152" s="18">
        <v>2071</v>
      </c>
      <c r="L152" s="18">
        <v>1890</v>
      </c>
      <c r="M152" s="18">
        <v>2057</v>
      </c>
      <c r="N152" s="18">
        <v>1997</v>
      </c>
      <c r="O152" s="18">
        <v>1950</v>
      </c>
      <c r="P152" s="18">
        <v>1872</v>
      </c>
      <c r="Q152" s="18">
        <v>2003</v>
      </c>
      <c r="R152" s="18">
        <v>2048</v>
      </c>
      <c r="S152" s="18">
        <v>2002</v>
      </c>
      <c r="T152" s="18">
        <v>1940</v>
      </c>
      <c r="U152" s="18">
        <v>2108</v>
      </c>
      <c r="V152" s="18">
        <v>2101</v>
      </c>
      <c r="W152" s="18">
        <v>2153</v>
      </c>
      <c r="X152" s="18">
        <v>2098</v>
      </c>
      <c r="Y152" s="18">
        <v>2295</v>
      </c>
      <c r="Z152" s="18">
        <v>2228</v>
      </c>
      <c r="AA152" s="18">
        <v>2212</v>
      </c>
      <c r="AB152" s="18">
        <v>2179</v>
      </c>
      <c r="AC152" s="18">
        <v>2298</v>
      </c>
      <c r="AD152" s="18">
        <v>4144</v>
      </c>
      <c r="AE152" s="18">
        <v>3964</v>
      </c>
      <c r="AF152" s="18">
        <v>3838</v>
      </c>
      <c r="AG152" s="18"/>
      <c r="AH152" s="18"/>
      <c r="AI152" s="18"/>
      <c r="AJ152" s="18"/>
      <c r="AK152" s="18">
        <v>36200</v>
      </c>
      <c r="AL152" s="18">
        <v>35300</v>
      </c>
      <c r="AM152" s="18">
        <v>34000</v>
      </c>
      <c r="AN152" s="18">
        <v>33600</v>
      </c>
      <c r="AO152" s="18">
        <v>36600</v>
      </c>
      <c r="AP152" s="18">
        <v>37100</v>
      </c>
      <c r="AQ152" s="18">
        <v>35700</v>
      </c>
      <c r="AR152" s="18">
        <v>37700</v>
      </c>
      <c r="AS152" s="18">
        <v>36500</v>
      </c>
      <c r="AT152" s="18">
        <v>34500</v>
      </c>
      <c r="AU152" s="18">
        <v>38000</v>
      </c>
      <c r="AV152" s="18">
        <v>38500</v>
      </c>
      <c r="AW152" s="18">
        <v>41300</v>
      </c>
      <c r="AX152" s="18">
        <v>40700</v>
      </c>
      <c r="AY152" s="40">
        <v>40200</v>
      </c>
      <c r="AZ152" s="40">
        <v>39600</v>
      </c>
      <c r="BA152" s="40">
        <v>35600</v>
      </c>
      <c r="BB152" s="40">
        <v>35700</v>
      </c>
      <c r="BC152" s="40">
        <v>35200</v>
      </c>
      <c r="BD152" s="40">
        <v>35400</v>
      </c>
      <c r="BE152" s="40">
        <v>38800</v>
      </c>
      <c r="BF152" s="40">
        <v>39500</v>
      </c>
      <c r="BG152" s="40">
        <v>39200</v>
      </c>
      <c r="BH152" s="40">
        <v>38300</v>
      </c>
      <c r="BI152" s="40">
        <v>39300</v>
      </c>
      <c r="BJ152" s="40">
        <v>38800</v>
      </c>
      <c r="BK152" s="40">
        <v>39600</v>
      </c>
      <c r="BL152" s="40">
        <v>39800</v>
      </c>
      <c r="BM152" s="40">
        <v>37500</v>
      </c>
      <c r="BN152" s="40">
        <v>38300</v>
      </c>
      <c r="BO152" s="40">
        <v>36900</v>
      </c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16"/>
      <c r="CJ152"/>
      <c r="CL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EA152" s="30" t="e">
        <f t="shared" si="67"/>
        <v>#DIV/0!</v>
      </c>
      <c r="EB152" s="30">
        <f t="shared" si="68"/>
        <v>8.0524861878453036E-2</v>
      </c>
      <c r="EC152" s="30">
        <f t="shared" si="87"/>
        <v>7.6175637393767703E-2</v>
      </c>
      <c r="ED152" s="30">
        <f t="shared" si="88"/>
        <v>7.197058823529412E-2</v>
      </c>
      <c r="EE152" s="30">
        <f t="shared" si="89"/>
        <v>7.5119047619047613E-2</v>
      </c>
      <c r="EF152" s="30">
        <f t="shared" si="90"/>
        <v>6.1612021857923499E-2</v>
      </c>
      <c r="EG152" s="30">
        <f t="shared" si="91"/>
        <v>5.7304582210242587E-2</v>
      </c>
      <c r="EH152" s="30">
        <f t="shared" si="92"/>
        <v>5.1792717086834736E-2</v>
      </c>
      <c r="EI152" s="30">
        <f t="shared" si="93"/>
        <v>4.8408488063660479E-2</v>
      </c>
      <c r="EJ152" s="30">
        <f t="shared" si="94"/>
        <v>5.8493150684931508E-2</v>
      </c>
      <c r="EK152" s="30">
        <f t="shared" si="95"/>
        <v>6.0028985507246377E-2</v>
      </c>
      <c r="EL152" s="30">
        <f t="shared" si="96"/>
        <v>4.9736842105263156E-2</v>
      </c>
      <c r="EM152" s="30">
        <f t="shared" si="97"/>
        <v>5.3428571428571429E-2</v>
      </c>
      <c r="EN152" s="30">
        <f t="shared" si="98"/>
        <v>4.8353510895883779E-2</v>
      </c>
      <c r="EO152" s="30">
        <f t="shared" si="72"/>
        <v>4.7911547911547912E-2</v>
      </c>
      <c r="EP152" s="30">
        <f t="shared" si="73"/>
        <v>4.6567164179104475E-2</v>
      </c>
      <c r="EQ152" s="30">
        <f t="shared" si="74"/>
        <v>5.058080808080808E-2</v>
      </c>
      <c r="ER152" s="30">
        <f t="shared" si="75"/>
        <v>5.7528089887640452E-2</v>
      </c>
      <c r="ES152" s="30">
        <f t="shared" si="76"/>
        <v>5.6078431372549017E-2</v>
      </c>
      <c r="ET152" s="30">
        <f t="shared" si="77"/>
        <v>5.5113636363636365E-2</v>
      </c>
      <c r="EU152" s="30">
        <f t="shared" si="78"/>
        <v>5.9548022598870057E-2</v>
      </c>
      <c r="EV152" s="30">
        <f t="shared" si="79"/>
        <v>5.4149484536082475E-2</v>
      </c>
      <c r="EW152" s="30">
        <f t="shared" si="80"/>
        <v>5.450632911392405E-2</v>
      </c>
      <c r="EX152" s="30">
        <f t="shared" si="81"/>
        <v>5.3520408163265309E-2</v>
      </c>
      <c r="EY152" s="30">
        <f t="shared" si="82"/>
        <v>5.9921671018276765E-2</v>
      </c>
      <c r="EZ152" s="30">
        <f t="shared" si="83"/>
        <v>5.6692111959287535E-2</v>
      </c>
      <c r="FA152" s="30">
        <f t="shared" si="84"/>
        <v>5.7010309278350518E-2</v>
      </c>
      <c r="FB152" s="30">
        <f t="shared" si="85"/>
        <v>5.5025252525252526E-2</v>
      </c>
      <c r="FC152" s="30">
        <f t="shared" si="86"/>
        <v>5.7738693467336684E-2</v>
      </c>
      <c r="FD152" s="30">
        <f t="shared" si="69"/>
        <v>0.11050666666666667</v>
      </c>
      <c r="FE152" s="30">
        <f t="shared" si="70"/>
        <v>0.10349869451697127</v>
      </c>
      <c r="FF152" s="30">
        <f t="shared" si="71"/>
        <v>0.10401084010840109</v>
      </c>
    </row>
    <row r="153" spans="1:162" ht="14.4" x14ac:dyDescent="0.3">
      <c r="A153" s="16" t="s">
        <v>162</v>
      </c>
      <c r="B153" s="18">
        <v>5405</v>
      </c>
      <c r="C153" s="18">
        <v>5144</v>
      </c>
      <c r="D153" s="18">
        <v>4768</v>
      </c>
      <c r="E153" s="18">
        <v>4798</v>
      </c>
      <c r="F153" s="18">
        <v>4256</v>
      </c>
      <c r="G153" s="18">
        <v>3879</v>
      </c>
      <c r="H153" s="18">
        <v>3614</v>
      </c>
      <c r="I153" s="18">
        <v>3671</v>
      </c>
      <c r="J153" s="18">
        <v>3423</v>
      </c>
      <c r="K153" s="18">
        <v>3206</v>
      </c>
      <c r="L153" s="18">
        <v>3077</v>
      </c>
      <c r="M153" s="18">
        <v>3243</v>
      </c>
      <c r="N153" s="18">
        <v>3202</v>
      </c>
      <c r="O153" s="18">
        <v>3134</v>
      </c>
      <c r="P153" s="18">
        <v>2940</v>
      </c>
      <c r="Q153" s="18">
        <v>3146</v>
      </c>
      <c r="R153" s="18">
        <v>3057</v>
      </c>
      <c r="S153" s="18">
        <v>2882</v>
      </c>
      <c r="T153" s="18">
        <v>2908</v>
      </c>
      <c r="U153" s="18">
        <v>3101</v>
      </c>
      <c r="V153" s="18">
        <v>3054</v>
      </c>
      <c r="W153" s="18">
        <v>3040</v>
      </c>
      <c r="X153" s="18">
        <v>2997</v>
      </c>
      <c r="Y153" s="18">
        <v>3119</v>
      </c>
      <c r="Z153" s="18">
        <v>3218</v>
      </c>
      <c r="AA153" s="18">
        <v>3158</v>
      </c>
      <c r="AB153" s="18">
        <v>3333</v>
      </c>
      <c r="AC153" s="18">
        <v>3519</v>
      </c>
      <c r="AD153" s="18">
        <v>6463</v>
      </c>
      <c r="AE153" s="18">
        <v>6388</v>
      </c>
      <c r="AF153" s="18">
        <v>6395</v>
      </c>
      <c r="AG153" s="18"/>
      <c r="AH153" s="18"/>
      <c r="AI153" s="18"/>
      <c r="AJ153" s="18"/>
      <c r="AK153" s="18">
        <v>70300</v>
      </c>
      <c r="AL153" s="18">
        <v>72400</v>
      </c>
      <c r="AM153" s="18">
        <v>71600</v>
      </c>
      <c r="AN153" s="18">
        <v>69500</v>
      </c>
      <c r="AO153" s="18">
        <v>71000</v>
      </c>
      <c r="AP153" s="18">
        <v>68700</v>
      </c>
      <c r="AQ153" s="18">
        <v>69800</v>
      </c>
      <c r="AR153" s="18">
        <v>68500</v>
      </c>
      <c r="AS153" s="18">
        <v>68400</v>
      </c>
      <c r="AT153" s="18">
        <v>67700</v>
      </c>
      <c r="AU153" s="18">
        <v>68900</v>
      </c>
      <c r="AV153" s="18">
        <v>69800</v>
      </c>
      <c r="AW153" s="18">
        <v>69400</v>
      </c>
      <c r="AX153" s="18">
        <v>68400</v>
      </c>
      <c r="AY153" s="40">
        <v>67600</v>
      </c>
      <c r="AZ153" s="40">
        <v>69500</v>
      </c>
      <c r="BA153" s="40">
        <v>67300</v>
      </c>
      <c r="BB153" s="40">
        <v>70300</v>
      </c>
      <c r="BC153" s="40">
        <v>70200</v>
      </c>
      <c r="BD153" s="40">
        <v>69300</v>
      </c>
      <c r="BE153" s="40">
        <v>70800</v>
      </c>
      <c r="BF153" s="40">
        <v>69700</v>
      </c>
      <c r="BG153" s="40">
        <v>70200</v>
      </c>
      <c r="BH153" s="40">
        <v>71500</v>
      </c>
      <c r="BI153" s="40">
        <v>73700</v>
      </c>
      <c r="BJ153" s="40">
        <v>71400</v>
      </c>
      <c r="BK153" s="40">
        <v>67900</v>
      </c>
      <c r="BL153" s="40">
        <v>70500</v>
      </c>
      <c r="BM153" s="40">
        <v>69900</v>
      </c>
      <c r="BN153" s="40">
        <v>71300</v>
      </c>
      <c r="BO153" s="40">
        <v>70400</v>
      </c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16"/>
      <c r="CJ153"/>
      <c r="CL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EA153" s="30" t="e">
        <f t="shared" si="67"/>
        <v>#DIV/0!</v>
      </c>
      <c r="EB153" s="30">
        <f t="shared" si="68"/>
        <v>7.688477951635847E-2</v>
      </c>
      <c r="EC153" s="30">
        <f t="shared" si="87"/>
        <v>7.1049723756906075E-2</v>
      </c>
      <c r="ED153" s="30">
        <f t="shared" si="88"/>
        <v>6.6592178770949723E-2</v>
      </c>
      <c r="EE153" s="30">
        <f t="shared" si="89"/>
        <v>6.9035971223021589E-2</v>
      </c>
      <c r="EF153" s="30">
        <f t="shared" si="90"/>
        <v>5.9943661971830986E-2</v>
      </c>
      <c r="EG153" s="30">
        <f t="shared" si="91"/>
        <v>5.6462882096069866E-2</v>
      </c>
      <c r="EH153" s="30">
        <f t="shared" si="92"/>
        <v>5.1776504297994269E-2</v>
      </c>
      <c r="EI153" s="30">
        <f t="shared" si="93"/>
        <v>5.359124087591241E-2</v>
      </c>
      <c r="EJ153" s="30">
        <f t="shared" si="94"/>
        <v>5.0043859649122807E-2</v>
      </c>
      <c r="EK153" s="30">
        <f t="shared" si="95"/>
        <v>4.7355982274741505E-2</v>
      </c>
      <c r="EL153" s="30">
        <f t="shared" si="96"/>
        <v>4.46589259796807E-2</v>
      </c>
      <c r="EM153" s="30">
        <f t="shared" si="97"/>
        <v>4.6461318051575932E-2</v>
      </c>
      <c r="EN153" s="30">
        <f t="shared" si="98"/>
        <v>4.6138328530259363E-2</v>
      </c>
      <c r="EO153" s="30">
        <f t="shared" si="72"/>
        <v>4.5818713450292398E-2</v>
      </c>
      <c r="EP153" s="30">
        <f t="shared" si="73"/>
        <v>4.3491124260355028E-2</v>
      </c>
      <c r="EQ153" s="30">
        <f t="shared" si="74"/>
        <v>4.5266187050359709E-2</v>
      </c>
      <c r="ER153" s="30">
        <f t="shared" si="75"/>
        <v>4.5423476968796436E-2</v>
      </c>
      <c r="ES153" s="30">
        <f t="shared" si="76"/>
        <v>4.0995732574679943E-2</v>
      </c>
      <c r="ET153" s="30">
        <f t="shared" si="77"/>
        <v>4.1424501424501423E-2</v>
      </c>
      <c r="EU153" s="30">
        <f t="shared" si="78"/>
        <v>4.4747474747474744E-2</v>
      </c>
      <c r="EV153" s="30">
        <f t="shared" si="79"/>
        <v>4.3135593220338983E-2</v>
      </c>
      <c r="EW153" s="30">
        <f t="shared" si="80"/>
        <v>4.3615494978479198E-2</v>
      </c>
      <c r="EX153" s="30">
        <f t="shared" si="81"/>
        <v>4.2692307692307689E-2</v>
      </c>
      <c r="EY153" s="30">
        <f t="shared" si="82"/>
        <v>4.3622377622377626E-2</v>
      </c>
      <c r="EZ153" s="30">
        <f t="shared" si="83"/>
        <v>4.3663500678426052E-2</v>
      </c>
      <c r="FA153" s="30">
        <f t="shared" si="84"/>
        <v>4.4229691876750701E-2</v>
      </c>
      <c r="FB153" s="30">
        <f t="shared" si="85"/>
        <v>4.9086892488954342E-2</v>
      </c>
      <c r="FC153" s="30">
        <f t="shared" si="86"/>
        <v>4.9914893617021276E-2</v>
      </c>
      <c r="FD153" s="30">
        <f t="shared" si="69"/>
        <v>9.2460658082975683E-2</v>
      </c>
      <c r="FE153" s="30">
        <f t="shared" si="70"/>
        <v>8.9593267882187938E-2</v>
      </c>
      <c r="FF153" s="30">
        <f t="shared" si="71"/>
        <v>9.083806818181818E-2</v>
      </c>
    </row>
    <row r="154" spans="1:162" ht="14.4" x14ac:dyDescent="0.3">
      <c r="A154" s="16" t="s">
        <v>163</v>
      </c>
      <c r="B154" s="18">
        <v>4576</v>
      </c>
      <c r="C154" s="18">
        <v>4171</v>
      </c>
      <c r="D154" s="18">
        <v>4471</v>
      </c>
      <c r="E154" s="18">
        <v>4240</v>
      </c>
      <c r="F154" s="18">
        <v>3300</v>
      </c>
      <c r="G154" s="18">
        <v>2852</v>
      </c>
      <c r="H154" s="18">
        <v>3229</v>
      </c>
      <c r="I154" s="18">
        <v>3205</v>
      </c>
      <c r="J154" s="18">
        <v>2580</v>
      </c>
      <c r="K154" s="18">
        <v>2359</v>
      </c>
      <c r="L154" s="18">
        <v>2810</v>
      </c>
      <c r="M154" s="18">
        <v>2899</v>
      </c>
      <c r="N154" s="18">
        <v>2416</v>
      </c>
      <c r="O154" s="18">
        <v>2262</v>
      </c>
      <c r="P154" s="18">
        <v>2559</v>
      </c>
      <c r="Q154" s="18">
        <v>2710</v>
      </c>
      <c r="R154" s="18">
        <v>2364</v>
      </c>
      <c r="S154" s="18">
        <v>2254</v>
      </c>
      <c r="T154" s="18">
        <v>2476</v>
      </c>
      <c r="U154" s="18">
        <v>2564</v>
      </c>
      <c r="V154" s="18">
        <v>2207</v>
      </c>
      <c r="W154" s="18">
        <v>2086</v>
      </c>
      <c r="X154" s="18">
        <v>2292</v>
      </c>
      <c r="Y154" s="18">
        <v>2551</v>
      </c>
      <c r="Z154" s="18">
        <v>2301</v>
      </c>
      <c r="AA154" s="18">
        <v>2238</v>
      </c>
      <c r="AB154" s="18">
        <v>2450</v>
      </c>
      <c r="AC154" s="18">
        <v>2697</v>
      </c>
      <c r="AD154" s="18">
        <v>5481</v>
      </c>
      <c r="AE154" s="18">
        <v>5060</v>
      </c>
      <c r="AF154" s="18">
        <v>5117</v>
      </c>
      <c r="AG154" s="18"/>
      <c r="AH154" s="18"/>
      <c r="AI154" s="18"/>
      <c r="AJ154" s="18"/>
      <c r="AK154" s="18">
        <v>58500</v>
      </c>
      <c r="AL154" s="18">
        <v>58800</v>
      </c>
      <c r="AM154" s="18">
        <v>59800</v>
      </c>
      <c r="AN154" s="18">
        <v>60200</v>
      </c>
      <c r="AO154" s="18">
        <v>59900</v>
      </c>
      <c r="AP154" s="18">
        <v>59700</v>
      </c>
      <c r="AQ154" s="18">
        <v>59500</v>
      </c>
      <c r="AR154" s="18">
        <v>58800</v>
      </c>
      <c r="AS154" s="18">
        <v>59600</v>
      </c>
      <c r="AT154" s="18">
        <v>59300</v>
      </c>
      <c r="AU154" s="18">
        <v>58700</v>
      </c>
      <c r="AV154" s="18">
        <v>58900</v>
      </c>
      <c r="AW154" s="18">
        <v>60200</v>
      </c>
      <c r="AX154" s="18">
        <v>60100</v>
      </c>
      <c r="AY154" s="40">
        <v>59800</v>
      </c>
      <c r="AZ154" s="40">
        <v>58900</v>
      </c>
      <c r="BA154" s="40">
        <v>58100</v>
      </c>
      <c r="BB154" s="40">
        <v>57800</v>
      </c>
      <c r="BC154" s="40">
        <v>58300</v>
      </c>
      <c r="BD154" s="40">
        <v>58700</v>
      </c>
      <c r="BE154" s="40">
        <v>58400</v>
      </c>
      <c r="BF154" s="40">
        <v>59400</v>
      </c>
      <c r="BG154" s="40">
        <v>58500</v>
      </c>
      <c r="BH154" s="40">
        <v>59000</v>
      </c>
      <c r="BI154" s="40">
        <v>58600</v>
      </c>
      <c r="BJ154" s="40">
        <v>57100</v>
      </c>
      <c r="BK154" s="40">
        <v>58600</v>
      </c>
      <c r="BL154" s="40">
        <v>58300</v>
      </c>
      <c r="BM154" s="40">
        <v>58200</v>
      </c>
      <c r="BN154" s="40">
        <v>58300</v>
      </c>
      <c r="BO154" s="40">
        <v>58200</v>
      </c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16"/>
      <c r="CJ154"/>
      <c r="CL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EA154" s="30" t="e">
        <f t="shared" si="67"/>
        <v>#DIV/0!</v>
      </c>
      <c r="EB154" s="30">
        <f t="shared" si="68"/>
        <v>7.8222222222222221E-2</v>
      </c>
      <c r="EC154" s="30">
        <f t="shared" si="87"/>
        <v>7.0935374149659863E-2</v>
      </c>
      <c r="ED154" s="30">
        <f t="shared" si="88"/>
        <v>7.4765886287625413E-2</v>
      </c>
      <c r="EE154" s="30">
        <f t="shared" si="89"/>
        <v>7.0431893687707636E-2</v>
      </c>
      <c r="EF154" s="30">
        <f t="shared" si="90"/>
        <v>5.5091819699499167E-2</v>
      </c>
      <c r="EG154" s="30">
        <f t="shared" si="91"/>
        <v>4.7772194304857622E-2</v>
      </c>
      <c r="EH154" s="30">
        <f t="shared" si="92"/>
        <v>5.4268907563025208E-2</v>
      </c>
      <c r="EI154" s="30">
        <f t="shared" si="93"/>
        <v>5.4506802721088432E-2</v>
      </c>
      <c r="EJ154" s="30">
        <f t="shared" si="94"/>
        <v>4.3288590604026844E-2</v>
      </c>
      <c r="EK154" s="30">
        <f t="shared" si="95"/>
        <v>3.978077571669477E-2</v>
      </c>
      <c r="EL154" s="30">
        <f t="shared" si="96"/>
        <v>4.7870528109028962E-2</v>
      </c>
      <c r="EM154" s="30">
        <f t="shared" si="97"/>
        <v>4.9219015280135822E-2</v>
      </c>
      <c r="EN154" s="30">
        <f t="shared" si="98"/>
        <v>4.0132890365448502E-2</v>
      </c>
      <c r="EO154" s="30">
        <f t="shared" si="72"/>
        <v>3.7637271214642262E-2</v>
      </c>
      <c r="EP154" s="30">
        <f t="shared" si="73"/>
        <v>4.2792642140468226E-2</v>
      </c>
      <c r="EQ154" s="30">
        <f t="shared" si="74"/>
        <v>4.6010186757215618E-2</v>
      </c>
      <c r="ER154" s="30">
        <f t="shared" si="75"/>
        <v>4.0688468158347674E-2</v>
      </c>
      <c r="ES154" s="30">
        <f t="shared" si="76"/>
        <v>3.8996539792387541E-2</v>
      </c>
      <c r="ET154" s="30">
        <f t="shared" si="77"/>
        <v>4.2469982847341339E-2</v>
      </c>
      <c r="EU154" s="30">
        <f t="shared" si="78"/>
        <v>4.3679727427597959E-2</v>
      </c>
      <c r="EV154" s="30">
        <f t="shared" si="79"/>
        <v>3.7791095890410957E-2</v>
      </c>
      <c r="EW154" s="30">
        <f t="shared" si="80"/>
        <v>3.5117845117845117E-2</v>
      </c>
      <c r="EX154" s="30">
        <f t="shared" si="81"/>
        <v>3.9179487179487181E-2</v>
      </c>
      <c r="EY154" s="30">
        <f t="shared" si="82"/>
        <v>4.3237288135593223E-2</v>
      </c>
      <c r="EZ154" s="30">
        <f t="shared" si="83"/>
        <v>3.9266211604095561E-2</v>
      </c>
      <c r="FA154" s="30">
        <f t="shared" si="84"/>
        <v>3.9194395796847636E-2</v>
      </c>
      <c r="FB154" s="30">
        <f t="shared" si="85"/>
        <v>4.1808873720136516E-2</v>
      </c>
      <c r="FC154" s="30">
        <f t="shared" si="86"/>
        <v>4.6260720411663805E-2</v>
      </c>
      <c r="FD154" s="30">
        <f t="shared" si="69"/>
        <v>9.417525773195877E-2</v>
      </c>
      <c r="FE154" s="30">
        <f t="shared" si="70"/>
        <v>8.6792452830188674E-2</v>
      </c>
      <c r="FF154" s="30">
        <f t="shared" si="71"/>
        <v>8.7920962199312711E-2</v>
      </c>
    </row>
    <row r="155" spans="1:162" ht="14.4" x14ac:dyDescent="0.3">
      <c r="A155" s="16" t="s">
        <v>164</v>
      </c>
      <c r="B155" s="18">
        <v>11</v>
      </c>
      <c r="C155" s="18">
        <v>5</v>
      </c>
      <c r="D155" s="18">
        <v>11</v>
      </c>
      <c r="E155" s="18">
        <v>6</v>
      </c>
      <c r="F155" s="18">
        <v>5</v>
      </c>
      <c r="G155" s="18">
        <v>5</v>
      </c>
      <c r="H155" s="18">
        <v>6</v>
      </c>
      <c r="I155" s="18">
        <v>8</v>
      </c>
      <c r="J155" s="18">
        <v>8</v>
      </c>
      <c r="K155" s="18">
        <v>6</v>
      </c>
      <c r="L155" s="18">
        <v>8</v>
      </c>
      <c r="M155" s="18">
        <v>6</v>
      </c>
      <c r="N155" s="18">
        <v>9</v>
      </c>
      <c r="O155" s="18">
        <v>5</v>
      </c>
      <c r="P155" s="18">
        <v>7</v>
      </c>
      <c r="Q155" s="18">
        <v>9</v>
      </c>
      <c r="R155" s="18">
        <v>9</v>
      </c>
      <c r="S155" s="18">
        <v>9</v>
      </c>
      <c r="T155" s="18">
        <v>7</v>
      </c>
      <c r="U155" s="18">
        <v>8</v>
      </c>
      <c r="V155" s="18">
        <v>5</v>
      </c>
      <c r="W155" s="18">
        <v>8</v>
      </c>
      <c r="X155" s="18">
        <v>15</v>
      </c>
      <c r="Y155" s="18">
        <v>14</v>
      </c>
      <c r="Z155" s="18">
        <v>11</v>
      </c>
      <c r="AA155" s="18">
        <v>12</v>
      </c>
      <c r="AB155" s="18">
        <v>17</v>
      </c>
      <c r="AC155" s="18">
        <v>12</v>
      </c>
      <c r="AD155" s="18">
        <v>75</v>
      </c>
      <c r="AE155" s="18">
        <v>40</v>
      </c>
      <c r="AF155" s="18">
        <v>44</v>
      </c>
      <c r="AG155" s="18"/>
      <c r="AH155" s="18"/>
      <c r="AI155" s="18"/>
      <c r="AJ155" s="18"/>
      <c r="AK155" s="18" t="s">
        <v>471</v>
      </c>
      <c r="AL155" s="18" t="s">
        <v>471</v>
      </c>
      <c r="AM155" s="18" t="s">
        <v>471</v>
      </c>
      <c r="AN155" s="18" t="s">
        <v>471</v>
      </c>
      <c r="AO155" s="18" t="s">
        <v>471</v>
      </c>
      <c r="AP155" s="18" t="s">
        <v>471</v>
      </c>
      <c r="AQ155" s="18" t="s">
        <v>471</v>
      </c>
      <c r="AR155" s="18" t="s">
        <v>471</v>
      </c>
      <c r="AS155" s="18" t="s">
        <v>471</v>
      </c>
      <c r="AT155" s="18" t="s">
        <v>471</v>
      </c>
      <c r="AU155" s="18" t="s">
        <v>471</v>
      </c>
      <c r="AV155" s="18" t="s">
        <v>471</v>
      </c>
      <c r="AW155" s="18" t="s">
        <v>471</v>
      </c>
      <c r="AX155" s="18" t="s">
        <v>471</v>
      </c>
      <c r="AY155" s="40" t="s">
        <v>471</v>
      </c>
      <c r="AZ155" s="40" t="s">
        <v>471</v>
      </c>
      <c r="BA155" s="40" t="s">
        <v>471</v>
      </c>
      <c r="BB155" s="40" t="s">
        <v>471</v>
      </c>
      <c r="BC155" s="40" t="s">
        <v>471</v>
      </c>
      <c r="BD155" s="40" t="s">
        <v>471</v>
      </c>
      <c r="BE155" s="40" t="s">
        <v>471</v>
      </c>
      <c r="BF155" s="40" t="s">
        <v>471</v>
      </c>
      <c r="BG155" s="40" t="s">
        <v>471</v>
      </c>
      <c r="BH155" s="40" t="s">
        <v>471</v>
      </c>
      <c r="BI155" s="40" t="s">
        <v>471</v>
      </c>
      <c r="BJ155" s="40" t="s">
        <v>471</v>
      </c>
      <c r="BK155" s="40" t="s">
        <v>471</v>
      </c>
      <c r="BL155" s="40" t="s">
        <v>471</v>
      </c>
      <c r="BM155" s="40" t="s">
        <v>471</v>
      </c>
      <c r="BN155" s="40" t="s">
        <v>471</v>
      </c>
      <c r="BO155" s="40" t="s">
        <v>471</v>
      </c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16"/>
      <c r="CJ155"/>
      <c r="CL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EA155" s="30" t="e">
        <f t="shared" si="67"/>
        <v>#DIV/0!</v>
      </c>
      <c r="EB155" s="30" t="e">
        <f t="shared" si="68"/>
        <v>#VALUE!</v>
      </c>
      <c r="EC155" s="30" t="e">
        <f t="shared" si="87"/>
        <v>#VALUE!</v>
      </c>
      <c r="ED155" s="30" t="e">
        <f t="shared" si="88"/>
        <v>#VALUE!</v>
      </c>
      <c r="EE155" s="30" t="e">
        <f t="shared" si="89"/>
        <v>#VALUE!</v>
      </c>
      <c r="EF155" s="30" t="e">
        <f t="shared" si="90"/>
        <v>#VALUE!</v>
      </c>
      <c r="EG155" s="30" t="e">
        <f t="shared" si="91"/>
        <v>#VALUE!</v>
      </c>
      <c r="EH155" s="30" t="e">
        <f t="shared" si="92"/>
        <v>#VALUE!</v>
      </c>
      <c r="EI155" s="30" t="e">
        <f t="shared" si="93"/>
        <v>#VALUE!</v>
      </c>
      <c r="EJ155" s="30" t="e">
        <f t="shared" si="94"/>
        <v>#VALUE!</v>
      </c>
      <c r="EK155" s="30" t="e">
        <f t="shared" si="95"/>
        <v>#VALUE!</v>
      </c>
      <c r="EL155" s="30" t="e">
        <f t="shared" si="96"/>
        <v>#VALUE!</v>
      </c>
      <c r="EM155" s="30" t="e">
        <f t="shared" si="97"/>
        <v>#VALUE!</v>
      </c>
      <c r="EN155" s="30" t="e">
        <f t="shared" si="98"/>
        <v>#VALUE!</v>
      </c>
      <c r="EO155" s="30" t="e">
        <f t="shared" si="72"/>
        <v>#VALUE!</v>
      </c>
      <c r="EP155" s="30" t="e">
        <f t="shared" si="73"/>
        <v>#VALUE!</v>
      </c>
      <c r="EQ155" s="30" t="e">
        <f t="shared" si="74"/>
        <v>#VALUE!</v>
      </c>
      <c r="ER155" s="30" t="e">
        <f t="shared" si="75"/>
        <v>#VALUE!</v>
      </c>
      <c r="ES155" s="30" t="e">
        <f t="shared" si="76"/>
        <v>#VALUE!</v>
      </c>
      <c r="ET155" s="30" t="e">
        <f t="shared" si="77"/>
        <v>#VALUE!</v>
      </c>
      <c r="EU155" s="30" t="e">
        <f t="shared" si="78"/>
        <v>#VALUE!</v>
      </c>
      <c r="EV155" s="30" t="e">
        <f t="shared" si="79"/>
        <v>#VALUE!</v>
      </c>
      <c r="EW155" s="30" t="e">
        <f t="shared" si="80"/>
        <v>#VALUE!</v>
      </c>
      <c r="EX155" s="30" t="e">
        <f t="shared" si="81"/>
        <v>#VALUE!</v>
      </c>
      <c r="EY155" s="30" t="e">
        <f t="shared" si="82"/>
        <v>#VALUE!</v>
      </c>
      <c r="EZ155" s="30" t="e">
        <f t="shared" si="83"/>
        <v>#VALUE!</v>
      </c>
      <c r="FA155" s="30" t="e">
        <f t="shared" si="84"/>
        <v>#VALUE!</v>
      </c>
      <c r="FB155" s="30" t="e">
        <f t="shared" si="85"/>
        <v>#VALUE!</v>
      </c>
      <c r="FC155" s="30" t="e">
        <f t="shared" si="86"/>
        <v>#VALUE!</v>
      </c>
      <c r="FD155" s="30" t="e">
        <f t="shared" si="69"/>
        <v>#VALUE!</v>
      </c>
      <c r="FE155" s="30" t="e">
        <f t="shared" si="70"/>
        <v>#VALUE!</v>
      </c>
      <c r="FF155" s="30" t="e">
        <f t="shared" si="71"/>
        <v>#VALUE!</v>
      </c>
    </row>
    <row r="156" spans="1:162" ht="14.4" x14ac:dyDescent="0.3">
      <c r="A156" s="16" t="s">
        <v>165</v>
      </c>
      <c r="B156" s="18">
        <v>9632</v>
      </c>
      <c r="C156" s="18">
        <v>9177</v>
      </c>
      <c r="D156" s="18">
        <v>8602</v>
      </c>
      <c r="E156" s="18">
        <v>8443</v>
      </c>
      <c r="F156" s="18">
        <v>7925</v>
      </c>
      <c r="G156" s="18">
        <v>7662</v>
      </c>
      <c r="H156" s="18">
        <v>6927</v>
      </c>
      <c r="I156" s="18">
        <v>6788</v>
      </c>
      <c r="J156" s="18">
        <v>6677</v>
      </c>
      <c r="K156" s="18">
        <v>6502</v>
      </c>
      <c r="L156" s="18">
        <v>6223</v>
      </c>
      <c r="M156" s="18">
        <v>6252</v>
      </c>
      <c r="N156" s="18">
        <v>6292</v>
      </c>
      <c r="O156" s="18">
        <v>6393</v>
      </c>
      <c r="P156" s="18">
        <v>6262</v>
      </c>
      <c r="Q156" s="18">
        <v>6208</v>
      </c>
      <c r="R156" s="18">
        <v>6170</v>
      </c>
      <c r="S156" s="18">
        <v>5993</v>
      </c>
      <c r="T156" s="18">
        <v>5940</v>
      </c>
      <c r="U156" s="18">
        <v>6032</v>
      </c>
      <c r="V156" s="18">
        <v>6096</v>
      </c>
      <c r="W156" s="18">
        <v>6084</v>
      </c>
      <c r="X156" s="18">
        <v>5969</v>
      </c>
      <c r="Y156" s="18">
        <v>6217</v>
      </c>
      <c r="Z156" s="18">
        <v>6335</v>
      </c>
      <c r="AA156" s="18">
        <v>6334</v>
      </c>
      <c r="AB156" s="18">
        <v>6207</v>
      </c>
      <c r="AC156" s="18">
        <v>6486</v>
      </c>
      <c r="AD156" s="18">
        <v>13032</v>
      </c>
      <c r="AE156" s="18">
        <v>13507</v>
      </c>
      <c r="AF156" s="18">
        <v>13990</v>
      </c>
      <c r="AG156" s="18"/>
      <c r="AH156" s="18"/>
      <c r="AI156" s="18"/>
      <c r="AJ156" s="18"/>
      <c r="AK156" s="18">
        <v>116200</v>
      </c>
      <c r="AL156" s="18">
        <v>117300</v>
      </c>
      <c r="AM156" s="18">
        <v>120700</v>
      </c>
      <c r="AN156" s="18">
        <v>120500</v>
      </c>
      <c r="AO156" s="18">
        <v>122900</v>
      </c>
      <c r="AP156" s="18">
        <v>125000</v>
      </c>
      <c r="AQ156" s="18">
        <v>121700</v>
      </c>
      <c r="AR156" s="18">
        <v>123700</v>
      </c>
      <c r="AS156" s="18">
        <v>122500</v>
      </c>
      <c r="AT156" s="18">
        <v>126200</v>
      </c>
      <c r="AU156" s="18">
        <v>129000</v>
      </c>
      <c r="AV156" s="18">
        <v>128200</v>
      </c>
      <c r="AW156" s="18">
        <v>133600</v>
      </c>
      <c r="AX156" s="18">
        <v>130400</v>
      </c>
      <c r="AY156" s="40">
        <v>129800</v>
      </c>
      <c r="AZ156" s="40">
        <v>133600</v>
      </c>
      <c r="BA156" s="40">
        <v>131600</v>
      </c>
      <c r="BB156" s="40">
        <v>137300</v>
      </c>
      <c r="BC156" s="40">
        <v>139300</v>
      </c>
      <c r="BD156" s="40">
        <v>141400</v>
      </c>
      <c r="BE156" s="40">
        <v>141300</v>
      </c>
      <c r="BF156" s="40">
        <v>140900</v>
      </c>
      <c r="BG156" s="40">
        <v>141300</v>
      </c>
      <c r="BH156" s="40">
        <v>139400</v>
      </c>
      <c r="BI156" s="40">
        <v>138000</v>
      </c>
      <c r="BJ156" s="40">
        <v>137600</v>
      </c>
      <c r="BK156" s="40">
        <v>141300</v>
      </c>
      <c r="BL156" s="40">
        <v>142600</v>
      </c>
      <c r="BM156" s="40">
        <v>144100</v>
      </c>
      <c r="BN156" s="40">
        <v>142200</v>
      </c>
      <c r="BO156" s="40">
        <v>143000</v>
      </c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16"/>
      <c r="CJ156"/>
      <c r="CL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EA156" s="30" t="e">
        <f t="shared" si="67"/>
        <v>#DIV/0!</v>
      </c>
      <c r="EB156" s="30">
        <f t="shared" si="68"/>
        <v>8.2891566265060238E-2</v>
      </c>
      <c r="EC156" s="30">
        <f t="shared" si="87"/>
        <v>7.8235294117647056E-2</v>
      </c>
      <c r="ED156" s="30">
        <f t="shared" si="88"/>
        <v>7.1267605633802814E-2</v>
      </c>
      <c r="EE156" s="30">
        <f t="shared" si="89"/>
        <v>7.0066390041493773E-2</v>
      </c>
      <c r="EF156" s="30">
        <f t="shared" si="90"/>
        <v>6.4483319772172504E-2</v>
      </c>
      <c r="EG156" s="30">
        <f t="shared" si="91"/>
        <v>6.1296000000000003E-2</v>
      </c>
      <c r="EH156" s="30">
        <f t="shared" si="92"/>
        <v>5.6918652423993424E-2</v>
      </c>
      <c r="EI156" s="30">
        <f t="shared" si="93"/>
        <v>5.4874696847210996E-2</v>
      </c>
      <c r="EJ156" s="30">
        <f t="shared" si="94"/>
        <v>5.4506122448979594E-2</v>
      </c>
      <c r="EK156" s="30">
        <f t="shared" si="95"/>
        <v>5.1521394611727417E-2</v>
      </c>
      <c r="EL156" s="30">
        <f t="shared" si="96"/>
        <v>4.8240310077519381E-2</v>
      </c>
      <c r="EM156" s="30">
        <f t="shared" si="97"/>
        <v>4.8767550702028081E-2</v>
      </c>
      <c r="EN156" s="30">
        <f t="shared" si="98"/>
        <v>4.7095808383233531E-2</v>
      </c>
      <c r="EO156" s="30">
        <f t="shared" si="72"/>
        <v>4.9026073619631905E-2</v>
      </c>
      <c r="EP156" s="30">
        <f t="shared" si="73"/>
        <v>4.824345146379045E-2</v>
      </c>
      <c r="EQ156" s="30">
        <f t="shared" si="74"/>
        <v>4.646706586826347E-2</v>
      </c>
      <c r="ER156" s="30">
        <f t="shared" si="75"/>
        <v>4.6884498480243161E-2</v>
      </c>
      <c r="ES156" s="30">
        <f t="shared" si="76"/>
        <v>4.3648943918426802E-2</v>
      </c>
      <c r="ET156" s="30">
        <f t="shared" si="77"/>
        <v>4.2641780330222541E-2</v>
      </c>
      <c r="EU156" s="30">
        <f t="shared" si="78"/>
        <v>4.2659123055162659E-2</v>
      </c>
      <c r="EV156" s="30">
        <f t="shared" si="79"/>
        <v>4.3142250530785561E-2</v>
      </c>
      <c r="EW156" s="30">
        <f t="shared" si="80"/>
        <v>4.3179559971611069E-2</v>
      </c>
      <c r="EX156" s="30">
        <f t="shared" si="81"/>
        <v>4.2243453644727529E-2</v>
      </c>
      <c r="EY156" s="30">
        <f t="shared" si="82"/>
        <v>4.4598278335724537E-2</v>
      </c>
      <c r="EZ156" s="30">
        <f t="shared" si="83"/>
        <v>4.5905797101449278E-2</v>
      </c>
      <c r="FA156" s="30">
        <f t="shared" si="84"/>
        <v>4.6031976744186048E-2</v>
      </c>
      <c r="FB156" s="30">
        <f t="shared" si="85"/>
        <v>4.3927813163481953E-2</v>
      </c>
      <c r="FC156" s="30">
        <f t="shared" si="86"/>
        <v>4.5483870967741938E-2</v>
      </c>
      <c r="FD156" s="30">
        <f t="shared" si="69"/>
        <v>9.0437196391394858E-2</v>
      </c>
      <c r="FE156" s="30">
        <f t="shared" si="70"/>
        <v>9.4985935302390995E-2</v>
      </c>
      <c r="FF156" s="30">
        <f t="shared" si="71"/>
        <v>9.7832167832167832E-2</v>
      </c>
    </row>
    <row r="157" spans="1:162" ht="14.4" x14ac:dyDescent="0.3">
      <c r="A157" s="16" t="s">
        <v>166</v>
      </c>
      <c r="B157" s="18">
        <v>4540</v>
      </c>
      <c r="C157" s="18">
        <v>4304</v>
      </c>
      <c r="D157" s="18">
        <v>4086</v>
      </c>
      <c r="E157" s="18">
        <v>4075</v>
      </c>
      <c r="F157" s="18">
        <v>3789</v>
      </c>
      <c r="G157" s="18">
        <v>3602</v>
      </c>
      <c r="H157" s="18">
        <v>3438</v>
      </c>
      <c r="I157" s="18">
        <v>3369</v>
      </c>
      <c r="J157" s="18">
        <v>3331</v>
      </c>
      <c r="K157" s="18">
        <v>3272</v>
      </c>
      <c r="L157" s="18">
        <v>3143</v>
      </c>
      <c r="M157" s="18">
        <v>3159</v>
      </c>
      <c r="N157" s="18">
        <v>3100</v>
      </c>
      <c r="O157" s="18">
        <v>3031</v>
      </c>
      <c r="P157" s="18">
        <v>3023</v>
      </c>
      <c r="Q157" s="18">
        <v>2997</v>
      </c>
      <c r="R157" s="18">
        <v>3022</v>
      </c>
      <c r="S157" s="18">
        <v>2931</v>
      </c>
      <c r="T157" s="18">
        <v>2888</v>
      </c>
      <c r="U157" s="18">
        <v>2944</v>
      </c>
      <c r="V157" s="18">
        <v>2917</v>
      </c>
      <c r="W157" s="18">
        <v>2822</v>
      </c>
      <c r="X157" s="18">
        <v>2796</v>
      </c>
      <c r="Y157" s="18">
        <v>2813</v>
      </c>
      <c r="Z157" s="18">
        <v>2828</v>
      </c>
      <c r="AA157" s="18">
        <v>2797</v>
      </c>
      <c r="AB157" s="18">
        <v>2771</v>
      </c>
      <c r="AC157" s="18">
        <v>2826</v>
      </c>
      <c r="AD157" s="18">
        <v>6224</v>
      </c>
      <c r="AE157" s="18">
        <v>6422</v>
      </c>
      <c r="AF157" s="18">
        <v>6564</v>
      </c>
      <c r="AG157" s="18"/>
      <c r="AH157" s="18"/>
      <c r="AI157" s="18"/>
      <c r="AJ157" s="18"/>
      <c r="AK157" s="18">
        <v>78000</v>
      </c>
      <c r="AL157" s="18">
        <v>77200</v>
      </c>
      <c r="AM157" s="18">
        <v>77400</v>
      </c>
      <c r="AN157" s="18">
        <v>77300</v>
      </c>
      <c r="AO157" s="18">
        <v>76700</v>
      </c>
      <c r="AP157" s="18">
        <v>79300</v>
      </c>
      <c r="AQ157" s="18">
        <v>81300</v>
      </c>
      <c r="AR157" s="18">
        <v>79100</v>
      </c>
      <c r="AS157" s="18">
        <v>80300</v>
      </c>
      <c r="AT157" s="18">
        <v>79800</v>
      </c>
      <c r="AU157" s="18">
        <v>77800</v>
      </c>
      <c r="AV157" s="18">
        <v>80900</v>
      </c>
      <c r="AW157" s="18">
        <v>78800</v>
      </c>
      <c r="AX157" s="18">
        <v>77900</v>
      </c>
      <c r="AY157" s="40">
        <v>78600</v>
      </c>
      <c r="AZ157" s="40">
        <v>76200</v>
      </c>
      <c r="BA157" s="40">
        <v>77700</v>
      </c>
      <c r="BB157" s="40">
        <v>77000</v>
      </c>
      <c r="BC157" s="40">
        <v>77300</v>
      </c>
      <c r="BD157" s="40">
        <v>76000</v>
      </c>
      <c r="BE157" s="40">
        <v>73300</v>
      </c>
      <c r="BF157" s="40">
        <v>71700</v>
      </c>
      <c r="BG157" s="40">
        <v>67200</v>
      </c>
      <c r="BH157" s="40">
        <v>67900</v>
      </c>
      <c r="BI157" s="40">
        <v>67700</v>
      </c>
      <c r="BJ157" s="40">
        <v>68400</v>
      </c>
      <c r="BK157" s="40">
        <v>72500</v>
      </c>
      <c r="BL157" s="40">
        <v>75200</v>
      </c>
      <c r="BM157" s="40">
        <v>77200</v>
      </c>
      <c r="BN157" s="40">
        <v>80100</v>
      </c>
      <c r="BO157" s="40">
        <v>79700</v>
      </c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16"/>
      <c r="CJ157"/>
      <c r="CL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EA157" s="30" t="e">
        <f t="shared" si="67"/>
        <v>#DIV/0!</v>
      </c>
      <c r="EB157" s="30">
        <f t="shared" si="68"/>
        <v>5.8205128205128208E-2</v>
      </c>
      <c r="EC157" s="30">
        <f t="shared" si="87"/>
        <v>5.5751295336787562E-2</v>
      </c>
      <c r="ED157" s="30">
        <f t="shared" si="88"/>
        <v>5.2790697674418602E-2</v>
      </c>
      <c r="EE157" s="30">
        <f t="shared" si="89"/>
        <v>5.2716688227684348E-2</v>
      </c>
      <c r="EF157" s="30">
        <f t="shared" si="90"/>
        <v>4.9400260756192957E-2</v>
      </c>
      <c r="EG157" s="30">
        <f t="shared" si="91"/>
        <v>4.542244640605296E-2</v>
      </c>
      <c r="EH157" s="30">
        <f t="shared" si="92"/>
        <v>4.2287822878228784E-2</v>
      </c>
      <c r="EI157" s="30">
        <f t="shared" si="93"/>
        <v>4.2591656131479139E-2</v>
      </c>
      <c r="EJ157" s="30">
        <f t="shared" si="94"/>
        <v>4.1481942714819427E-2</v>
      </c>
      <c r="EK157" s="30">
        <f t="shared" si="95"/>
        <v>4.1002506265664158E-2</v>
      </c>
      <c r="EL157" s="30">
        <f t="shared" si="96"/>
        <v>4.0398457583547556E-2</v>
      </c>
      <c r="EM157" s="30">
        <f t="shared" si="97"/>
        <v>3.9048207663782447E-2</v>
      </c>
      <c r="EN157" s="30">
        <f t="shared" si="98"/>
        <v>3.934010152284264E-2</v>
      </c>
      <c r="EO157" s="30">
        <f t="shared" si="72"/>
        <v>3.8908857509627727E-2</v>
      </c>
      <c r="EP157" s="30">
        <f t="shared" si="73"/>
        <v>3.8460559796437657E-2</v>
      </c>
      <c r="EQ157" s="30">
        <f t="shared" si="74"/>
        <v>3.9330708661417323E-2</v>
      </c>
      <c r="ER157" s="30">
        <f t="shared" si="75"/>
        <v>3.8893178893178892E-2</v>
      </c>
      <c r="ES157" s="30">
        <f t="shared" si="76"/>
        <v>3.8064935064935065E-2</v>
      </c>
      <c r="ET157" s="30">
        <f t="shared" si="77"/>
        <v>3.7360931435963779E-2</v>
      </c>
      <c r="EU157" s="30">
        <f t="shared" si="78"/>
        <v>3.873684210526316E-2</v>
      </c>
      <c r="EV157" s="30">
        <f t="shared" si="79"/>
        <v>3.9795361527967255E-2</v>
      </c>
      <c r="EW157" s="30">
        <f t="shared" si="80"/>
        <v>3.9358437935843794E-2</v>
      </c>
      <c r="EX157" s="30">
        <f t="shared" si="81"/>
        <v>4.1607142857142856E-2</v>
      </c>
      <c r="EY157" s="30">
        <f t="shared" si="82"/>
        <v>4.1428571428571426E-2</v>
      </c>
      <c r="EZ157" s="30">
        <f t="shared" si="83"/>
        <v>4.1772525849335301E-2</v>
      </c>
      <c r="FA157" s="30">
        <f t="shared" si="84"/>
        <v>4.0891812865497076E-2</v>
      </c>
      <c r="FB157" s="30">
        <f t="shared" si="85"/>
        <v>3.8220689655172412E-2</v>
      </c>
      <c r="FC157" s="30">
        <f t="shared" si="86"/>
        <v>3.7579787234042553E-2</v>
      </c>
      <c r="FD157" s="30">
        <f t="shared" si="69"/>
        <v>8.0621761658031088E-2</v>
      </c>
      <c r="FE157" s="30">
        <f t="shared" si="70"/>
        <v>8.0174781523096136E-2</v>
      </c>
      <c r="FF157" s="30">
        <f t="shared" si="71"/>
        <v>8.235884567126725E-2</v>
      </c>
    </row>
    <row r="158" spans="1:162" ht="14.4" x14ac:dyDescent="0.3">
      <c r="A158" s="16" t="s">
        <v>167</v>
      </c>
      <c r="B158" s="18">
        <v>41401</v>
      </c>
      <c r="C158" s="18">
        <v>38447</v>
      </c>
      <c r="D158" s="18">
        <v>36732</v>
      </c>
      <c r="E158" s="18">
        <v>37216</v>
      </c>
      <c r="F158" s="18">
        <v>33384</v>
      </c>
      <c r="G158" s="18">
        <v>29994</v>
      </c>
      <c r="H158" s="18">
        <v>28047</v>
      </c>
      <c r="I158" s="18">
        <v>28854</v>
      </c>
      <c r="J158" s="18">
        <v>26625</v>
      </c>
      <c r="K158" s="18">
        <v>25102</v>
      </c>
      <c r="L158" s="18">
        <v>25147</v>
      </c>
      <c r="M158" s="18">
        <v>26863</v>
      </c>
      <c r="N158" s="18">
        <v>26609</v>
      </c>
      <c r="O158" s="18">
        <v>25937</v>
      </c>
      <c r="P158" s="18">
        <v>25848</v>
      </c>
      <c r="Q158" s="18">
        <v>26992</v>
      </c>
      <c r="R158" s="18">
        <v>26523</v>
      </c>
      <c r="S158" s="18">
        <v>25476</v>
      </c>
      <c r="T158" s="18">
        <v>25508</v>
      </c>
      <c r="U158" s="18">
        <v>26961</v>
      </c>
      <c r="V158" s="18">
        <v>26404</v>
      </c>
      <c r="W158" s="18">
        <v>25384</v>
      </c>
      <c r="X158" s="18">
        <v>26036</v>
      </c>
      <c r="Y158" s="18">
        <v>27634</v>
      </c>
      <c r="Z158" s="18">
        <v>27455</v>
      </c>
      <c r="AA158" s="18">
        <v>27579</v>
      </c>
      <c r="AB158" s="18">
        <v>27807</v>
      </c>
      <c r="AC158" s="18">
        <v>29378</v>
      </c>
      <c r="AD158" s="18">
        <v>59224</v>
      </c>
      <c r="AE158" s="18">
        <v>59474</v>
      </c>
      <c r="AF158" s="18">
        <v>57680</v>
      </c>
      <c r="AG158" s="18"/>
      <c r="AH158" s="18"/>
      <c r="AI158" s="18"/>
      <c r="AJ158" s="18"/>
      <c r="AK158" s="18">
        <v>707200</v>
      </c>
      <c r="AL158" s="18">
        <v>712900</v>
      </c>
      <c r="AM158" s="18">
        <v>715900</v>
      </c>
      <c r="AN158" s="18">
        <v>715700</v>
      </c>
      <c r="AO158" s="18">
        <v>715500</v>
      </c>
      <c r="AP158" s="18">
        <v>715200</v>
      </c>
      <c r="AQ158" s="18">
        <v>716000</v>
      </c>
      <c r="AR158" s="18">
        <v>722300</v>
      </c>
      <c r="AS158" s="18">
        <v>709900</v>
      </c>
      <c r="AT158" s="18">
        <v>717300</v>
      </c>
      <c r="AU158" s="18">
        <v>717200</v>
      </c>
      <c r="AV158" s="18">
        <v>727700</v>
      </c>
      <c r="AW158" s="18">
        <v>733500</v>
      </c>
      <c r="AX158" s="18">
        <v>731300</v>
      </c>
      <c r="AY158" s="40">
        <v>734100</v>
      </c>
      <c r="AZ158" s="40">
        <v>727600</v>
      </c>
      <c r="BA158" s="40">
        <v>736300</v>
      </c>
      <c r="BB158" s="40">
        <v>736900</v>
      </c>
      <c r="BC158" s="40">
        <v>745400</v>
      </c>
      <c r="BD158" s="40">
        <v>745000</v>
      </c>
      <c r="BE158" s="40">
        <v>746800</v>
      </c>
      <c r="BF158" s="40">
        <v>740500</v>
      </c>
      <c r="BG158" s="40">
        <v>743700</v>
      </c>
      <c r="BH158" s="40">
        <v>747400</v>
      </c>
      <c r="BI158" s="40">
        <v>757000</v>
      </c>
      <c r="BJ158" s="40">
        <v>765500</v>
      </c>
      <c r="BK158" s="40">
        <v>767100</v>
      </c>
      <c r="BL158" s="40">
        <v>767800</v>
      </c>
      <c r="BM158" s="40">
        <v>763900</v>
      </c>
      <c r="BN158" s="40">
        <v>765200</v>
      </c>
      <c r="BO158" s="40">
        <v>774100</v>
      </c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16"/>
      <c r="CJ158"/>
      <c r="CL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EA158" s="30" t="e">
        <f t="shared" si="67"/>
        <v>#DIV/0!</v>
      </c>
      <c r="EB158" s="30">
        <f t="shared" si="68"/>
        <v>5.8542138009049775E-2</v>
      </c>
      <c r="EC158" s="30">
        <f t="shared" si="87"/>
        <v>5.3930425024547625E-2</v>
      </c>
      <c r="ED158" s="30">
        <f t="shared" si="88"/>
        <v>5.1308842017041487E-2</v>
      </c>
      <c r="EE158" s="30">
        <f t="shared" si="89"/>
        <v>5.1999441106608917E-2</v>
      </c>
      <c r="EF158" s="30">
        <f t="shared" si="90"/>
        <v>4.6658280922431863E-2</v>
      </c>
      <c r="EG158" s="30">
        <f t="shared" si="91"/>
        <v>4.1937919463087246E-2</v>
      </c>
      <c r="EH158" s="30">
        <f t="shared" si="92"/>
        <v>3.9171787709497204E-2</v>
      </c>
      <c r="EI158" s="30">
        <f t="shared" si="93"/>
        <v>3.9947390281046657E-2</v>
      </c>
      <c r="EJ158" s="30">
        <f t="shared" si="94"/>
        <v>3.7505282434145651E-2</v>
      </c>
      <c r="EK158" s="30">
        <f t="shared" si="95"/>
        <v>3.4995120591105537E-2</v>
      </c>
      <c r="EL158" s="30">
        <f t="shared" si="96"/>
        <v>3.5062744004461799E-2</v>
      </c>
      <c r="EM158" s="30">
        <f t="shared" si="97"/>
        <v>3.691493747423389E-2</v>
      </c>
      <c r="EN158" s="30">
        <f t="shared" si="98"/>
        <v>3.6276755282890254E-2</v>
      </c>
      <c r="EO158" s="30">
        <f t="shared" si="72"/>
        <v>3.5466976616983455E-2</v>
      </c>
      <c r="EP158" s="30">
        <f t="shared" si="73"/>
        <v>3.521046178994687E-2</v>
      </c>
      <c r="EQ158" s="30">
        <f t="shared" si="74"/>
        <v>3.7097306212204507E-2</v>
      </c>
      <c r="ER158" s="30">
        <f t="shared" si="75"/>
        <v>3.6022001901398884E-2</v>
      </c>
      <c r="ES158" s="30">
        <f t="shared" si="76"/>
        <v>3.4571855068530333E-2</v>
      </c>
      <c r="ET158" s="30">
        <f t="shared" si="77"/>
        <v>3.4220552723370004E-2</v>
      </c>
      <c r="EU158" s="30">
        <f t="shared" si="78"/>
        <v>3.6189261744966443E-2</v>
      </c>
      <c r="EV158" s="30">
        <f t="shared" si="79"/>
        <v>3.5356186395286558E-2</v>
      </c>
      <c r="EW158" s="30">
        <f t="shared" si="80"/>
        <v>3.4279540850776502E-2</v>
      </c>
      <c r="EX158" s="30">
        <f t="shared" si="81"/>
        <v>3.5008740083366949E-2</v>
      </c>
      <c r="EY158" s="30">
        <f t="shared" si="82"/>
        <v>3.6973508161626971E-2</v>
      </c>
      <c r="EZ158" s="30">
        <f t="shared" si="83"/>
        <v>3.626816380449141E-2</v>
      </c>
      <c r="FA158" s="30">
        <f t="shared" si="84"/>
        <v>3.6027433050293926E-2</v>
      </c>
      <c r="FB158" s="30">
        <f t="shared" si="85"/>
        <v>3.6249511145874068E-2</v>
      </c>
      <c r="FC158" s="30">
        <f t="shared" si="86"/>
        <v>3.8262568377181561E-2</v>
      </c>
      <c r="FD158" s="30">
        <f t="shared" si="69"/>
        <v>7.7528472313129995E-2</v>
      </c>
      <c r="FE158" s="30">
        <f t="shared" si="70"/>
        <v>7.7723470987976995E-2</v>
      </c>
      <c r="FF158" s="30">
        <f t="shared" si="71"/>
        <v>7.4512336907376311E-2</v>
      </c>
    </row>
    <row r="159" spans="1:162" ht="14.4" x14ac:dyDescent="0.3">
      <c r="A159" s="16" t="s">
        <v>168</v>
      </c>
      <c r="B159" s="18">
        <v>3162</v>
      </c>
      <c r="C159" s="18">
        <v>2899</v>
      </c>
      <c r="D159" s="18">
        <v>2545</v>
      </c>
      <c r="E159" s="18">
        <v>2566</v>
      </c>
      <c r="F159" s="18">
        <v>2367</v>
      </c>
      <c r="G159" s="18">
        <v>2149</v>
      </c>
      <c r="H159" s="18">
        <v>1822</v>
      </c>
      <c r="I159" s="18">
        <v>1922</v>
      </c>
      <c r="J159" s="18">
        <v>1812</v>
      </c>
      <c r="K159" s="18">
        <v>1777</v>
      </c>
      <c r="L159" s="18">
        <v>1690</v>
      </c>
      <c r="M159" s="18">
        <v>1806</v>
      </c>
      <c r="N159" s="18">
        <v>1749</v>
      </c>
      <c r="O159" s="18">
        <v>1694</v>
      </c>
      <c r="P159" s="18">
        <v>1597</v>
      </c>
      <c r="Q159" s="18">
        <v>1693</v>
      </c>
      <c r="R159" s="18">
        <v>1749</v>
      </c>
      <c r="S159" s="18">
        <v>1659</v>
      </c>
      <c r="T159" s="18">
        <v>1687</v>
      </c>
      <c r="U159" s="18">
        <v>1781</v>
      </c>
      <c r="V159" s="18">
        <v>1738</v>
      </c>
      <c r="W159" s="18">
        <v>1654</v>
      </c>
      <c r="X159" s="18">
        <v>1577</v>
      </c>
      <c r="Y159" s="18">
        <v>1690</v>
      </c>
      <c r="Z159" s="18">
        <v>1735</v>
      </c>
      <c r="AA159" s="18">
        <v>1659</v>
      </c>
      <c r="AB159" s="18">
        <v>1657</v>
      </c>
      <c r="AC159" s="18">
        <v>1680</v>
      </c>
      <c r="AD159" s="18">
        <v>3817</v>
      </c>
      <c r="AE159" s="18">
        <v>3549</v>
      </c>
      <c r="AF159" s="18">
        <v>3239</v>
      </c>
      <c r="AG159" s="18"/>
      <c r="AH159" s="18"/>
      <c r="AI159" s="18"/>
      <c r="AJ159" s="18"/>
      <c r="AK159" s="18">
        <v>53600</v>
      </c>
      <c r="AL159" s="18">
        <v>52800</v>
      </c>
      <c r="AM159" s="18">
        <v>50600</v>
      </c>
      <c r="AN159" s="18">
        <v>50700</v>
      </c>
      <c r="AO159" s="18">
        <v>49600</v>
      </c>
      <c r="AP159" s="18">
        <v>46600</v>
      </c>
      <c r="AQ159" s="18">
        <v>47300</v>
      </c>
      <c r="AR159" s="18">
        <v>47300</v>
      </c>
      <c r="AS159" s="18">
        <v>48200</v>
      </c>
      <c r="AT159" s="18">
        <v>48900</v>
      </c>
      <c r="AU159" s="18">
        <v>49100</v>
      </c>
      <c r="AV159" s="18">
        <v>50300</v>
      </c>
      <c r="AW159" s="18">
        <v>50800</v>
      </c>
      <c r="AX159" s="18">
        <v>50000</v>
      </c>
      <c r="AY159" s="40">
        <v>51700</v>
      </c>
      <c r="AZ159" s="40">
        <v>50500</v>
      </c>
      <c r="BA159" s="40">
        <v>47800</v>
      </c>
      <c r="BB159" s="40">
        <v>49300</v>
      </c>
      <c r="BC159" s="40">
        <v>46700</v>
      </c>
      <c r="BD159" s="40">
        <v>46200</v>
      </c>
      <c r="BE159" s="40">
        <v>47400</v>
      </c>
      <c r="BF159" s="40">
        <v>47100</v>
      </c>
      <c r="BG159" s="40">
        <v>47600</v>
      </c>
      <c r="BH159" s="40">
        <v>46200</v>
      </c>
      <c r="BI159" s="40">
        <v>48700</v>
      </c>
      <c r="BJ159" s="40">
        <v>47300</v>
      </c>
      <c r="BK159" s="40">
        <v>49000</v>
      </c>
      <c r="BL159" s="40">
        <v>51700</v>
      </c>
      <c r="BM159" s="40">
        <v>52400</v>
      </c>
      <c r="BN159" s="40">
        <v>55600</v>
      </c>
      <c r="BO159" s="40">
        <v>51200</v>
      </c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16"/>
      <c r="CJ159"/>
      <c r="CL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EA159" s="30" t="e">
        <f t="shared" si="67"/>
        <v>#DIV/0!</v>
      </c>
      <c r="EB159" s="30">
        <f t="shared" si="68"/>
        <v>5.8992537313432833E-2</v>
      </c>
      <c r="EC159" s="30">
        <f t="shared" si="87"/>
        <v>5.4905303030303033E-2</v>
      </c>
      <c r="ED159" s="30">
        <f t="shared" si="88"/>
        <v>5.0296442687747037E-2</v>
      </c>
      <c r="EE159" s="30">
        <f t="shared" si="89"/>
        <v>5.0611439842209074E-2</v>
      </c>
      <c r="EF159" s="30">
        <f t="shared" si="90"/>
        <v>4.7721774193548387E-2</v>
      </c>
      <c r="EG159" s="30">
        <f t="shared" si="91"/>
        <v>4.6115879828326177E-2</v>
      </c>
      <c r="EH159" s="30">
        <f t="shared" si="92"/>
        <v>3.8520084566596197E-2</v>
      </c>
      <c r="EI159" s="30">
        <f t="shared" si="93"/>
        <v>4.0634249471458772E-2</v>
      </c>
      <c r="EJ159" s="30">
        <f t="shared" si="94"/>
        <v>3.7593360995850623E-2</v>
      </c>
      <c r="EK159" s="30">
        <f t="shared" si="95"/>
        <v>3.6339468302658488E-2</v>
      </c>
      <c r="EL159" s="30">
        <f t="shared" si="96"/>
        <v>3.4419551934826882E-2</v>
      </c>
      <c r="EM159" s="30">
        <f t="shared" si="97"/>
        <v>3.5904572564612325E-2</v>
      </c>
      <c r="EN159" s="30">
        <f t="shared" si="98"/>
        <v>3.4429133858267714E-2</v>
      </c>
      <c r="EO159" s="30">
        <f t="shared" si="72"/>
        <v>3.388E-2</v>
      </c>
      <c r="EP159" s="30">
        <f t="shared" si="73"/>
        <v>3.0889748549323016E-2</v>
      </c>
      <c r="EQ159" s="30">
        <f t="shared" si="74"/>
        <v>3.3524752475247527E-2</v>
      </c>
      <c r="ER159" s="30">
        <f t="shared" si="75"/>
        <v>3.6589958158995815E-2</v>
      </c>
      <c r="ES159" s="30">
        <f t="shared" si="76"/>
        <v>3.3651115618661256E-2</v>
      </c>
      <c r="ET159" s="30">
        <f t="shared" si="77"/>
        <v>3.6124197002141326E-2</v>
      </c>
      <c r="EU159" s="30">
        <f t="shared" si="78"/>
        <v>3.8549783549783549E-2</v>
      </c>
      <c r="EV159" s="30">
        <f t="shared" si="79"/>
        <v>3.6666666666666667E-2</v>
      </c>
      <c r="EW159" s="30">
        <f t="shared" si="80"/>
        <v>3.5116772823779195E-2</v>
      </c>
      <c r="EX159" s="30">
        <f t="shared" si="81"/>
        <v>3.3130252100840335E-2</v>
      </c>
      <c r="EY159" s="30">
        <f t="shared" si="82"/>
        <v>3.6580086580086581E-2</v>
      </c>
      <c r="EZ159" s="30">
        <f t="shared" si="83"/>
        <v>3.5626283367556466E-2</v>
      </c>
      <c r="FA159" s="30">
        <f t="shared" si="84"/>
        <v>3.507399577167019E-2</v>
      </c>
      <c r="FB159" s="30">
        <f t="shared" si="85"/>
        <v>3.3816326530612242E-2</v>
      </c>
      <c r="FC159" s="30">
        <f t="shared" si="86"/>
        <v>3.2495164410058029E-2</v>
      </c>
      <c r="FD159" s="30">
        <f t="shared" si="69"/>
        <v>7.2843511450381676E-2</v>
      </c>
      <c r="FE159" s="30">
        <f t="shared" si="70"/>
        <v>6.383093525179856E-2</v>
      </c>
      <c r="FF159" s="30">
        <f t="shared" si="71"/>
        <v>6.3261718750000001E-2</v>
      </c>
    </row>
    <row r="160" spans="1:162" ht="14.4" x14ac:dyDescent="0.3">
      <c r="A160" s="16" t="s">
        <v>355</v>
      </c>
      <c r="B160" s="18">
        <v>4240</v>
      </c>
      <c r="C160" s="18">
        <v>3863</v>
      </c>
      <c r="D160" s="18">
        <v>3766</v>
      </c>
      <c r="E160" s="18">
        <v>3786</v>
      </c>
      <c r="F160" s="18">
        <v>3205</v>
      </c>
      <c r="G160" s="18">
        <v>2698</v>
      </c>
      <c r="H160" s="18">
        <v>2495</v>
      </c>
      <c r="I160" s="18">
        <v>2529</v>
      </c>
      <c r="J160" s="18">
        <v>2287</v>
      </c>
      <c r="K160" s="18">
        <v>2032</v>
      </c>
      <c r="L160" s="18">
        <v>2012</v>
      </c>
      <c r="M160" s="18">
        <v>2159</v>
      </c>
      <c r="N160" s="18">
        <v>2137</v>
      </c>
      <c r="O160" s="18">
        <v>2002</v>
      </c>
      <c r="P160" s="18">
        <v>1908</v>
      </c>
      <c r="Q160" s="18">
        <v>2019</v>
      </c>
      <c r="R160" s="18">
        <v>2008</v>
      </c>
      <c r="S160" s="18">
        <v>1831</v>
      </c>
      <c r="T160" s="18">
        <v>1869</v>
      </c>
      <c r="U160" s="18">
        <v>1952</v>
      </c>
      <c r="V160" s="18">
        <v>1943</v>
      </c>
      <c r="W160" s="18">
        <v>1847</v>
      </c>
      <c r="X160" s="18">
        <v>1858</v>
      </c>
      <c r="Y160" s="18">
        <v>1964</v>
      </c>
      <c r="Z160" s="18">
        <v>1977</v>
      </c>
      <c r="AA160" s="18">
        <v>1957</v>
      </c>
      <c r="AB160" s="18">
        <v>2045</v>
      </c>
      <c r="AC160" s="18">
        <v>2202</v>
      </c>
      <c r="AD160" s="18">
        <v>4704</v>
      </c>
      <c r="AE160" s="18">
        <v>4275</v>
      </c>
      <c r="AF160" s="18">
        <v>4169</v>
      </c>
      <c r="AG160" s="18"/>
      <c r="AH160" s="18"/>
      <c r="AI160" s="18"/>
      <c r="AJ160" s="18"/>
      <c r="AK160" s="18">
        <v>66000</v>
      </c>
      <c r="AL160" s="18">
        <v>67100</v>
      </c>
      <c r="AM160" s="18">
        <v>65800</v>
      </c>
      <c r="AN160" s="18">
        <v>64800</v>
      </c>
      <c r="AO160" s="18">
        <v>64600</v>
      </c>
      <c r="AP160" s="18">
        <v>65000</v>
      </c>
      <c r="AQ160" s="18">
        <v>67800</v>
      </c>
      <c r="AR160" s="18">
        <v>68300</v>
      </c>
      <c r="AS160" s="18">
        <v>69400</v>
      </c>
      <c r="AT160" s="18">
        <v>70700</v>
      </c>
      <c r="AU160" s="18">
        <v>70800</v>
      </c>
      <c r="AV160" s="18">
        <v>70300</v>
      </c>
      <c r="AW160" s="18">
        <v>68500</v>
      </c>
      <c r="AX160" s="18">
        <v>67300</v>
      </c>
      <c r="AY160" s="40">
        <v>66700</v>
      </c>
      <c r="AZ160" s="40">
        <v>67200</v>
      </c>
      <c r="BA160" s="40">
        <v>66100</v>
      </c>
      <c r="BB160" s="40">
        <v>65800</v>
      </c>
      <c r="BC160" s="40">
        <v>68000</v>
      </c>
      <c r="BD160" s="40">
        <v>66100</v>
      </c>
      <c r="BE160" s="40">
        <v>68600</v>
      </c>
      <c r="BF160" s="40">
        <v>69300</v>
      </c>
      <c r="BG160" s="40">
        <v>64600</v>
      </c>
      <c r="BH160" s="40">
        <v>65700</v>
      </c>
      <c r="BI160" s="40">
        <v>66400</v>
      </c>
      <c r="BJ160" s="40">
        <v>66000</v>
      </c>
      <c r="BK160" s="40">
        <v>69100</v>
      </c>
      <c r="BL160" s="40">
        <v>71100</v>
      </c>
      <c r="BM160" s="40">
        <v>71500</v>
      </c>
      <c r="BN160" s="40">
        <v>70700</v>
      </c>
      <c r="BO160" s="40">
        <v>68800</v>
      </c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16"/>
      <c r="CJ160"/>
      <c r="CL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EA160" s="30" t="e">
        <f t="shared" si="67"/>
        <v>#DIV/0!</v>
      </c>
      <c r="EB160" s="30">
        <f t="shared" si="68"/>
        <v>6.424242424242424E-2</v>
      </c>
      <c r="EC160" s="30">
        <f t="shared" si="87"/>
        <v>5.757078986587183E-2</v>
      </c>
      <c r="ED160" s="30">
        <f t="shared" si="88"/>
        <v>5.7234042553191491E-2</v>
      </c>
      <c r="EE160" s="30">
        <f t="shared" si="89"/>
        <v>5.8425925925925923E-2</v>
      </c>
      <c r="EF160" s="30">
        <f t="shared" si="90"/>
        <v>4.9613003095975231E-2</v>
      </c>
      <c r="EG160" s="30">
        <f t="shared" si="91"/>
        <v>4.1507692307692308E-2</v>
      </c>
      <c r="EH160" s="30">
        <f t="shared" si="92"/>
        <v>3.6799410029498526E-2</v>
      </c>
      <c r="EI160" s="30">
        <f t="shared" si="93"/>
        <v>3.7027818448023428E-2</v>
      </c>
      <c r="EJ160" s="30">
        <f t="shared" si="94"/>
        <v>3.2953890489913547E-2</v>
      </c>
      <c r="EK160" s="30">
        <f t="shared" si="95"/>
        <v>2.8741159830268741E-2</v>
      </c>
      <c r="EL160" s="30">
        <f t="shared" si="96"/>
        <v>2.8418079096045198E-2</v>
      </c>
      <c r="EM160" s="30">
        <f t="shared" si="97"/>
        <v>3.0711237553342815E-2</v>
      </c>
      <c r="EN160" s="30">
        <f t="shared" si="98"/>
        <v>3.1197080291970804E-2</v>
      </c>
      <c r="EO160" s="30">
        <f t="shared" si="72"/>
        <v>2.9747399702823179E-2</v>
      </c>
      <c r="EP160" s="30">
        <f t="shared" si="73"/>
        <v>2.8605697151424289E-2</v>
      </c>
      <c r="EQ160" s="30">
        <f t="shared" si="74"/>
        <v>3.0044642857142857E-2</v>
      </c>
      <c r="ER160" s="30">
        <f t="shared" si="75"/>
        <v>3.0378214826021179E-2</v>
      </c>
      <c r="ES160" s="30">
        <f t="shared" si="76"/>
        <v>2.7826747720364742E-2</v>
      </c>
      <c r="ET160" s="30">
        <f t="shared" si="77"/>
        <v>2.7485294117647059E-2</v>
      </c>
      <c r="EU160" s="30">
        <f t="shared" si="78"/>
        <v>2.9531013615733737E-2</v>
      </c>
      <c r="EV160" s="30">
        <f t="shared" si="79"/>
        <v>2.8323615160349855E-2</v>
      </c>
      <c r="EW160" s="30">
        <f t="shared" si="80"/>
        <v>2.6652236652236653E-2</v>
      </c>
      <c r="EX160" s="30">
        <f t="shared" si="81"/>
        <v>2.8761609907120744E-2</v>
      </c>
      <c r="EY160" s="30">
        <f t="shared" si="82"/>
        <v>2.9893455098934551E-2</v>
      </c>
      <c r="EZ160" s="30">
        <f t="shared" si="83"/>
        <v>2.9774096385542168E-2</v>
      </c>
      <c r="FA160" s="30">
        <f t="shared" si="84"/>
        <v>2.9651515151515151E-2</v>
      </c>
      <c r="FB160" s="30">
        <f t="shared" si="85"/>
        <v>2.9594790159189581E-2</v>
      </c>
      <c r="FC160" s="30">
        <f t="shared" si="86"/>
        <v>3.0970464135021098E-2</v>
      </c>
      <c r="FD160" s="30">
        <f t="shared" si="69"/>
        <v>6.5790209790209789E-2</v>
      </c>
      <c r="FE160" s="30">
        <f t="shared" si="70"/>
        <v>6.0466760961810466E-2</v>
      </c>
      <c r="FF160" s="30">
        <f t="shared" si="71"/>
        <v>6.0595930232558139E-2</v>
      </c>
    </row>
    <row r="161" spans="1:162" ht="14.4" x14ac:dyDescent="0.3">
      <c r="A161" s="16" t="s">
        <v>169</v>
      </c>
      <c r="B161" s="18">
        <v>19330</v>
      </c>
      <c r="C161" s="18">
        <v>18319</v>
      </c>
      <c r="D161" s="18">
        <v>17012</v>
      </c>
      <c r="E161" s="18">
        <v>17090</v>
      </c>
      <c r="F161" s="18">
        <v>15416</v>
      </c>
      <c r="G161" s="18">
        <v>13745</v>
      </c>
      <c r="H161" s="18">
        <v>12990</v>
      </c>
      <c r="I161" s="18">
        <v>13032</v>
      </c>
      <c r="J161" s="18">
        <v>12036</v>
      </c>
      <c r="K161" s="18">
        <v>11382</v>
      </c>
      <c r="L161" s="18">
        <v>11246</v>
      </c>
      <c r="M161" s="18">
        <v>11396</v>
      </c>
      <c r="N161" s="18">
        <v>10946</v>
      </c>
      <c r="O161" s="18">
        <v>10183</v>
      </c>
      <c r="P161" s="18">
        <v>9972</v>
      </c>
      <c r="Q161" s="18">
        <v>10449</v>
      </c>
      <c r="R161" s="18">
        <v>10105</v>
      </c>
      <c r="S161" s="18">
        <v>9848</v>
      </c>
      <c r="T161" s="18">
        <v>9591</v>
      </c>
      <c r="U161" s="18">
        <v>10013</v>
      </c>
      <c r="V161" s="18">
        <v>10005</v>
      </c>
      <c r="W161" s="18">
        <v>9660</v>
      </c>
      <c r="X161" s="18">
        <v>9872</v>
      </c>
      <c r="Y161" s="18">
        <v>10385</v>
      </c>
      <c r="Z161" s="18">
        <v>10336</v>
      </c>
      <c r="AA161" s="18">
        <v>9996</v>
      </c>
      <c r="AB161" s="18">
        <v>10074</v>
      </c>
      <c r="AC161" s="18">
        <v>10796</v>
      </c>
      <c r="AD161" s="18">
        <v>17299</v>
      </c>
      <c r="AE161" s="18">
        <v>16702</v>
      </c>
      <c r="AF161" s="18">
        <v>16345</v>
      </c>
      <c r="AG161" s="18"/>
      <c r="AH161" s="18"/>
      <c r="AI161" s="18"/>
      <c r="AJ161" s="18"/>
      <c r="AK161" s="18">
        <v>123700</v>
      </c>
      <c r="AL161" s="18">
        <v>123400</v>
      </c>
      <c r="AM161" s="18">
        <v>123800</v>
      </c>
      <c r="AN161" s="18">
        <v>123300</v>
      </c>
      <c r="AO161" s="18">
        <v>125000</v>
      </c>
      <c r="AP161" s="18">
        <v>125300</v>
      </c>
      <c r="AQ161" s="18">
        <v>123500</v>
      </c>
      <c r="AR161" s="18">
        <v>122200</v>
      </c>
      <c r="AS161" s="18">
        <v>119600</v>
      </c>
      <c r="AT161" s="18">
        <v>120900</v>
      </c>
      <c r="AU161" s="18">
        <v>123100</v>
      </c>
      <c r="AV161" s="18">
        <v>124300</v>
      </c>
      <c r="AW161" s="18">
        <v>124800</v>
      </c>
      <c r="AX161" s="18">
        <v>126000</v>
      </c>
      <c r="AY161" s="40">
        <v>126100</v>
      </c>
      <c r="AZ161" s="40">
        <v>126400</v>
      </c>
      <c r="BA161" s="40">
        <v>129300</v>
      </c>
      <c r="BB161" s="40">
        <v>127300</v>
      </c>
      <c r="BC161" s="40">
        <v>127100</v>
      </c>
      <c r="BD161" s="40">
        <v>128100</v>
      </c>
      <c r="BE161" s="40">
        <v>126500</v>
      </c>
      <c r="BF161" s="40">
        <v>128400</v>
      </c>
      <c r="BG161" s="40">
        <v>131900</v>
      </c>
      <c r="BH161" s="40">
        <v>130000</v>
      </c>
      <c r="BI161" s="40">
        <v>130700</v>
      </c>
      <c r="BJ161" s="40">
        <v>130800</v>
      </c>
      <c r="BK161" s="40">
        <v>130100</v>
      </c>
      <c r="BL161" s="40">
        <v>133000</v>
      </c>
      <c r="BM161" s="40">
        <v>134400</v>
      </c>
      <c r="BN161" s="40">
        <v>133300</v>
      </c>
      <c r="BO161" s="40">
        <v>130400</v>
      </c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16"/>
      <c r="CJ161"/>
      <c r="CL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EA161" s="30" t="e">
        <f t="shared" si="67"/>
        <v>#DIV/0!</v>
      </c>
      <c r="EB161" s="30">
        <f t="shared" si="68"/>
        <v>0.15626515763945029</v>
      </c>
      <c r="EC161" s="30">
        <f t="shared" si="87"/>
        <v>0.14845218800648299</v>
      </c>
      <c r="ED161" s="30">
        <f t="shared" si="88"/>
        <v>0.1374151857835218</v>
      </c>
      <c r="EE161" s="30">
        <f t="shared" si="89"/>
        <v>0.13860502838605029</v>
      </c>
      <c r="EF161" s="30">
        <f t="shared" si="90"/>
        <v>0.12332799999999999</v>
      </c>
      <c r="EG161" s="30">
        <f t="shared" si="91"/>
        <v>0.10969672785315243</v>
      </c>
      <c r="EH161" s="30">
        <f t="shared" si="92"/>
        <v>0.10518218623481781</v>
      </c>
      <c r="EI161" s="30">
        <f t="shared" si="93"/>
        <v>0.10664484451718494</v>
      </c>
      <c r="EJ161" s="30">
        <f t="shared" si="94"/>
        <v>0.10063545150501672</v>
      </c>
      <c r="EK161" s="30">
        <f t="shared" si="95"/>
        <v>9.4143920595533503E-2</v>
      </c>
      <c r="EL161" s="30">
        <f t="shared" si="96"/>
        <v>9.1356620633631189E-2</v>
      </c>
      <c r="EM161" s="30">
        <f t="shared" si="97"/>
        <v>9.1681415929203536E-2</v>
      </c>
      <c r="EN161" s="30">
        <f t="shared" si="98"/>
        <v>8.7708333333333333E-2</v>
      </c>
      <c r="EO161" s="30">
        <f t="shared" si="72"/>
        <v>8.0817460317460316E-2</v>
      </c>
      <c r="EP161" s="30">
        <f t="shared" si="73"/>
        <v>7.9080095162569392E-2</v>
      </c>
      <c r="EQ161" s="30">
        <f t="shared" si="74"/>
        <v>8.2666139240506323E-2</v>
      </c>
      <c r="ER161" s="30">
        <f t="shared" si="75"/>
        <v>7.8151585460170148E-2</v>
      </c>
      <c r="ES161" s="30">
        <f t="shared" si="76"/>
        <v>7.7360565593087197E-2</v>
      </c>
      <c r="ET161" s="30">
        <f t="shared" si="77"/>
        <v>7.546026750590086E-2</v>
      </c>
      <c r="EU161" s="30">
        <f t="shared" si="78"/>
        <v>7.8165495706479307E-2</v>
      </c>
      <c r="EV161" s="30">
        <f t="shared" si="79"/>
        <v>7.9090909090909087E-2</v>
      </c>
      <c r="EW161" s="30">
        <f t="shared" si="80"/>
        <v>7.5233644859813084E-2</v>
      </c>
      <c r="EX161" s="30">
        <f t="shared" si="81"/>
        <v>7.4844579226686886E-2</v>
      </c>
      <c r="EY161" s="30">
        <f t="shared" si="82"/>
        <v>7.9884615384615387E-2</v>
      </c>
      <c r="EZ161" s="30">
        <f t="shared" si="83"/>
        <v>7.9081866870696252E-2</v>
      </c>
      <c r="FA161" s="30">
        <f t="shared" si="84"/>
        <v>7.6422018348623846E-2</v>
      </c>
      <c r="FB161" s="30">
        <f t="shared" si="85"/>
        <v>7.7432744043043816E-2</v>
      </c>
      <c r="FC161" s="30">
        <f t="shared" si="86"/>
        <v>8.1172932330827063E-2</v>
      </c>
      <c r="FD161" s="30">
        <f t="shared" si="69"/>
        <v>0.12871279761904761</v>
      </c>
      <c r="FE161" s="30">
        <f t="shared" si="70"/>
        <v>0.12529632408102026</v>
      </c>
      <c r="FF161" s="30">
        <f t="shared" si="71"/>
        <v>0.12534509202453989</v>
      </c>
    </row>
    <row r="162" spans="1:162" ht="14.4" x14ac:dyDescent="0.3">
      <c r="A162" s="16" t="s">
        <v>170</v>
      </c>
      <c r="B162" s="18">
        <v>3121</v>
      </c>
      <c r="C162" s="18">
        <v>3042</v>
      </c>
      <c r="D162" s="18">
        <v>2804</v>
      </c>
      <c r="E162" s="18">
        <v>2858</v>
      </c>
      <c r="F162" s="18">
        <v>2634</v>
      </c>
      <c r="G162" s="18">
        <v>2611</v>
      </c>
      <c r="H162" s="18">
        <v>2467</v>
      </c>
      <c r="I162" s="18">
        <v>2511</v>
      </c>
      <c r="J162" s="18">
        <v>2433</v>
      </c>
      <c r="K162" s="18">
        <v>2358</v>
      </c>
      <c r="L162" s="18">
        <v>2307</v>
      </c>
      <c r="M162" s="18">
        <v>2342</v>
      </c>
      <c r="N162" s="18">
        <v>2309</v>
      </c>
      <c r="O162" s="18">
        <v>2320</v>
      </c>
      <c r="P162" s="18">
        <v>2239</v>
      </c>
      <c r="Q162" s="18">
        <v>2302</v>
      </c>
      <c r="R162" s="18">
        <v>2276</v>
      </c>
      <c r="S162" s="18">
        <v>2248</v>
      </c>
      <c r="T162" s="18">
        <v>2214</v>
      </c>
      <c r="U162" s="18">
        <v>2230</v>
      </c>
      <c r="V162" s="18">
        <v>2166</v>
      </c>
      <c r="W162" s="18">
        <v>2126</v>
      </c>
      <c r="X162" s="18">
        <v>2238</v>
      </c>
      <c r="Y162" s="18">
        <v>2359</v>
      </c>
      <c r="Z162" s="18">
        <v>2375</v>
      </c>
      <c r="AA162" s="18">
        <v>2507</v>
      </c>
      <c r="AB162" s="18">
        <v>2486</v>
      </c>
      <c r="AC162" s="18">
        <v>2570</v>
      </c>
      <c r="AD162" s="18">
        <v>5931</v>
      </c>
      <c r="AE162" s="18">
        <v>6294</v>
      </c>
      <c r="AF162" s="18">
        <v>6104</v>
      </c>
      <c r="AG162" s="18"/>
      <c r="AH162" s="18"/>
      <c r="AI162" s="18"/>
      <c r="AJ162" s="18"/>
      <c r="AK162" s="18">
        <v>83700</v>
      </c>
      <c r="AL162" s="18">
        <v>86700</v>
      </c>
      <c r="AM162" s="18">
        <v>87400</v>
      </c>
      <c r="AN162" s="18">
        <v>89800</v>
      </c>
      <c r="AO162" s="18">
        <v>89900</v>
      </c>
      <c r="AP162" s="18">
        <v>87500</v>
      </c>
      <c r="AQ162" s="18">
        <v>88300</v>
      </c>
      <c r="AR162" s="18">
        <v>88500</v>
      </c>
      <c r="AS162" s="18">
        <v>88600</v>
      </c>
      <c r="AT162" s="18">
        <v>89400</v>
      </c>
      <c r="AU162" s="18">
        <v>87800</v>
      </c>
      <c r="AV162" s="18">
        <v>88300</v>
      </c>
      <c r="AW162" s="18">
        <v>88100</v>
      </c>
      <c r="AX162" s="18">
        <v>88000</v>
      </c>
      <c r="AY162" s="40">
        <v>89500</v>
      </c>
      <c r="AZ162" s="40">
        <v>87100</v>
      </c>
      <c r="BA162" s="40">
        <v>90200</v>
      </c>
      <c r="BB162" s="40">
        <v>88200</v>
      </c>
      <c r="BC162" s="40">
        <v>90100</v>
      </c>
      <c r="BD162" s="40">
        <v>91100</v>
      </c>
      <c r="BE162" s="40">
        <v>90900</v>
      </c>
      <c r="BF162" s="40">
        <v>93200</v>
      </c>
      <c r="BG162" s="40">
        <v>92800</v>
      </c>
      <c r="BH162" s="40">
        <v>92900</v>
      </c>
      <c r="BI162" s="40">
        <v>94300</v>
      </c>
      <c r="BJ162" s="40">
        <v>96500</v>
      </c>
      <c r="BK162" s="40">
        <v>95500</v>
      </c>
      <c r="BL162" s="40">
        <v>97300</v>
      </c>
      <c r="BM162" s="40">
        <v>97100</v>
      </c>
      <c r="BN162" s="40">
        <v>96300</v>
      </c>
      <c r="BO162" s="40">
        <v>97200</v>
      </c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16"/>
      <c r="CJ162"/>
      <c r="CL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EA162" s="30" t="e">
        <f t="shared" si="67"/>
        <v>#DIV/0!</v>
      </c>
      <c r="EB162" s="30">
        <f t="shared" si="68"/>
        <v>3.7287933094384711E-2</v>
      </c>
      <c r="EC162" s="30">
        <f t="shared" si="87"/>
        <v>3.5086505190311416E-2</v>
      </c>
      <c r="ED162" s="30">
        <f t="shared" si="88"/>
        <v>3.2082379862700232E-2</v>
      </c>
      <c r="EE162" s="30">
        <f t="shared" si="89"/>
        <v>3.1826280623608018E-2</v>
      </c>
      <c r="EF162" s="30">
        <f t="shared" si="90"/>
        <v>2.9299221357063403E-2</v>
      </c>
      <c r="EG162" s="30">
        <f t="shared" si="91"/>
        <v>2.9839999999999998E-2</v>
      </c>
      <c r="EH162" s="30">
        <f t="shared" si="92"/>
        <v>2.7938844847112117E-2</v>
      </c>
      <c r="EI162" s="30">
        <f t="shared" si="93"/>
        <v>2.8372881355932203E-2</v>
      </c>
      <c r="EJ162" s="30">
        <f t="shared" si="94"/>
        <v>2.7460496613995484E-2</v>
      </c>
      <c r="EK162" s="30">
        <f t="shared" si="95"/>
        <v>2.6375838926174497E-2</v>
      </c>
      <c r="EL162" s="30">
        <f t="shared" si="96"/>
        <v>2.6275626423690204E-2</v>
      </c>
      <c r="EM162" s="30">
        <f t="shared" si="97"/>
        <v>2.6523216308040769E-2</v>
      </c>
      <c r="EN162" s="30">
        <f t="shared" si="98"/>
        <v>2.6208853575482405E-2</v>
      </c>
      <c r="EO162" s="30">
        <f t="shared" si="72"/>
        <v>2.6363636363636363E-2</v>
      </c>
      <c r="EP162" s="30">
        <f t="shared" si="73"/>
        <v>2.5016759776536314E-2</v>
      </c>
      <c r="EQ162" s="30">
        <f t="shared" si="74"/>
        <v>2.6429391504018369E-2</v>
      </c>
      <c r="ER162" s="30">
        <f t="shared" si="75"/>
        <v>2.5232815964523283E-2</v>
      </c>
      <c r="ES162" s="30">
        <f t="shared" si="76"/>
        <v>2.54875283446712E-2</v>
      </c>
      <c r="ET162" s="30">
        <f t="shared" si="77"/>
        <v>2.4572697003329633E-2</v>
      </c>
      <c r="EU162" s="30">
        <f t="shared" si="78"/>
        <v>2.4478594950603731E-2</v>
      </c>
      <c r="EV162" s="30">
        <f t="shared" si="79"/>
        <v>2.382838283828383E-2</v>
      </c>
      <c r="EW162" s="30">
        <f t="shared" si="80"/>
        <v>2.281115879828326E-2</v>
      </c>
      <c r="EX162" s="30">
        <f t="shared" si="81"/>
        <v>2.4116379310344827E-2</v>
      </c>
      <c r="EY162" s="30">
        <f t="shared" si="82"/>
        <v>2.5392895586652316E-2</v>
      </c>
      <c r="EZ162" s="30">
        <f t="shared" si="83"/>
        <v>2.5185577942735949E-2</v>
      </c>
      <c r="FA162" s="30">
        <f t="shared" si="84"/>
        <v>2.5979274611398963E-2</v>
      </c>
      <c r="FB162" s="30">
        <f t="shared" si="85"/>
        <v>2.6031413612565446E-2</v>
      </c>
      <c r="FC162" s="30">
        <f t="shared" si="86"/>
        <v>2.6413155190133607E-2</v>
      </c>
      <c r="FD162" s="30">
        <f t="shared" si="69"/>
        <v>6.1081359423274972E-2</v>
      </c>
      <c r="FE162" s="30">
        <f t="shared" si="70"/>
        <v>6.5358255451713393E-2</v>
      </c>
      <c r="FF162" s="30">
        <f t="shared" si="71"/>
        <v>6.2798353909465018E-2</v>
      </c>
    </row>
    <row r="163" spans="1:162" ht="14.4" x14ac:dyDescent="0.3">
      <c r="A163" s="16" t="s">
        <v>171</v>
      </c>
      <c r="B163" s="18">
        <v>17644</v>
      </c>
      <c r="C163" s="18">
        <v>16558</v>
      </c>
      <c r="D163" s="18">
        <v>15104</v>
      </c>
      <c r="E163" s="18">
        <v>14991</v>
      </c>
      <c r="F163" s="18">
        <v>13737</v>
      </c>
      <c r="G163" s="18">
        <v>12613</v>
      </c>
      <c r="H163" s="18">
        <v>11630</v>
      </c>
      <c r="I163" s="18">
        <v>11762</v>
      </c>
      <c r="J163" s="18">
        <v>10822</v>
      </c>
      <c r="K163" s="18">
        <v>10226</v>
      </c>
      <c r="L163" s="18">
        <v>9483</v>
      </c>
      <c r="M163" s="18">
        <v>9946</v>
      </c>
      <c r="N163" s="18">
        <v>9629</v>
      </c>
      <c r="O163" s="18">
        <v>9519</v>
      </c>
      <c r="P163" s="18">
        <v>9286</v>
      </c>
      <c r="Q163" s="18">
        <v>9886</v>
      </c>
      <c r="R163" s="18">
        <v>9860</v>
      </c>
      <c r="S163" s="18">
        <v>9538</v>
      </c>
      <c r="T163" s="18">
        <v>9335</v>
      </c>
      <c r="U163" s="18">
        <v>9787</v>
      </c>
      <c r="V163" s="18">
        <v>9856</v>
      </c>
      <c r="W163" s="18">
        <v>9843</v>
      </c>
      <c r="X163" s="18">
        <v>9734</v>
      </c>
      <c r="Y163" s="18">
        <v>10148</v>
      </c>
      <c r="Z163" s="18">
        <v>9919</v>
      </c>
      <c r="AA163" s="18">
        <v>9523</v>
      </c>
      <c r="AB163" s="18">
        <v>9689</v>
      </c>
      <c r="AC163" s="18">
        <v>10377</v>
      </c>
      <c r="AD163" s="18">
        <v>19028</v>
      </c>
      <c r="AE163" s="18">
        <v>18551</v>
      </c>
      <c r="AF163" s="18">
        <v>18198</v>
      </c>
      <c r="AG163" s="18"/>
      <c r="AH163" s="18"/>
      <c r="AI163" s="18"/>
      <c r="AJ163" s="18"/>
      <c r="AK163" s="18">
        <v>202300</v>
      </c>
      <c r="AL163" s="18">
        <v>204500</v>
      </c>
      <c r="AM163" s="18">
        <v>201700</v>
      </c>
      <c r="AN163" s="18">
        <v>200000</v>
      </c>
      <c r="AO163" s="18">
        <v>197700</v>
      </c>
      <c r="AP163" s="18">
        <v>195300</v>
      </c>
      <c r="AQ163" s="18">
        <v>201800</v>
      </c>
      <c r="AR163" s="18">
        <v>203500</v>
      </c>
      <c r="AS163" s="18">
        <v>204800</v>
      </c>
      <c r="AT163" s="18">
        <v>202800</v>
      </c>
      <c r="AU163" s="18">
        <v>199400</v>
      </c>
      <c r="AV163" s="18">
        <v>197000</v>
      </c>
      <c r="AW163" s="18">
        <v>198800</v>
      </c>
      <c r="AX163" s="18">
        <v>201100</v>
      </c>
      <c r="AY163" s="40">
        <v>202700</v>
      </c>
      <c r="AZ163" s="40">
        <v>206300</v>
      </c>
      <c r="BA163" s="40">
        <v>206100</v>
      </c>
      <c r="BB163" s="40">
        <v>202900</v>
      </c>
      <c r="BC163" s="40">
        <v>201400</v>
      </c>
      <c r="BD163" s="40">
        <v>200500</v>
      </c>
      <c r="BE163" s="40">
        <v>202000</v>
      </c>
      <c r="BF163" s="40">
        <v>205100</v>
      </c>
      <c r="BG163" s="40">
        <v>204100</v>
      </c>
      <c r="BH163" s="40">
        <v>204600</v>
      </c>
      <c r="BI163" s="40">
        <v>203400</v>
      </c>
      <c r="BJ163" s="40">
        <v>202700</v>
      </c>
      <c r="BK163" s="40">
        <v>203300</v>
      </c>
      <c r="BL163" s="40">
        <v>203900</v>
      </c>
      <c r="BM163" s="40">
        <v>203500</v>
      </c>
      <c r="BN163" s="40">
        <v>203300</v>
      </c>
      <c r="BO163" s="40">
        <v>203900</v>
      </c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16"/>
      <c r="CJ163"/>
      <c r="CL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EA163" s="30" t="e">
        <f t="shared" si="67"/>
        <v>#DIV/0!</v>
      </c>
      <c r="EB163" s="30">
        <f t="shared" si="68"/>
        <v>8.7217004448838356E-2</v>
      </c>
      <c r="EC163" s="30">
        <f t="shared" si="87"/>
        <v>8.0968215158924203E-2</v>
      </c>
      <c r="ED163" s="30">
        <f t="shared" si="88"/>
        <v>7.4883490332176506E-2</v>
      </c>
      <c r="EE163" s="30">
        <f t="shared" si="89"/>
        <v>7.4954999999999994E-2</v>
      </c>
      <c r="EF163" s="30">
        <f t="shared" si="90"/>
        <v>6.9484066767830047E-2</v>
      </c>
      <c r="EG163" s="30">
        <f t="shared" si="91"/>
        <v>6.4582693292370708E-2</v>
      </c>
      <c r="EH163" s="30">
        <f t="shared" si="92"/>
        <v>5.7631318136769076E-2</v>
      </c>
      <c r="EI163" s="30">
        <f t="shared" si="93"/>
        <v>5.7798525798525797E-2</v>
      </c>
      <c r="EJ163" s="30">
        <f t="shared" si="94"/>
        <v>5.2841796874999999E-2</v>
      </c>
      <c r="EK163" s="30">
        <f t="shared" si="95"/>
        <v>5.0424063116370807E-2</v>
      </c>
      <c r="EL163" s="30">
        <f t="shared" si="96"/>
        <v>4.7557673019057174E-2</v>
      </c>
      <c r="EM163" s="30">
        <f t="shared" si="97"/>
        <v>5.0487309644670048E-2</v>
      </c>
      <c r="EN163" s="30">
        <f t="shared" si="98"/>
        <v>4.8435613682092558E-2</v>
      </c>
      <c r="EO163" s="30">
        <f t="shared" si="72"/>
        <v>4.7334659373446046E-2</v>
      </c>
      <c r="EP163" s="30">
        <f t="shared" si="73"/>
        <v>4.5811544153922051E-2</v>
      </c>
      <c r="EQ163" s="30">
        <f t="shared" si="74"/>
        <v>4.7920504120213279E-2</v>
      </c>
      <c r="ER163" s="30">
        <f t="shared" si="75"/>
        <v>4.7840853954391076E-2</v>
      </c>
      <c r="ES163" s="30">
        <f t="shared" si="76"/>
        <v>4.7008378511582058E-2</v>
      </c>
      <c r="ET163" s="30">
        <f t="shared" si="77"/>
        <v>4.6350546176762659E-2</v>
      </c>
      <c r="EU163" s="30">
        <f t="shared" si="78"/>
        <v>4.8812967581047383E-2</v>
      </c>
      <c r="EV163" s="30">
        <f t="shared" si="79"/>
        <v>4.8792079207920794E-2</v>
      </c>
      <c r="EW163" s="30">
        <f t="shared" si="80"/>
        <v>4.7991223793271573E-2</v>
      </c>
      <c r="EX163" s="30">
        <f t="shared" si="81"/>
        <v>4.7692307692307694E-2</v>
      </c>
      <c r="EY163" s="30">
        <f t="shared" si="82"/>
        <v>4.959921798631476E-2</v>
      </c>
      <c r="EZ163" s="30">
        <f t="shared" si="83"/>
        <v>4.8765978367748278E-2</v>
      </c>
      <c r="FA163" s="30">
        <f t="shared" si="84"/>
        <v>4.6980759743463246E-2</v>
      </c>
      <c r="FB163" s="30">
        <f t="shared" si="85"/>
        <v>4.76586325627152E-2</v>
      </c>
      <c r="FC163" s="30">
        <f t="shared" si="86"/>
        <v>5.0892594409024029E-2</v>
      </c>
      <c r="FD163" s="30">
        <f t="shared" si="69"/>
        <v>9.3503685503685499E-2</v>
      </c>
      <c r="FE163" s="30">
        <f t="shared" si="70"/>
        <v>9.1249385145105749E-2</v>
      </c>
      <c r="FF163" s="30">
        <f t="shared" si="71"/>
        <v>8.9249632172633639E-2</v>
      </c>
    </row>
    <row r="164" spans="1:162" ht="14.4" x14ac:dyDescent="0.3">
      <c r="A164" s="16" t="s">
        <v>172</v>
      </c>
      <c r="B164" s="18">
        <v>7400</v>
      </c>
      <c r="C164" s="18">
        <v>6922</v>
      </c>
      <c r="D164" s="18">
        <v>6506</v>
      </c>
      <c r="E164" s="18">
        <v>6554</v>
      </c>
      <c r="F164" s="18">
        <v>5752</v>
      </c>
      <c r="G164" s="18">
        <v>4930</v>
      </c>
      <c r="H164" s="18">
        <v>4400</v>
      </c>
      <c r="I164" s="18">
        <v>4200</v>
      </c>
      <c r="J164" s="18">
        <v>5127</v>
      </c>
      <c r="K164" s="18">
        <v>4954</v>
      </c>
      <c r="L164" s="18">
        <v>4517</v>
      </c>
      <c r="M164" s="18">
        <v>4642</v>
      </c>
      <c r="N164" s="18">
        <v>4454</v>
      </c>
      <c r="O164" s="18">
        <v>4240</v>
      </c>
      <c r="P164" s="18">
        <v>4028</v>
      </c>
      <c r="Q164" s="18">
        <v>4448</v>
      </c>
      <c r="R164" s="18">
        <v>4427</v>
      </c>
      <c r="S164" s="18">
        <v>4339</v>
      </c>
      <c r="T164" s="18">
        <v>4124</v>
      </c>
      <c r="U164" s="18">
        <v>4336</v>
      </c>
      <c r="V164" s="18">
        <v>4273</v>
      </c>
      <c r="W164" s="18">
        <v>4199</v>
      </c>
      <c r="X164" s="18">
        <v>3985</v>
      </c>
      <c r="Y164" s="18">
        <v>4289</v>
      </c>
      <c r="Z164" s="18">
        <v>4227</v>
      </c>
      <c r="AA164" s="18">
        <v>4052</v>
      </c>
      <c r="AB164" s="18">
        <v>3928</v>
      </c>
      <c r="AC164" s="18">
        <v>4358</v>
      </c>
      <c r="AD164" s="18">
        <v>8415</v>
      </c>
      <c r="AE164" s="18">
        <v>7925</v>
      </c>
      <c r="AF164" s="18">
        <v>7637</v>
      </c>
      <c r="AG164" s="18"/>
      <c r="AH164" s="18"/>
      <c r="AI164" s="18"/>
      <c r="AJ164" s="18"/>
      <c r="AK164" s="18">
        <v>66600</v>
      </c>
      <c r="AL164" s="18">
        <v>66500</v>
      </c>
      <c r="AM164" s="18">
        <v>67200</v>
      </c>
      <c r="AN164" s="18">
        <v>68300</v>
      </c>
      <c r="AO164" s="18">
        <v>68000</v>
      </c>
      <c r="AP164" s="18">
        <v>67600</v>
      </c>
      <c r="AQ164" s="18">
        <v>66500</v>
      </c>
      <c r="AR164" s="18">
        <v>65900</v>
      </c>
      <c r="AS164" s="18">
        <v>66100</v>
      </c>
      <c r="AT164" s="18">
        <v>67800</v>
      </c>
      <c r="AU164" s="18">
        <v>67900</v>
      </c>
      <c r="AV164" s="18">
        <v>69100</v>
      </c>
      <c r="AW164" s="18">
        <v>68500</v>
      </c>
      <c r="AX164" s="18">
        <v>67200</v>
      </c>
      <c r="AY164" s="40">
        <v>69600</v>
      </c>
      <c r="AZ164" s="40">
        <v>67300</v>
      </c>
      <c r="BA164" s="40">
        <v>69300</v>
      </c>
      <c r="BB164" s="40">
        <v>69700</v>
      </c>
      <c r="BC164" s="40">
        <v>68600</v>
      </c>
      <c r="BD164" s="40">
        <v>69500</v>
      </c>
      <c r="BE164" s="40">
        <v>68400</v>
      </c>
      <c r="BF164" s="40">
        <v>69300</v>
      </c>
      <c r="BG164" s="40">
        <v>68300</v>
      </c>
      <c r="BH164" s="40">
        <v>68400</v>
      </c>
      <c r="BI164" s="40">
        <v>71200</v>
      </c>
      <c r="BJ164" s="40">
        <v>71400</v>
      </c>
      <c r="BK164" s="40">
        <v>72200</v>
      </c>
      <c r="BL164" s="40">
        <v>72300</v>
      </c>
      <c r="BM164" s="40">
        <v>72900</v>
      </c>
      <c r="BN164" s="40">
        <v>73500</v>
      </c>
      <c r="BO164" s="40">
        <v>72300</v>
      </c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16"/>
      <c r="CJ164"/>
      <c r="CL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EA164" s="30" t="e">
        <f t="shared" si="67"/>
        <v>#DIV/0!</v>
      </c>
      <c r="EB164" s="30">
        <f t="shared" si="68"/>
        <v>0.1111111111111111</v>
      </c>
      <c r="EC164" s="30">
        <f t="shared" si="87"/>
        <v>0.10409022556390977</v>
      </c>
      <c r="ED164" s="30">
        <f t="shared" si="88"/>
        <v>9.6815476190476188E-2</v>
      </c>
      <c r="EE164" s="30">
        <f t="shared" si="89"/>
        <v>9.5959004392386527E-2</v>
      </c>
      <c r="EF164" s="30">
        <f t="shared" si="90"/>
        <v>8.4588235294117645E-2</v>
      </c>
      <c r="EG164" s="30">
        <f t="shared" si="91"/>
        <v>7.2928994082840232E-2</v>
      </c>
      <c r="EH164" s="30">
        <f t="shared" si="92"/>
        <v>6.616541353383458E-2</v>
      </c>
      <c r="EI164" s="30">
        <f t="shared" si="93"/>
        <v>6.3732928679817905E-2</v>
      </c>
      <c r="EJ164" s="30">
        <f t="shared" si="94"/>
        <v>7.7564296520423598E-2</v>
      </c>
      <c r="EK164" s="30">
        <f t="shared" si="95"/>
        <v>7.3067846607669615E-2</v>
      </c>
      <c r="EL164" s="30">
        <f t="shared" si="96"/>
        <v>6.6524300441826209E-2</v>
      </c>
      <c r="EM164" s="30">
        <f t="shared" si="97"/>
        <v>6.7178002894356006E-2</v>
      </c>
      <c r="EN164" s="30">
        <f t="shared" si="98"/>
        <v>6.5021897810218984E-2</v>
      </c>
      <c r="EO164" s="30">
        <f t="shared" si="72"/>
        <v>6.3095238095238093E-2</v>
      </c>
      <c r="EP164" s="30">
        <f t="shared" si="73"/>
        <v>5.7873563218390801E-2</v>
      </c>
      <c r="EQ164" s="30">
        <f t="shared" si="74"/>
        <v>6.6092124814264491E-2</v>
      </c>
      <c r="ER164" s="30">
        <f t="shared" si="75"/>
        <v>6.3881673881673887E-2</v>
      </c>
      <c r="ES164" s="30">
        <f t="shared" si="76"/>
        <v>6.2252510760401725E-2</v>
      </c>
      <c r="ET164" s="30">
        <f t="shared" si="77"/>
        <v>6.011661807580175E-2</v>
      </c>
      <c r="EU164" s="30">
        <f t="shared" si="78"/>
        <v>6.2388489208633095E-2</v>
      </c>
      <c r="EV164" s="30">
        <f t="shared" si="79"/>
        <v>6.2470760233918128E-2</v>
      </c>
      <c r="EW164" s="30">
        <f t="shared" si="80"/>
        <v>6.0591630591630592E-2</v>
      </c>
      <c r="EX164" s="30">
        <f t="shared" si="81"/>
        <v>5.8345534407027819E-2</v>
      </c>
      <c r="EY164" s="30">
        <f t="shared" si="82"/>
        <v>6.2704678362573096E-2</v>
      </c>
      <c r="EZ164" s="30">
        <f t="shared" si="83"/>
        <v>5.9367977528089887E-2</v>
      </c>
      <c r="FA164" s="30">
        <f t="shared" si="84"/>
        <v>5.6750700280112046E-2</v>
      </c>
      <c r="FB164" s="30">
        <f t="shared" si="85"/>
        <v>5.440443213296399E-2</v>
      </c>
      <c r="FC164" s="30">
        <f t="shared" si="86"/>
        <v>6.027662517289073E-2</v>
      </c>
      <c r="FD164" s="30">
        <f t="shared" si="69"/>
        <v>0.1154320987654321</v>
      </c>
      <c r="FE164" s="30">
        <f t="shared" si="70"/>
        <v>0.10782312925170068</v>
      </c>
      <c r="FF164" s="30">
        <f t="shared" si="71"/>
        <v>0.10562932226832641</v>
      </c>
    </row>
    <row r="165" spans="1:162" ht="14.4" x14ac:dyDescent="0.3">
      <c r="A165" s="16" t="s">
        <v>173</v>
      </c>
      <c r="B165" s="18">
        <v>15916</v>
      </c>
      <c r="C165" s="18">
        <v>15384</v>
      </c>
      <c r="D165" s="18">
        <v>14457</v>
      </c>
      <c r="E165" s="18">
        <v>14029</v>
      </c>
      <c r="F165" s="18">
        <v>13049</v>
      </c>
      <c r="G165" s="18">
        <v>12063</v>
      </c>
      <c r="H165" s="18">
        <v>11241</v>
      </c>
      <c r="I165" s="18">
        <v>10755</v>
      </c>
      <c r="J165" s="18">
        <v>10608</v>
      </c>
      <c r="K165" s="18">
        <v>10306</v>
      </c>
      <c r="L165" s="18">
        <v>10094</v>
      </c>
      <c r="M165" s="18">
        <v>10067</v>
      </c>
      <c r="N165" s="18">
        <v>10118</v>
      </c>
      <c r="O165" s="18">
        <v>9745</v>
      </c>
      <c r="P165" s="18">
        <v>9374</v>
      </c>
      <c r="Q165" s="18">
        <v>9178</v>
      </c>
      <c r="R165" s="18">
        <v>9248</v>
      </c>
      <c r="S165" s="18">
        <v>8953</v>
      </c>
      <c r="T165" s="18">
        <v>8883</v>
      </c>
      <c r="U165" s="18">
        <v>8966</v>
      </c>
      <c r="V165" s="18">
        <v>8937</v>
      </c>
      <c r="W165" s="18">
        <v>8985</v>
      </c>
      <c r="X165" s="18">
        <v>8747</v>
      </c>
      <c r="Y165" s="18">
        <v>9174</v>
      </c>
      <c r="Z165" s="18">
        <v>9280</v>
      </c>
      <c r="AA165" s="18">
        <v>9502</v>
      </c>
      <c r="AB165" s="18">
        <v>9366</v>
      </c>
      <c r="AC165" s="18">
        <v>9719</v>
      </c>
      <c r="AD165" s="18">
        <v>20256</v>
      </c>
      <c r="AE165" s="18">
        <v>21229</v>
      </c>
      <c r="AF165" s="18">
        <v>21856</v>
      </c>
      <c r="AG165" s="18"/>
      <c r="AH165" s="18"/>
      <c r="AI165" s="18"/>
      <c r="AJ165" s="18"/>
      <c r="AK165" s="18">
        <v>191800</v>
      </c>
      <c r="AL165" s="18">
        <v>194800</v>
      </c>
      <c r="AM165" s="18">
        <v>197200</v>
      </c>
      <c r="AN165" s="18">
        <v>198100</v>
      </c>
      <c r="AO165" s="18">
        <v>196100</v>
      </c>
      <c r="AP165" s="18">
        <v>197200</v>
      </c>
      <c r="AQ165" s="18">
        <v>201600</v>
      </c>
      <c r="AR165" s="18">
        <v>198600</v>
      </c>
      <c r="AS165" s="18">
        <v>200300</v>
      </c>
      <c r="AT165" s="18">
        <v>201200</v>
      </c>
      <c r="AU165" s="18">
        <v>197700</v>
      </c>
      <c r="AV165" s="18">
        <v>201600</v>
      </c>
      <c r="AW165" s="18">
        <v>203200</v>
      </c>
      <c r="AX165" s="18">
        <v>200900</v>
      </c>
      <c r="AY165" s="40">
        <v>207000</v>
      </c>
      <c r="AZ165" s="40">
        <v>209500</v>
      </c>
      <c r="BA165" s="40">
        <v>212700</v>
      </c>
      <c r="BB165" s="40">
        <v>209700</v>
      </c>
      <c r="BC165" s="40">
        <v>206800</v>
      </c>
      <c r="BD165" s="40">
        <v>200900</v>
      </c>
      <c r="BE165" s="40">
        <v>200100</v>
      </c>
      <c r="BF165" s="40">
        <v>204000</v>
      </c>
      <c r="BG165" s="40">
        <v>201100</v>
      </c>
      <c r="BH165" s="40">
        <v>202600</v>
      </c>
      <c r="BI165" s="40">
        <v>206500</v>
      </c>
      <c r="BJ165" s="40">
        <v>204100</v>
      </c>
      <c r="BK165" s="40">
        <v>203600</v>
      </c>
      <c r="BL165" s="40">
        <v>205400</v>
      </c>
      <c r="BM165" s="40">
        <v>203400</v>
      </c>
      <c r="BN165" s="40">
        <v>201800</v>
      </c>
      <c r="BO165" s="40">
        <v>207800</v>
      </c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16"/>
      <c r="CJ165"/>
      <c r="CL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EA165" s="30" t="e">
        <f t="shared" si="67"/>
        <v>#DIV/0!</v>
      </c>
      <c r="EB165" s="30">
        <f t="shared" si="68"/>
        <v>8.2982273201251303E-2</v>
      </c>
      <c r="EC165" s="30">
        <f t="shared" si="87"/>
        <v>7.8973305954825462E-2</v>
      </c>
      <c r="ED165" s="30">
        <f t="shared" si="88"/>
        <v>7.3311359026369163E-2</v>
      </c>
      <c r="EE165" s="30">
        <f t="shared" si="89"/>
        <v>7.0817768803634523E-2</v>
      </c>
      <c r="EF165" s="30">
        <f t="shared" si="90"/>
        <v>6.6542580316165223E-2</v>
      </c>
      <c r="EG165" s="30">
        <f t="shared" si="91"/>
        <v>6.117139959432049E-2</v>
      </c>
      <c r="EH165" s="30">
        <f t="shared" si="92"/>
        <v>5.575892857142857E-2</v>
      </c>
      <c r="EI165" s="30">
        <f t="shared" si="93"/>
        <v>5.4154078549848945E-2</v>
      </c>
      <c r="EJ165" s="30">
        <f t="shared" si="94"/>
        <v>5.2960559161258115E-2</v>
      </c>
      <c r="EK165" s="30">
        <f t="shared" si="95"/>
        <v>5.122266401590457E-2</v>
      </c>
      <c r="EL165" s="30">
        <f t="shared" si="96"/>
        <v>5.1057157309054121E-2</v>
      </c>
      <c r="EM165" s="30">
        <f t="shared" si="97"/>
        <v>4.9935515873015875E-2</v>
      </c>
      <c r="EN165" s="30">
        <f t="shared" si="98"/>
        <v>4.9793307086614176E-2</v>
      </c>
      <c r="EO165" s="30">
        <f t="shared" si="72"/>
        <v>4.8506719761075165E-2</v>
      </c>
      <c r="EP165" s="30">
        <f t="shared" si="73"/>
        <v>4.5285024154589369E-2</v>
      </c>
      <c r="EQ165" s="30">
        <f t="shared" si="74"/>
        <v>4.3809069212410498E-2</v>
      </c>
      <c r="ER165" s="30">
        <f t="shared" si="75"/>
        <v>4.3479078514339443E-2</v>
      </c>
      <c r="ES165" s="30">
        <f t="shared" si="76"/>
        <v>4.269432522651407E-2</v>
      </c>
      <c r="ET165" s="30">
        <f t="shared" si="77"/>
        <v>4.2954545454545454E-2</v>
      </c>
      <c r="EU165" s="30">
        <f t="shared" si="78"/>
        <v>4.4629168740666997E-2</v>
      </c>
      <c r="EV165" s="30">
        <f t="shared" si="79"/>
        <v>4.466266866566717E-2</v>
      </c>
      <c r="EW165" s="30">
        <f t="shared" si="80"/>
        <v>4.4044117647058824E-2</v>
      </c>
      <c r="EX165" s="30">
        <f t="shared" si="81"/>
        <v>4.3495773247140726E-2</v>
      </c>
      <c r="EY165" s="30">
        <f t="shared" si="82"/>
        <v>4.5281342546890424E-2</v>
      </c>
      <c r="EZ165" s="30">
        <f t="shared" si="83"/>
        <v>4.4939467312348672E-2</v>
      </c>
      <c r="FA165" s="30">
        <f t="shared" si="84"/>
        <v>4.6555609995100444E-2</v>
      </c>
      <c r="FB165" s="30">
        <f t="shared" si="85"/>
        <v>4.6001964636542242E-2</v>
      </c>
      <c r="FC165" s="30">
        <f t="shared" si="86"/>
        <v>4.7317429406037004E-2</v>
      </c>
      <c r="FD165" s="30">
        <f t="shared" si="69"/>
        <v>9.9587020648967545E-2</v>
      </c>
      <c r="FE165" s="30">
        <f t="shared" si="70"/>
        <v>0.10519821605550049</v>
      </c>
      <c r="FF165" s="30">
        <f t="shared" si="71"/>
        <v>0.10517805582290664</v>
      </c>
    </row>
    <row r="166" spans="1:162" ht="14.4" x14ac:dyDescent="0.3">
      <c r="A166" s="16" t="s">
        <v>14</v>
      </c>
      <c r="B166" s="18">
        <v>33395</v>
      </c>
      <c r="C166" s="18">
        <v>31546</v>
      </c>
      <c r="D166" s="18">
        <v>29479</v>
      </c>
      <c r="E166" s="18">
        <v>30037</v>
      </c>
      <c r="F166" s="18">
        <v>26769</v>
      </c>
      <c r="G166" s="18">
        <v>24364</v>
      </c>
      <c r="H166" s="18">
        <v>21779</v>
      </c>
      <c r="I166" s="18">
        <v>20786</v>
      </c>
      <c r="J166" s="18">
        <v>23079</v>
      </c>
      <c r="K166" s="18">
        <v>22680</v>
      </c>
      <c r="L166" s="18">
        <v>21478</v>
      </c>
      <c r="M166" s="18">
        <v>22701</v>
      </c>
      <c r="N166" s="18">
        <v>21746</v>
      </c>
      <c r="O166" s="18">
        <v>21379</v>
      </c>
      <c r="P166" s="18">
        <v>20977</v>
      </c>
      <c r="Q166" s="18">
        <v>21976</v>
      </c>
      <c r="R166" s="18">
        <v>22011</v>
      </c>
      <c r="S166" s="18">
        <v>21682</v>
      </c>
      <c r="T166" s="18">
        <v>21242</v>
      </c>
      <c r="U166" s="18">
        <v>22253</v>
      </c>
      <c r="V166" s="18">
        <v>22144</v>
      </c>
      <c r="W166" s="18">
        <v>21582</v>
      </c>
      <c r="X166" s="18">
        <v>21747</v>
      </c>
      <c r="Y166" s="18">
        <v>23081</v>
      </c>
      <c r="Z166" s="18">
        <v>22635</v>
      </c>
      <c r="AA166" s="18">
        <v>22313</v>
      </c>
      <c r="AB166" s="18">
        <v>22424</v>
      </c>
      <c r="AC166" s="18">
        <v>23869</v>
      </c>
      <c r="AD166" s="18">
        <v>46415</v>
      </c>
      <c r="AE166" s="18">
        <v>44318</v>
      </c>
      <c r="AF166" s="18">
        <v>43092</v>
      </c>
      <c r="AG166" s="18"/>
      <c r="AH166" s="18"/>
      <c r="AI166" s="18"/>
      <c r="AJ166" s="18"/>
      <c r="AK166" s="18">
        <v>550300</v>
      </c>
      <c r="AL166" s="18">
        <v>550000</v>
      </c>
      <c r="AM166" s="18">
        <v>542700</v>
      </c>
      <c r="AN166" s="18">
        <v>539700</v>
      </c>
      <c r="AO166" s="18">
        <v>545300</v>
      </c>
      <c r="AP166" s="18">
        <v>540800</v>
      </c>
      <c r="AQ166" s="18">
        <v>541800</v>
      </c>
      <c r="AR166" s="18">
        <v>542300</v>
      </c>
      <c r="AS166" s="18">
        <v>542500</v>
      </c>
      <c r="AT166" s="18">
        <v>548000</v>
      </c>
      <c r="AU166" s="18">
        <v>555300</v>
      </c>
      <c r="AV166" s="18">
        <v>564800</v>
      </c>
      <c r="AW166" s="18">
        <v>572400</v>
      </c>
      <c r="AX166" s="18">
        <v>571000</v>
      </c>
      <c r="AY166" s="40">
        <v>571100</v>
      </c>
      <c r="AZ166" s="40">
        <v>573700</v>
      </c>
      <c r="BA166" s="40">
        <v>577300</v>
      </c>
      <c r="BB166" s="40">
        <v>581400</v>
      </c>
      <c r="BC166" s="40">
        <v>580900</v>
      </c>
      <c r="BD166" s="40">
        <v>578500</v>
      </c>
      <c r="BE166" s="40">
        <v>578200</v>
      </c>
      <c r="BF166" s="40">
        <v>577100</v>
      </c>
      <c r="BG166" s="40">
        <v>574000</v>
      </c>
      <c r="BH166" s="40">
        <v>572100</v>
      </c>
      <c r="BI166" s="40">
        <v>563200</v>
      </c>
      <c r="BJ166" s="40">
        <v>565800</v>
      </c>
      <c r="BK166" s="40">
        <v>569600</v>
      </c>
      <c r="BL166" s="40">
        <v>575000</v>
      </c>
      <c r="BM166" s="40">
        <v>570700</v>
      </c>
      <c r="BN166" s="40">
        <v>567800</v>
      </c>
      <c r="BO166" s="40">
        <v>566300</v>
      </c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16"/>
      <c r="CJ166"/>
      <c r="CL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EA166" s="30" t="e">
        <f t="shared" si="67"/>
        <v>#DIV/0!</v>
      </c>
      <c r="EB166" s="30">
        <f t="shared" si="68"/>
        <v>6.0685080864982734E-2</v>
      </c>
      <c r="EC166" s="30">
        <f t="shared" si="87"/>
        <v>5.7356363636363636E-2</v>
      </c>
      <c r="ED166" s="30">
        <f t="shared" si="88"/>
        <v>5.4319145015662429E-2</v>
      </c>
      <c r="EE166" s="30">
        <f t="shared" si="89"/>
        <v>5.5654993514915693E-2</v>
      </c>
      <c r="EF166" s="30">
        <f t="shared" si="90"/>
        <v>4.9090408949202274E-2</v>
      </c>
      <c r="EG166" s="30">
        <f t="shared" si="91"/>
        <v>4.5051775147928991E-2</v>
      </c>
      <c r="EH166" s="30">
        <f t="shared" si="92"/>
        <v>4.0197489848652637E-2</v>
      </c>
      <c r="EI166" s="30">
        <f t="shared" si="93"/>
        <v>3.8329338004794392E-2</v>
      </c>
      <c r="EJ166" s="30">
        <f t="shared" si="94"/>
        <v>4.2541935483870967E-2</v>
      </c>
      <c r="EK166" s="30">
        <f t="shared" si="95"/>
        <v>4.1386861313868616E-2</v>
      </c>
      <c r="EL166" s="30">
        <f t="shared" si="96"/>
        <v>3.8678191968305423E-2</v>
      </c>
      <c r="EM166" s="30">
        <f t="shared" si="97"/>
        <v>4.0192988668555238E-2</v>
      </c>
      <c r="EN166" s="30">
        <f t="shared" si="98"/>
        <v>3.7990915443745631E-2</v>
      </c>
      <c r="EO166" s="30">
        <f t="shared" si="72"/>
        <v>3.7441330998248687E-2</v>
      </c>
      <c r="EP166" s="30">
        <f t="shared" si="73"/>
        <v>3.6730870250393975E-2</v>
      </c>
      <c r="EQ166" s="30">
        <f t="shared" si="74"/>
        <v>3.8305734704549413E-2</v>
      </c>
      <c r="ER166" s="30">
        <f t="shared" si="75"/>
        <v>3.8127490039840638E-2</v>
      </c>
      <c r="ES166" s="30">
        <f t="shared" si="76"/>
        <v>3.7292741658066737E-2</v>
      </c>
      <c r="ET166" s="30">
        <f t="shared" si="77"/>
        <v>3.6567395420898603E-2</v>
      </c>
      <c r="EU166" s="30">
        <f t="shared" si="78"/>
        <v>3.8466724286949007E-2</v>
      </c>
      <c r="EV166" s="30">
        <f t="shared" si="79"/>
        <v>3.8298166724316844E-2</v>
      </c>
      <c r="EW166" s="30">
        <f t="shared" si="80"/>
        <v>3.7397331485011266E-2</v>
      </c>
      <c r="EX166" s="30">
        <f t="shared" si="81"/>
        <v>3.7886759581881535E-2</v>
      </c>
      <c r="EY166" s="30">
        <f t="shared" si="82"/>
        <v>4.034434539416186E-2</v>
      </c>
      <c r="EZ166" s="30">
        <f t="shared" si="83"/>
        <v>4.0189985795454547E-2</v>
      </c>
      <c r="FA166" s="30">
        <f t="shared" si="84"/>
        <v>3.9436196535878404E-2</v>
      </c>
      <c r="FB166" s="30">
        <f t="shared" si="85"/>
        <v>3.936797752808989E-2</v>
      </c>
      <c r="FC166" s="30">
        <f t="shared" si="86"/>
        <v>4.1511304347826086E-2</v>
      </c>
      <c r="FD166" s="30">
        <f t="shared" si="69"/>
        <v>8.1329945680742949E-2</v>
      </c>
      <c r="FE166" s="30">
        <f t="shared" si="70"/>
        <v>7.8052131032053537E-2</v>
      </c>
      <c r="FF166" s="30">
        <f t="shared" si="71"/>
        <v>7.6093943139678613E-2</v>
      </c>
    </row>
    <row r="167" spans="1:162" ht="14.4" x14ac:dyDescent="0.3">
      <c r="A167" s="16" t="s">
        <v>174</v>
      </c>
      <c r="B167" s="18">
        <v>3931</v>
      </c>
      <c r="C167" s="18">
        <v>3568</v>
      </c>
      <c r="D167" s="18">
        <v>3599</v>
      </c>
      <c r="E167" s="18">
        <v>3548</v>
      </c>
      <c r="F167" s="18">
        <v>3217</v>
      </c>
      <c r="G167" s="18">
        <v>2892</v>
      </c>
      <c r="H167" s="18">
        <v>2848</v>
      </c>
      <c r="I167" s="18">
        <v>2657</v>
      </c>
      <c r="J167" s="18">
        <v>2721</v>
      </c>
      <c r="K167" s="18">
        <v>2637</v>
      </c>
      <c r="L167" s="18">
        <v>2573</v>
      </c>
      <c r="M167" s="18">
        <v>2644</v>
      </c>
      <c r="N167" s="18">
        <v>2485</v>
      </c>
      <c r="O167" s="18">
        <v>2410</v>
      </c>
      <c r="P167" s="18">
        <v>2430</v>
      </c>
      <c r="Q167" s="18">
        <v>2485</v>
      </c>
      <c r="R167" s="18">
        <v>2511</v>
      </c>
      <c r="S167" s="18">
        <v>2535</v>
      </c>
      <c r="T167" s="18">
        <v>2504</v>
      </c>
      <c r="U167" s="18">
        <v>2705</v>
      </c>
      <c r="V167" s="18">
        <v>2607</v>
      </c>
      <c r="W167" s="18">
        <v>2594</v>
      </c>
      <c r="X167" s="18">
        <v>2566</v>
      </c>
      <c r="Y167" s="18">
        <v>2756</v>
      </c>
      <c r="Z167" s="18">
        <v>2663</v>
      </c>
      <c r="AA167" s="18">
        <v>2568</v>
      </c>
      <c r="AB167" s="18">
        <v>2588</v>
      </c>
      <c r="AC167" s="18">
        <v>2756</v>
      </c>
      <c r="AD167" s="18">
        <v>5166</v>
      </c>
      <c r="AE167" s="18">
        <v>4843</v>
      </c>
      <c r="AF167" s="18">
        <v>4688</v>
      </c>
      <c r="AG167" s="18"/>
      <c r="AH167" s="18"/>
      <c r="AI167" s="18"/>
      <c r="AJ167" s="18"/>
      <c r="AK167" s="18">
        <v>62500</v>
      </c>
      <c r="AL167" s="18">
        <v>62500</v>
      </c>
      <c r="AM167" s="18">
        <v>62200</v>
      </c>
      <c r="AN167" s="18">
        <v>62400</v>
      </c>
      <c r="AO167" s="18">
        <v>62800</v>
      </c>
      <c r="AP167" s="18">
        <v>62000</v>
      </c>
      <c r="AQ167" s="18">
        <v>61600</v>
      </c>
      <c r="AR167" s="18">
        <v>62200</v>
      </c>
      <c r="AS167" s="18">
        <v>61900</v>
      </c>
      <c r="AT167" s="18">
        <v>64300</v>
      </c>
      <c r="AU167" s="18">
        <v>64300</v>
      </c>
      <c r="AV167" s="18">
        <v>64600</v>
      </c>
      <c r="AW167" s="18">
        <v>67400</v>
      </c>
      <c r="AX167" s="18">
        <v>68800</v>
      </c>
      <c r="AY167" s="40">
        <v>71000</v>
      </c>
      <c r="AZ167" s="40">
        <v>74600</v>
      </c>
      <c r="BA167" s="40">
        <v>73500</v>
      </c>
      <c r="BB167" s="40">
        <v>70900</v>
      </c>
      <c r="BC167" s="40">
        <v>73400</v>
      </c>
      <c r="BD167" s="40">
        <v>72100</v>
      </c>
      <c r="BE167" s="40">
        <v>69600</v>
      </c>
      <c r="BF167" s="40">
        <v>69900</v>
      </c>
      <c r="BG167" s="40">
        <v>68200</v>
      </c>
      <c r="BH167" s="40">
        <v>67500</v>
      </c>
      <c r="BI167" s="40">
        <v>64900</v>
      </c>
      <c r="BJ167" s="40">
        <v>65300</v>
      </c>
      <c r="BK167" s="40">
        <v>62900</v>
      </c>
      <c r="BL167" s="40">
        <v>64700</v>
      </c>
      <c r="BM167" s="40">
        <v>70600</v>
      </c>
      <c r="BN167" s="40">
        <v>73100</v>
      </c>
      <c r="BO167" s="40">
        <v>71300</v>
      </c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16"/>
      <c r="CJ167"/>
      <c r="CL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EA167" s="30" t="e">
        <f t="shared" si="67"/>
        <v>#DIV/0!</v>
      </c>
      <c r="EB167" s="30">
        <f t="shared" si="68"/>
        <v>6.2895999999999994E-2</v>
      </c>
      <c r="EC167" s="30">
        <f t="shared" si="87"/>
        <v>5.7088E-2</v>
      </c>
      <c r="ED167" s="30">
        <f t="shared" si="88"/>
        <v>5.7861736334405146E-2</v>
      </c>
      <c r="EE167" s="30">
        <f t="shared" si="89"/>
        <v>5.6858974358974357E-2</v>
      </c>
      <c r="EF167" s="30">
        <f t="shared" si="90"/>
        <v>5.1226114649681527E-2</v>
      </c>
      <c r="EG167" s="30">
        <f t="shared" si="91"/>
        <v>4.6645161290322583E-2</v>
      </c>
      <c r="EH167" s="30">
        <f t="shared" si="92"/>
        <v>4.6233766233766231E-2</v>
      </c>
      <c r="EI167" s="30">
        <f t="shared" si="93"/>
        <v>4.2717041800643084E-2</v>
      </c>
      <c r="EJ167" s="30">
        <f t="shared" si="94"/>
        <v>4.3957996768982231E-2</v>
      </c>
      <c r="EK167" s="30">
        <f t="shared" si="95"/>
        <v>4.1010886469673408E-2</v>
      </c>
      <c r="EL167" s="30">
        <f t="shared" si="96"/>
        <v>4.001555209953344E-2</v>
      </c>
      <c r="EM167" s="30">
        <f t="shared" si="97"/>
        <v>4.0928792569659443E-2</v>
      </c>
      <c r="EN167" s="30">
        <f t="shared" si="98"/>
        <v>3.6869436201780417E-2</v>
      </c>
      <c r="EO167" s="30">
        <f t="shared" si="72"/>
        <v>3.5029069767441863E-2</v>
      </c>
      <c r="EP167" s="30">
        <f t="shared" si="73"/>
        <v>3.4225352112676057E-2</v>
      </c>
      <c r="EQ167" s="30">
        <f t="shared" si="74"/>
        <v>3.331099195710456E-2</v>
      </c>
      <c r="ER167" s="30">
        <f t="shared" si="75"/>
        <v>3.4163265306122452E-2</v>
      </c>
      <c r="ES167" s="30">
        <f t="shared" si="76"/>
        <v>3.5754583921015513E-2</v>
      </c>
      <c r="ET167" s="30">
        <f t="shared" si="77"/>
        <v>3.411444141689373E-2</v>
      </c>
      <c r="EU167" s="30">
        <f t="shared" si="78"/>
        <v>3.751733703190014E-2</v>
      </c>
      <c r="EV167" s="30">
        <f t="shared" si="79"/>
        <v>3.7456896551724135E-2</v>
      </c>
      <c r="EW167" s="30">
        <f t="shared" si="80"/>
        <v>3.7110157367668095E-2</v>
      </c>
      <c r="EX167" s="30">
        <f t="shared" si="81"/>
        <v>3.7624633431085047E-2</v>
      </c>
      <c r="EY167" s="30">
        <f t="shared" si="82"/>
        <v>4.0829629629629632E-2</v>
      </c>
      <c r="EZ167" s="30">
        <f t="shared" si="83"/>
        <v>4.1032357473035436E-2</v>
      </c>
      <c r="FA167" s="30">
        <f t="shared" si="84"/>
        <v>3.9326186830015313E-2</v>
      </c>
      <c r="FB167" s="30">
        <f t="shared" si="85"/>
        <v>4.1144674085850555E-2</v>
      </c>
      <c r="FC167" s="30">
        <f t="shared" si="86"/>
        <v>4.259659969088099E-2</v>
      </c>
      <c r="FD167" s="30">
        <f t="shared" si="69"/>
        <v>7.3172804532577906E-2</v>
      </c>
      <c r="FE167" s="30">
        <f t="shared" si="70"/>
        <v>6.6251709986320115E-2</v>
      </c>
      <c r="FF167" s="30">
        <f t="shared" si="71"/>
        <v>6.5750350631136045E-2</v>
      </c>
    </row>
    <row r="168" spans="1:162" ht="14.4" x14ac:dyDescent="0.3">
      <c r="A168" s="16" t="s">
        <v>175</v>
      </c>
      <c r="B168" s="18">
        <v>33254</v>
      </c>
      <c r="C168" s="18">
        <v>31534</v>
      </c>
      <c r="D168" s="18">
        <v>29497</v>
      </c>
      <c r="E168" s="18">
        <v>29936</v>
      </c>
      <c r="F168" s="18">
        <v>27682</v>
      </c>
      <c r="G168" s="18">
        <v>25242</v>
      </c>
      <c r="H168" s="18">
        <v>23984</v>
      </c>
      <c r="I168" s="18">
        <v>23701</v>
      </c>
      <c r="J168" s="18">
        <v>22197</v>
      </c>
      <c r="K168" s="18">
        <v>20771</v>
      </c>
      <c r="L168" s="18">
        <v>19177</v>
      </c>
      <c r="M168" s="18">
        <v>19844</v>
      </c>
      <c r="N168" s="18">
        <v>19257</v>
      </c>
      <c r="O168" s="18">
        <v>18762</v>
      </c>
      <c r="P168" s="18">
        <v>18185</v>
      </c>
      <c r="Q168" s="18">
        <v>19168</v>
      </c>
      <c r="R168" s="18">
        <v>18445</v>
      </c>
      <c r="S168" s="18">
        <v>17607</v>
      </c>
      <c r="T168" s="18">
        <v>17170</v>
      </c>
      <c r="U168" s="18">
        <v>17881</v>
      </c>
      <c r="V168" s="18">
        <v>17658</v>
      </c>
      <c r="W168" s="18">
        <v>17461</v>
      </c>
      <c r="X168" s="18">
        <v>16966</v>
      </c>
      <c r="Y168" s="18">
        <v>17981</v>
      </c>
      <c r="Z168" s="18">
        <v>18035</v>
      </c>
      <c r="AA168" s="18">
        <v>17867</v>
      </c>
      <c r="AB168" s="18">
        <v>18021</v>
      </c>
      <c r="AC168" s="18">
        <v>19468</v>
      </c>
      <c r="AD168" s="18">
        <v>36985</v>
      </c>
      <c r="AE168" s="18">
        <v>36175</v>
      </c>
      <c r="AF168" s="18">
        <v>35389</v>
      </c>
      <c r="AG168" s="18"/>
      <c r="AH168" s="18"/>
      <c r="AI168" s="18"/>
      <c r="AJ168" s="18"/>
      <c r="AK168" s="18">
        <v>381600</v>
      </c>
      <c r="AL168" s="18">
        <v>383100</v>
      </c>
      <c r="AM168" s="18">
        <v>378300</v>
      </c>
      <c r="AN168" s="18">
        <v>380600</v>
      </c>
      <c r="AO168" s="18">
        <v>377500</v>
      </c>
      <c r="AP168" s="18">
        <v>377400</v>
      </c>
      <c r="AQ168" s="18">
        <v>379600</v>
      </c>
      <c r="AR168" s="18">
        <v>386200</v>
      </c>
      <c r="AS168" s="18">
        <v>396600</v>
      </c>
      <c r="AT168" s="18">
        <v>399800</v>
      </c>
      <c r="AU168" s="18">
        <v>402600</v>
      </c>
      <c r="AV168" s="18">
        <v>398900</v>
      </c>
      <c r="AW168" s="18">
        <v>392300</v>
      </c>
      <c r="AX168" s="18">
        <v>395600</v>
      </c>
      <c r="AY168" s="40">
        <v>393800</v>
      </c>
      <c r="AZ168" s="40">
        <v>393800</v>
      </c>
      <c r="BA168" s="40">
        <v>400400</v>
      </c>
      <c r="BB168" s="40">
        <v>400200</v>
      </c>
      <c r="BC168" s="40">
        <v>408800</v>
      </c>
      <c r="BD168" s="40">
        <v>411000</v>
      </c>
      <c r="BE168" s="40">
        <v>413000</v>
      </c>
      <c r="BF168" s="40">
        <v>405900</v>
      </c>
      <c r="BG168" s="40">
        <v>402300</v>
      </c>
      <c r="BH168" s="40">
        <v>406300</v>
      </c>
      <c r="BI168" s="40">
        <v>401600</v>
      </c>
      <c r="BJ168" s="40">
        <v>398200</v>
      </c>
      <c r="BK168" s="40">
        <v>401400</v>
      </c>
      <c r="BL168" s="40">
        <v>405200</v>
      </c>
      <c r="BM168" s="40">
        <v>416000</v>
      </c>
      <c r="BN168" s="40">
        <v>429300</v>
      </c>
      <c r="BO168" s="40">
        <v>431700</v>
      </c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16"/>
      <c r="CJ168"/>
      <c r="CL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EA168" s="30" t="e">
        <f t="shared" si="67"/>
        <v>#DIV/0!</v>
      </c>
      <c r="EB168" s="30">
        <f t="shared" si="68"/>
        <v>8.7143605870020971E-2</v>
      </c>
      <c r="EC168" s="30">
        <f t="shared" si="87"/>
        <v>8.2312712085617329E-2</v>
      </c>
      <c r="ED168" s="30">
        <f t="shared" si="88"/>
        <v>7.797250859106529E-2</v>
      </c>
      <c r="EE168" s="30">
        <f t="shared" si="89"/>
        <v>7.8654755648975297E-2</v>
      </c>
      <c r="EF168" s="30">
        <f t="shared" si="90"/>
        <v>7.3329801324503313E-2</v>
      </c>
      <c r="EG168" s="30">
        <f t="shared" si="91"/>
        <v>6.6883942766295709E-2</v>
      </c>
      <c r="EH168" s="30">
        <f t="shared" si="92"/>
        <v>6.3182297154899897E-2</v>
      </c>
      <c r="EI168" s="30">
        <f t="shared" si="93"/>
        <v>6.1369756602796477E-2</v>
      </c>
      <c r="EJ168" s="30">
        <f t="shared" si="94"/>
        <v>5.5968229954614222E-2</v>
      </c>
      <c r="EK168" s="30">
        <f t="shared" si="95"/>
        <v>5.1953476738369184E-2</v>
      </c>
      <c r="EL168" s="30">
        <f t="shared" si="96"/>
        <v>4.7632886239443617E-2</v>
      </c>
      <c r="EM168" s="30">
        <f t="shared" si="97"/>
        <v>4.9746803710203055E-2</v>
      </c>
      <c r="EN168" s="30">
        <f t="shared" si="98"/>
        <v>4.9087433086923274E-2</v>
      </c>
      <c r="EO168" s="30">
        <f t="shared" si="72"/>
        <v>4.7426693629929219E-2</v>
      </c>
      <c r="EP168" s="30">
        <f t="shared" si="73"/>
        <v>4.6178263077704416E-2</v>
      </c>
      <c r="EQ168" s="30">
        <f t="shared" si="74"/>
        <v>4.8674454037582526E-2</v>
      </c>
      <c r="ER168" s="30">
        <f t="shared" si="75"/>
        <v>4.6066433566433564E-2</v>
      </c>
      <c r="ES168" s="30">
        <f t="shared" si="76"/>
        <v>4.3995502248875565E-2</v>
      </c>
      <c r="ET168" s="30">
        <f t="shared" si="77"/>
        <v>4.200097847358121E-2</v>
      </c>
      <c r="EU168" s="30">
        <f t="shared" si="78"/>
        <v>4.3506082725060825E-2</v>
      </c>
      <c r="EV168" s="30">
        <f t="shared" si="79"/>
        <v>4.2755447941888618E-2</v>
      </c>
      <c r="EW168" s="30">
        <f t="shared" si="80"/>
        <v>4.30179847253018E-2</v>
      </c>
      <c r="EX168" s="30">
        <f t="shared" si="81"/>
        <v>4.2172508078548346E-2</v>
      </c>
      <c r="EY168" s="30">
        <f t="shared" si="82"/>
        <v>4.4255476249077039E-2</v>
      </c>
      <c r="EZ168" s="30">
        <f t="shared" si="83"/>
        <v>4.4907868525896413E-2</v>
      </c>
      <c r="FA168" s="30">
        <f t="shared" si="84"/>
        <v>4.4869412355600199E-2</v>
      </c>
      <c r="FB168" s="30">
        <f t="shared" si="85"/>
        <v>4.4895366218236171E-2</v>
      </c>
      <c r="FC168" s="30">
        <f t="shared" si="86"/>
        <v>4.8045409674234943E-2</v>
      </c>
      <c r="FD168" s="30">
        <f t="shared" si="69"/>
        <v>8.8906250000000006E-2</v>
      </c>
      <c r="FE168" s="30">
        <f t="shared" si="70"/>
        <v>8.426508269275565E-2</v>
      </c>
      <c r="FF168" s="30">
        <f t="shared" si="71"/>
        <v>8.1975909196201069E-2</v>
      </c>
    </row>
    <row r="169" spans="1:162" ht="14.4" x14ac:dyDescent="0.3">
      <c r="A169" s="16" t="s">
        <v>176</v>
      </c>
      <c r="B169" s="18">
        <v>18330</v>
      </c>
      <c r="C169" s="18">
        <v>17305</v>
      </c>
      <c r="D169" s="18">
        <v>15646</v>
      </c>
      <c r="E169" s="18">
        <v>15303</v>
      </c>
      <c r="F169" s="18">
        <v>13925</v>
      </c>
      <c r="G169" s="18">
        <v>12895</v>
      </c>
      <c r="H169" s="18">
        <v>11906</v>
      </c>
      <c r="I169" s="18">
        <v>11575</v>
      </c>
      <c r="J169" s="18">
        <v>10864</v>
      </c>
      <c r="K169" s="18">
        <v>10256</v>
      </c>
      <c r="L169" s="18">
        <v>9477</v>
      </c>
      <c r="M169" s="18">
        <v>9779</v>
      </c>
      <c r="N169" s="18">
        <v>9469</v>
      </c>
      <c r="O169" s="18">
        <v>8953</v>
      </c>
      <c r="P169" s="18">
        <v>8426</v>
      </c>
      <c r="Q169" s="18">
        <v>8911</v>
      </c>
      <c r="R169" s="18">
        <v>9067</v>
      </c>
      <c r="S169" s="18">
        <v>8822</v>
      </c>
      <c r="T169" s="18">
        <v>8533</v>
      </c>
      <c r="U169" s="18">
        <v>9016</v>
      </c>
      <c r="V169" s="18">
        <v>9004</v>
      </c>
      <c r="W169" s="18">
        <v>8596</v>
      </c>
      <c r="X169" s="18">
        <v>8408</v>
      </c>
      <c r="Y169" s="18">
        <v>9056</v>
      </c>
      <c r="Z169" s="18">
        <v>9051</v>
      </c>
      <c r="AA169" s="18">
        <v>9118</v>
      </c>
      <c r="AB169" s="18">
        <v>8907</v>
      </c>
      <c r="AC169" s="18">
        <v>9671</v>
      </c>
      <c r="AD169" s="18">
        <v>18476</v>
      </c>
      <c r="AE169" s="18">
        <v>18538</v>
      </c>
      <c r="AF169" s="18">
        <v>17952</v>
      </c>
      <c r="AG169" s="18"/>
      <c r="AH169" s="18"/>
      <c r="AI169" s="18"/>
      <c r="AJ169" s="18"/>
      <c r="AK169" s="18">
        <v>160500</v>
      </c>
      <c r="AL169" s="18">
        <v>162800</v>
      </c>
      <c r="AM169" s="18">
        <v>163300</v>
      </c>
      <c r="AN169" s="18">
        <v>161000</v>
      </c>
      <c r="AO169" s="18">
        <v>162400</v>
      </c>
      <c r="AP169" s="18">
        <v>157700</v>
      </c>
      <c r="AQ169" s="18">
        <v>157300</v>
      </c>
      <c r="AR169" s="18">
        <v>158900</v>
      </c>
      <c r="AS169" s="18">
        <v>160600</v>
      </c>
      <c r="AT169" s="18">
        <v>161000</v>
      </c>
      <c r="AU169" s="18">
        <v>158600</v>
      </c>
      <c r="AV169" s="18">
        <v>159900</v>
      </c>
      <c r="AW169" s="18">
        <v>156400</v>
      </c>
      <c r="AX169" s="18">
        <v>156800</v>
      </c>
      <c r="AY169" s="40">
        <v>155700</v>
      </c>
      <c r="AZ169" s="40">
        <v>158100</v>
      </c>
      <c r="BA169" s="40">
        <v>160100</v>
      </c>
      <c r="BB169" s="40">
        <v>161700</v>
      </c>
      <c r="BC169" s="40">
        <v>167600</v>
      </c>
      <c r="BD169" s="40">
        <v>166100</v>
      </c>
      <c r="BE169" s="40">
        <v>162900</v>
      </c>
      <c r="BF169" s="40">
        <v>165900</v>
      </c>
      <c r="BG169" s="40">
        <v>165100</v>
      </c>
      <c r="BH169" s="40">
        <v>165700</v>
      </c>
      <c r="BI169" s="40">
        <v>170100</v>
      </c>
      <c r="BJ169" s="40">
        <v>170400</v>
      </c>
      <c r="BK169" s="40">
        <v>177000</v>
      </c>
      <c r="BL169" s="40">
        <v>178400</v>
      </c>
      <c r="BM169" s="40">
        <v>184900</v>
      </c>
      <c r="BN169" s="40">
        <v>183400</v>
      </c>
      <c r="BO169" s="40">
        <v>182800</v>
      </c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16"/>
      <c r="CJ169"/>
      <c r="CL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EA169" s="30" t="e">
        <f t="shared" si="67"/>
        <v>#DIV/0!</v>
      </c>
      <c r="EB169" s="30">
        <f t="shared" si="68"/>
        <v>0.11420560747663551</v>
      </c>
      <c r="EC169" s="30">
        <f t="shared" si="87"/>
        <v>0.1062960687960688</v>
      </c>
      <c r="ED169" s="30">
        <f t="shared" si="88"/>
        <v>9.581139007960808E-2</v>
      </c>
      <c r="EE169" s="30">
        <f t="shared" si="89"/>
        <v>9.504968944099379E-2</v>
      </c>
      <c r="EF169" s="30">
        <f t="shared" si="90"/>
        <v>8.5745073891625612E-2</v>
      </c>
      <c r="EG169" s="30">
        <f t="shared" si="91"/>
        <v>8.1769181991122389E-2</v>
      </c>
      <c r="EH169" s="30">
        <f t="shared" si="92"/>
        <v>7.5689764780673865E-2</v>
      </c>
      <c r="EI169" s="30">
        <f t="shared" si="93"/>
        <v>7.2844556324732537E-2</v>
      </c>
      <c r="EJ169" s="30">
        <f t="shared" si="94"/>
        <v>6.7646326276463262E-2</v>
      </c>
      <c r="EK169" s="30">
        <f t="shared" si="95"/>
        <v>6.3701863354037269E-2</v>
      </c>
      <c r="EL169" s="30">
        <f t="shared" si="96"/>
        <v>5.975409836065574E-2</v>
      </c>
      <c r="EM169" s="30">
        <f t="shared" si="97"/>
        <v>6.1156973108192618E-2</v>
      </c>
      <c r="EN169" s="30">
        <f t="shared" si="98"/>
        <v>6.0543478260869567E-2</v>
      </c>
      <c r="EO169" s="30">
        <f t="shared" si="72"/>
        <v>5.7098214285714287E-2</v>
      </c>
      <c r="EP169" s="30">
        <f t="shared" si="73"/>
        <v>5.4116891457931922E-2</v>
      </c>
      <c r="EQ169" s="30">
        <f t="shared" si="74"/>
        <v>5.636306135357369E-2</v>
      </c>
      <c r="ER169" s="30">
        <f t="shared" si="75"/>
        <v>5.6633354153653968E-2</v>
      </c>
      <c r="ES169" s="30">
        <f t="shared" si="76"/>
        <v>5.4557823129251698E-2</v>
      </c>
      <c r="ET169" s="30">
        <f t="shared" si="77"/>
        <v>5.0912887828162293E-2</v>
      </c>
      <c r="EU169" s="30">
        <f t="shared" si="78"/>
        <v>5.4280553883202888E-2</v>
      </c>
      <c r="EV169" s="30">
        <f t="shared" si="79"/>
        <v>5.5273173726212398E-2</v>
      </c>
      <c r="EW169" s="30">
        <f t="shared" si="80"/>
        <v>5.1814345991561178E-2</v>
      </c>
      <c r="EX169" s="30">
        <f t="shared" si="81"/>
        <v>5.0926711084191396E-2</v>
      </c>
      <c r="EY169" s="30">
        <f t="shared" si="82"/>
        <v>5.4652987326493666E-2</v>
      </c>
      <c r="EZ169" s="30">
        <f t="shared" si="83"/>
        <v>5.3209876543209876E-2</v>
      </c>
      <c r="FA169" s="30">
        <f t="shared" si="84"/>
        <v>5.3509389671361506E-2</v>
      </c>
      <c r="FB169" s="30">
        <f t="shared" si="85"/>
        <v>5.0322033898305085E-2</v>
      </c>
      <c r="FC169" s="30">
        <f t="shared" si="86"/>
        <v>5.420964125560538E-2</v>
      </c>
      <c r="FD169" s="30">
        <f t="shared" si="69"/>
        <v>9.9924283396430502E-2</v>
      </c>
      <c r="FE169" s="30">
        <f t="shared" si="70"/>
        <v>0.10107960741548527</v>
      </c>
      <c r="FF169" s="30">
        <f t="shared" si="71"/>
        <v>9.8205689277899341E-2</v>
      </c>
    </row>
    <row r="170" spans="1:162" ht="14.4" x14ac:dyDescent="0.3">
      <c r="A170" s="16" t="s">
        <v>177</v>
      </c>
      <c r="B170" s="18">
        <v>13000</v>
      </c>
      <c r="C170" s="18">
        <v>11864</v>
      </c>
      <c r="D170" s="18">
        <v>10731</v>
      </c>
      <c r="E170" s="18">
        <v>10565</v>
      </c>
      <c r="F170" s="18">
        <v>9413</v>
      </c>
      <c r="G170" s="18">
        <v>8770</v>
      </c>
      <c r="H170" s="18">
        <v>7894</v>
      </c>
      <c r="I170" s="18">
        <v>8028</v>
      </c>
      <c r="J170" s="18">
        <v>7554</v>
      </c>
      <c r="K170" s="18">
        <v>7253</v>
      </c>
      <c r="L170" s="18">
        <v>6910</v>
      </c>
      <c r="M170" s="18">
        <v>7324</v>
      </c>
      <c r="N170" s="18">
        <v>7087</v>
      </c>
      <c r="O170" s="18">
        <v>6763</v>
      </c>
      <c r="P170" s="18">
        <v>6394</v>
      </c>
      <c r="Q170" s="18">
        <v>6698</v>
      </c>
      <c r="R170" s="18">
        <v>6551</v>
      </c>
      <c r="S170" s="18">
        <v>6476</v>
      </c>
      <c r="T170" s="18">
        <v>6491</v>
      </c>
      <c r="U170" s="18">
        <v>6905</v>
      </c>
      <c r="V170" s="18">
        <v>6840</v>
      </c>
      <c r="W170" s="18">
        <v>6895</v>
      </c>
      <c r="X170" s="18">
        <v>6790</v>
      </c>
      <c r="Y170" s="18">
        <v>7369</v>
      </c>
      <c r="Z170" s="18">
        <v>7237</v>
      </c>
      <c r="AA170" s="18">
        <v>7219</v>
      </c>
      <c r="AB170" s="18">
        <v>6941</v>
      </c>
      <c r="AC170" s="18">
        <v>7438</v>
      </c>
      <c r="AD170" s="18">
        <v>18166</v>
      </c>
      <c r="AE170" s="18">
        <v>18134</v>
      </c>
      <c r="AF170" s="18">
        <v>16978</v>
      </c>
      <c r="AG170" s="18"/>
      <c r="AH170" s="18"/>
      <c r="AI170" s="18"/>
      <c r="AJ170" s="18"/>
      <c r="AK170" s="18">
        <v>325000</v>
      </c>
      <c r="AL170" s="18">
        <v>326700</v>
      </c>
      <c r="AM170" s="18">
        <v>325000</v>
      </c>
      <c r="AN170" s="18">
        <v>321100</v>
      </c>
      <c r="AO170" s="18">
        <v>330000</v>
      </c>
      <c r="AP170" s="18">
        <v>333400</v>
      </c>
      <c r="AQ170" s="18">
        <v>332100</v>
      </c>
      <c r="AR170" s="18">
        <v>330200</v>
      </c>
      <c r="AS170" s="18">
        <v>329800</v>
      </c>
      <c r="AT170" s="18">
        <v>330300</v>
      </c>
      <c r="AU170" s="18">
        <v>332300</v>
      </c>
      <c r="AV170" s="18">
        <v>334800</v>
      </c>
      <c r="AW170" s="18">
        <v>332100</v>
      </c>
      <c r="AX170" s="18">
        <v>330100</v>
      </c>
      <c r="AY170" s="40">
        <v>337100</v>
      </c>
      <c r="AZ170" s="40">
        <v>339600</v>
      </c>
      <c r="BA170" s="40">
        <v>342500</v>
      </c>
      <c r="BB170" s="40">
        <v>341100</v>
      </c>
      <c r="BC170" s="40">
        <v>340400</v>
      </c>
      <c r="BD170" s="40">
        <v>339400</v>
      </c>
      <c r="BE170" s="40">
        <v>336000</v>
      </c>
      <c r="BF170" s="40">
        <v>337800</v>
      </c>
      <c r="BG170" s="40">
        <v>340500</v>
      </c>
      <c r="BH170" s="40">
        <v>354300</v>
      </c>
      <c r="BI170" s="40">
        <v>348800</v>
      </c>
      <c r="BJ170" s="40">
        <v>353000</v>
      </c>
      <c r="BK170" s="40">
        <v>352600</v>
      </c>
      <c r="BL170" s="40">
        <v>352300</v>
      </c>
      <c r="BM170" s="40">
        <v>352800</v>
      </c>
      <c r="BN170" s="40">
        <v>345900</v>
      </c>
      <c r="BO170" s="40">
        <v>347600</v>
      </c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16"/>
      <c r="CJ170"/>
      <c r="CL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EA170" s="30" t="e">
        <f t="shared" si="67"/>
        <v>#DIV/0!</v>
      </c>
      <c r="EB170" s="30">
        <f t="shared" si="68"/>
        <v>0.04</v>
      </c>
      <c r="EC170" s="30">
        <f t="shared" si="87"/>
        <v>3.6314661769207224E-2</v>
      </c>
      <c r="ED170" s="30">
        <f t="shared" si="88"/>
        <v>3.3018461538461538E-2</v>
      </c>
      <c r="EE170" s="30">
        <f t="shared" si="89"/>
        <v>3.2902522578635941E-2</v>
      </c>
      <c r="EF170" s="30">
        <f t="shared" si="90"/>
        <v>2.8524242424242424E-2</v>
      </c>
      <c r="EG170" s="30">
        <f t="shared" si="91"/>
        <v>2.6304739052189562E-2</v>
      </c>
      <c r="EH170" s="30">
        <f t="shared" si="92"/>
        <v>2.3769948810599219E-2</v>
      </c>
      <c r="EI170" s="30">
        <f t="shared" si="93"/>
        <v>2.4312537855844942E-2</v>
      </c>
      <c r="EJ170" s="30">
        <f t="shared" si="94"/>
        <v>2.2904790782292298E-2</v>
      </c>
      <c r="EK170" s="30">
        <f t="shared" si="95"/>
        <v>2.1958825310323948E-2</v>
      </c>
      <c r="EL170" s="30">
        <f t="shared" si="96"/>
        <v>2.0794462834787843E-2</v>
      </c>
      <c r="EM170" s="30">
        <f t="shared" si="97"/>
        <v>2.1875746714456391E-2</v>
      </c>
      <c r="EN170" s="30">
        <f t="shared" si="98"/>
        <v>2.1339957844022886E-2</v>
      </c>
      <c r="EO170" s="30">
        <f t="shared" si="72"/>
        <v>2.0487730990608907E-2</v>
      </c>
      <c r="EP170" s="30">
        <f t="shared" si="73"/>
        <v>1.8967665381192524E-2</v>
      </c>
      <c r="EQ170" s="30">
        <f t="shared" si="74"/>
        <v>1.9723203769140166E-2</v>
      </c>
      <c r="ER170" s="30">
        <f t="shared" si="75"/>
        <v>1.9127007299270072E-2</v>
      </c>
      <c r="ES170" s="30">
        <f t="shared" si="76"/>
        <v>1.898563471122838E-2</v>
      </c>
      <c r="ET170" s="30">
        <f t="shared" si="77"/>
        <v>1.9068742655699179E-2</v>
      </c>
      <c r="EU170" s="30">
        <f t="shared" si="78"/>
        <v>2.0344725987035947E-2</v>
      </c>
      <c r="EV170" s="30">
        <f t="shared" si="79"/>
        <v>2.0357142857142858E-2</v>
      </c>
      <c r="EW170" s="30">
        <f t="shared" si="80"/>
        <v>2.0411486086441683E-2</v>
      </c>
      <c r="EX170" s="30">
        <f t="shared" si="81"/>
        <v>1.9941262848751834E-2</v>
      </c>
      <c r="EY170" s="30">
        <f t="shared" si="82"/>
        <v>2.0798758114592152E-2</v>
      </c>
      <c r="EZ170" s="30">
        <f t="shared" si="83"/>
        <v>2.0748279816513761E-2</v>
      </c>
      <c r="FA170" s="30">
        <f t="shared" si="84"/>
        <v>2.0450424929178469E-2</v>
      </c>
      <c r="FB170" s="30">
        <f t="shared" si="85"/>
        <v>1.9685195689166195E-2</v>
      </c>
      <c r="FC170" s="30">
        <f t="shared" si="86"/>
        <v>2.1112688049957421E-2</v>
      </c>
      <c r="FD170" s="30">
        <f t="shared" si="69"/>
        <v>5.1490929705215419E-2</v>
      </c>
      <c r="FE170" s="30">
        <f t="shared" si="70"/>
        <v>5.242555651922521E-2</v>
      </c>
      <c r="FF170" s="30">
        <f t="shared" si="71"/>
        <v>4.8843498273878024E-2</v>
      </c>
    </row>
    <row r="171" spans="1:162" ht="14.4" x14ac:dyDescent="0.3">
      <c r="A171" s="16" t="s">
        <v>178</v>
      </c>
      <c r="B171" s="18">
        <v>2092</v>
      </c>
      <c r="C171" s="18">
        <v>1966</v>
      </c>
      <c r="D171" s="18">
        <v>1917</v>
      </c>
      <c r="E171" s="18">
        <v>1948</v>
      </c>
      <c r="F171" s="18">
        <v>1757</v>
      </c>
      <c r="G171" s="18">
        <v>1696</v>
      </c>
      <c r="H171" s="18">
        <v>1603</v>
      </c>
      <c r="I171" s="18">
        <v>1611</v>
      </c>
      <c r="J171" s="18">
        <v>1477</v>
      </c>
      <c r="K171" s="18">
        <v>1342</v>
      </c>
      <c r="L171" s="18">
        <v>1308</v>
      </c>
      <c r="M171" s="18">
        <v>1380</v>
      </c>
      <c r="N171" s="18">
        <v>1304</v>
      </c>
      <c r="O171" s="18">
        <v>1293</v>
      </c>
      <c r="P171" s="18">
        <v>1307</v>
      </c>
      <c r="Q171" s="18">
        <v>1390</v>
      </c>
      <c r="R171" s="18">
        <v>1311</v>
      </c>
      <c r="S171" s="18">
        <v>1310</v>
      </c>
      <c r="T171" s="18">
        <v>1252</v>
      </c>
      <c r="U171" s="18">
        <v>1283</v>
      </c>
      <c r="V171" s="18">
        <v>1239</v>
      </c>
      <c r="W171" s="18">
        <v>1220</v>
      </c>
      <c r="X171" s="18">
        <v>1308</v>
      </c>
      <c r="Y171" s="18">
        <v>1457</v>
      </c>
      <c r="Z171" s="18">
        <v>1411</v>
      </c>
      <c r="AA171" s="18">
        <v>1397</v>
      </c>
      <c r="AB171" s="18">
        <v>1476</v>
      </c>
      <c r="AC171" s="18">
        <v>1571</v>
      </c>
      <c r="AD171" s="18">
        <v>3336</v>
      </c>
      <c r="AE171" s="18">
        <v>3425</v>
      </c>
      <c r="AF171" s="18">
        <v>3336</v>
      </c>
      <c r="AG171" s="18"/>
      <c r="AH171" s="18"/>
      <c r="AI171" s="18"/>
      <c r="AJ171" s="18"/>
      <c r="AK171" s="18">
        <v>43900</v>
      </c>
      <c r="AL171" s="18">
        <v>42000</v>
      </c>
      <c r="AM171" s="18">
        <v>42900</v>
      </c>
      <c r="AN171" s="18">
        <v>43700</v>
      </c>
      <c r="AO171" s="18">
        <v>43100</v>
      </c>
      <c r="AP171" s="18">
        <v>45200</v>
      </c>
      <c r="AQ171" s="18">
        <v>44700</v>
      </c>
      <c r="AR171" s="18">
        <v>45000</v>
      </c>
      <c r="AS171" s="18">
        <v>44500</v>
      </c>
      <c r="AT171" s="18">
        <v>44800</v>
      </c>
      <c r="AU171" s="18">
        <v>44700</v>
      </c>
      <c r="AV171" s="18">
        <v>44600</v>
      </c>
      <c r="AW171" s="18">
        <v>48100</v>
      </c>
      <c r="AX171" s="18">
        <v>46900</v>
      </c>
      <c r="AY171" s="40">
        <v>47500</v>
      </c>
      <c r="AZ171" s="40">
        <v>48700</v>
      </c>
      <c r="BA171" s="40">
        <v>49400</v>
      </c>
      <c r="BB171" s="40">
        <v>49600</v>
      </c>
      <c r="BC171" s="40">
        <v>50200</v>
      </c>
      <c r="BD171" s="40">
        <v>49100</v>
      </c>
      <c r="BE171" s="40">
        <v>47800</v>
      </c>
      <c r="BF171" s="40">
        <v>46700</v>
      </c>
      <c r="BG171" s="40">
        <v>46900</v>
      </c>
      <c r="BH171" s="40">
        <v>43400</v>
      </c>
      <c r="BI171" s="40">
        <v>42800</v>
      </c>
      <c r="BJ171" s="40">
        <v>44100</v>
      </c>
      <c r="BK171" s="40">
        <v>44100</v>
      </c>
      <c r="BL171" s="40">
        <v>47900</v>
      </c>
      <c r="BM171" s="40">
        <v>49800</v>
      </c>
      <c r="BN171" s="40">
        <v>49200</v>
      </c>
      <c r="BO171" s="40">
        <v>48600</v>
      </c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16"/>
      <c r="CJ171"/>
      <c r="CL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EA171" s="30" t="e">
        <f t="shared" si="67"/>
        <v>#DIV/0!</v>
      </c>
      <c r="EB171" s="30">
        <f t="shared" si="68"/>
        <v>4.7653758542141232E-2</v>
      </c>
      <c r="EC171" s="30">
        <f t="shared" si="87"/>
        <v>4.6809523809523808E-2</v>
      </c>
      <c r="ED171" s="30">
        <f t="shared" si="88"/>
        <v>4.4685314685314684E-2</v>
      </c>
      <c r="EE171" s="30">
        <f t="shared" si="89"/>
        <v>4.4576659038901602E-2</v>
      </c>
      <c r="EF171" s="30">
        <f t="shared" si="90"/>
        <v>4.076566125290023E-2</v>
      </c>
      <c r="EG171" s="30">
        <f t="shared" si="91"/>
        <v>3.7522123893805312E-2</v>
      </c>
      <c r="EH171" s="30">
        <f t="shared" si="92"/>
        <v>3.5861297539149885E-2</v>
      </c>
      <c r="EI171" s="30">
        <f t="shared" si="93"/>
        <v>3.5799999999999998E-2</v>
      </c>
      <c r="EJ171" s="30">
        <f t="shared" si="94"/>
        <v>3.3191011235955054E-2</v>
      </c>
      <c r="EK171" s="30">
        <f t="shared" si="95"/>
        <v>2.9955357142857141E-2</v>
      </c>
      <c r="EL171" s="30">
        <f t="shared" si="96"/>
        <v>2.9261744966442953E-2</v>
      </c>
      <c r="EM171" s="30">
        <f t="shared" si="97"/>
        <v>3.0941704035874439E-2</v>
      </c>
      <c r="EN171" s="30">
        <f t="shared" si="98"/>
        <v>2.711018711018711E-2</v>
      </c>
      <c r="EO171" s="30">
        <f t="shared" si="72"/>
        <v>2.7569296375266523E-2</v>
      </c>
      <c r="EP171" s="30">
        <f t="shared" si="73"/>
        <v>2.7515789473684212E-2</v>
      </c>
      <c r="EQ171" s="30">
        <f t="shared" si="74"/>
        <v>2.8542094455852155E-2</v>
      </c>
      <c r="ER171" s="30">
        <f t="shared" si="75"/>
        <v>2.6538461538461539E-2</v>
      </c>
      <c r="ES171" s="30">
        <f t="shared" si="76"/>
        <v>2.6411290322580647E-2</v>
      </c>
      <c r="ET171" s="30">
        <f t="shared" si="77"/>
        <v>2.49402390438247E-2</v>
      </c>
      <c r="EU171" s="30">
        <f t="shared" si="78"/>
        <v>2.6130346232179226E-2</v>
      </c>
      <c r="EV171" s="30">
        <f t="shared" si="79"/>
        <v>2.5920502092050209E-2</v>
      </c>
      <c r="EW171" s="30">
        <f t="shared" si="80"/>
        <v>2.6124197002141327E-2</v>
      </c>
      <c r="EX171" s="30">
        <f t="shared" si="81"/>
        <v>2.7889125799573561E-2</v>
      </c>
      <c r="EY171" s="30">
        <f t="shared" si="82"/>
        <v>3.3571428571428572E-2</v>
      </c>
      <c r="EZ171" s="30">
        <f t="shared" si="83"/>
        <v>3.2967289719626168E-2</v>
      </c>
      <c r="FA171" s="30">
        <f t="shared" si="84"/>
        <v>3.1678004535147394E-2</v>
      </c>
      <c r="FB171" s="30">
        <f t="shared" si="85"/>
        <v>3.346938775510204E-2</v>
      </c>
      <c r="FC171" s="30">
        <f t="shared" si="86"/>
        <v>3.2797494780793322E-2</v>
      </c>
      <c r="FD171" s="30">
        <f t="shared" si="69"/>
        <v>6.6987951807228913E-2</v>
      </c>
      <c r="FE171" s="30">
        <f t="shared" si="70"/>
        <v>6.9613821138211379E-2</v>
      </c>
      <c r="FF171" s="30">
        <f t="shared" si="71"/>
        <v>6.8641975308641981E-2</v>
      </c>
    </row>
    <row r="172" spans="1:162" ht="14.4" x14ac:dyDescent="0.3">
      <c r="A172" s="16" t="s">
        <v>179</v>
      </c>
      <c r="B172" s="18">
        <v>14337</v>
      </c>
      <c r="C172" s="18">
        <v>13633</v>
      </c>
      <c r="D172" s="18">
        <v>12743</v>
      </c>
      <c r="E172" s="18">
        <v>12474</v>
      </c>
      <c r="F172" s="18">
        <v>11709</v>
      </c>
      <c r="G172" s="18">
        <v>11084</v>
      </c>
      <c r="H172" s="18">
        <v>10365</v>
      </c>
      <c r="I172" s="18">
        <v>10084</v>
      </c>
      <c r="J172" s="18">
        <v>9650</v>
      </c>
      <c r="K172" s="18">
        <v>9462</v>
      </c>
      <c r="L172" s="18">
        <v>8973</v>
      </c>
      <c r="M172" s="18">
        <v>9271</v>
      </c>
      <c r="N172" s="18">
        <v>9001</v>
      </c>
      <c r="O172" s="18">
        <v>8879</v>
      </c>
      <c r="P172" s="18">
        <v>8477</v>
      </c>
      <c r="Q172" s="18">
        <v>8660</v>
      </c>
      <c r="R172" s="18">
        <v>8708</v>
      </c>
      <c r="S172" s="18">
        <v>8466</v>
      </c>
      <c r="T172" s="18">
        <v>8205</v>
      </c>
      <c r="U172" s="18">
        <v>8331</v>
      </c>
      <c r="V172" s="18">
        <v>8288</v>
      </c>
      <c r="W172" s="18">
        <v>8216</v>
      </c>
      <c r="X172" s="18">
        <v>8223</v>
      </c>
      <c r="Y172" s="18">
        <v>8582</v>
      </c>
      <c r="Z172" s="18">
        <v>8825</v>
      </c>
      <c r="AA172" s="18">
        <v>8978</v>
      </c>
      <c r="AB172" s="18">
        <v>8870</v>
      </c>
      <c r="AC172" s="18">
        <v>9248</v>
      </c>
      <c r="AD172" s="18">
        <v>19296</v>
      </c>
      <c r="AE172" s="18">
        <v>20432</v>
      </c>
      <c r="AF172" s="18">
        <v>20643</v>
      </c>
      <c r="AG172" s="18"/>
      <c r="AH172" s="18"/>
      <c r="AI172" s="18"/>
      <c r="AJ172" s="18"/>
      <c r="AK172" s="18">
        <v>155200</v>
      </c>
      <c r="AL172" s="18">
        <v>154000</v>
      </c>
      <c r="AM172" s="18">
        <v>157200</v>
      </c>
      <c r="AN172" s="18">
        <v>158400</v>
      </c>
      <c r="AO172" s="18">
        <v>160600</v>
      </c>
      <c r="AP172" s="18">
        <v>159000</v>
      </c>
      <c r="AQ172" s="18">
        <v>159400</v>
      </c>
      <c r="AR172" s="18">
        <v>160000</v>
      </c>
      <c r="AS172" s="18">
        <v>159500</v>
      </c>
      <c r="AT172" s="18">
        <v>163600</v>
      </c>
      <c r="AU172" s="18">
        <v>165900</v>
      </c>
      <c r="AV172" s="18">
        <v>165700</v>
      </c>
      <c r="AW172" s="18">
        <v>165500</v>
      </c>
      <c r="AX172" s="18">
        <v>167600</v>
      </c>
      <c r="AY172" s="40">
        <v>167000</v>
      </c>
      <c r="AZ172" s="40">
        <v>170300</v>
      </c>
      <c r="BA172" s="40">
        <v>171600</v>
      </c>
      <c r="BB172" s="40">
        <v>173100</v>
      </c>
      <c r="BC172" s="40">
        <v>180000</v>
      </c>
      <c r="BD172" s="40">
        <v>180000</v>
      </c>
      <c r="BE172" s="40">
        <v>177900</v>
      </c>
      <c r="BF172" s="40">
        <v>179000</v>
      </c>
      <c r="BG172" s="40">
        <v>174500</v>
      </c>
      <c r="BH172" s="40">
        <v>172700</v>
      </c>
      <c r="BI172" s="40">
        <v>178300</v>
      </c>
      <c r="BJ172" s="40">
        <v>178800</v>
      </c>
      <c r="BK172" s="40">
        <v>181000</v>
      </c>
      <c r="BL172" s="40">
        <v>186500</v>
      </c>
      <c r="BM172" s="40">
        <v>188200</v>
      </c>
      <c r="BN172" s="40">
        <v>191200</v>
      </c>
      <c r="BO172" s="40">
        <v>188700</v>
      </c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16"/>
      <c r="CJ172"/>
      <c r="CL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EA172" s="30" t="e">
        <f t="shared" si="67"/>
        <v>#DIV/0!</v>
      </c>
      <c r="EB172" s="30">
        <f t="shared" si="68"/>
        <v>9.2377577319587623E-2</v>
      </c>
      <c r="EC172" s="30">
        <f t="shared" si="87"/>
        <v>8.8525974025974022E-2</v>
      </c>
      <c r="ED172" s="30">
        <f t="shared" si="88"/>
        <v>8.1062340966921123E-2</v>
      </c>
      <c r="EE172" s="30">
        <f t="shared" si="89"/>
        <v>7.8750000000000001E-2</v>
      </c>
      <c r="EF172" s="30">
        <f t="shared" si="90"/>
        <v>7.2907845579078451E-2</v>
      </c>
      <c r="EG172" s="30">
        <f t="shared" si="91"/>
        <v>6.9710691823899371E-2</v>
      </c>
      <c r="EH172" s="30">
        <f t="shared" si="92"/>
        <v>6.5025094102885816E-2</v>
      </c>
      <c r="EI172" s="30">
        <f t="shared" si="93"/>
        <v>6.3024999999999998E-2</v>
      </c>
      <c r="EJ172" s="30">
        <f t="shared" si="94"/>
        <v>6.050156739811912E-2</v>
      </c>
      <c r="EK172" s="30">
        <f t="shared" si="95"/>
        <v>5.7836185819070907E-2</v>
      </c>
      <c r="EL172" s="30">
        <f t="shared" si="96"/>
        <v>5.4086799276672697E-2</v>
      </c>
      <c r="EM172" s="30">
        <f t="shared" si="97"/>
        <v>5.5950512975256488E-2</v>
      </c>
      <c r="EN172" s="30">
        <f t="shared" si="98"/>
        <v>5.4386706948640486E-2</v>
      </c>
      <c r="EO172" s="30">
        <f t="shared" si="72"/>
        <v>5.2977326968973747E-2</v>
      </c>
      <c r="EP172" s="30">
        <f t="shared" si="73"/>
        <v>5.0760479041916169E-2</v>
      </c>
      <c r="EQ172" s="30">
        <f t="shared" si="74"/>
        <v>5.0851438637698178E-2</v>
      </c>
      <c r="ER172" s="30">
        <f t="shared" si="75"/>
        <v>5.0745920745920749E-2</v>
      </c>
      <c r="ES172" s="30">
        <f t="shared" si="76"/>
        <v>4.8908145580589257E-2</v>
      </c>
      <c r="ET172" s="30">
        <f t="shared" si="77"/>
        <v>4.558333333333333E-2</v>
      </c>
      <c r="EU172" s="30">
        <f t="shared" si="78"/>
        <v>4.6283333333333336E-2</v>
      </c>
      <c r="EV172" s="30">
        <f t="shared" si="79"/>
        <v>4.6587970770095556E-2</v>
      </c>
      <c r="EW172" s="30">
        <f t="shared" si="80"/>
        <v>4.5899441340782124E-2</v>
      </c>
      <c r="EX172" s="30">
        <f t="shared" si="81"/>
        <v>4.7123209169054443E-2</v>
      </c>
      <c r="EY172" s="30">
        <f t="shared" si="82"/>
        <v>4.969310943833237E-2</v>
      </c>
      <c r="EZ172" s="30">
        <f t="shared" si="83"/>
        <v>4.9495232753785756E-2</v>
      </c>
      <c r="FA172" s="30">
        <f t="shared" si="84"/>
        <v>5.0212527964205819E-2</v>
      </c>
      <c r="FB172" s="30">
        <f t="shared" si="85"/>
        <v>4.9005524861878452E-2</v>
      </c>
      <c r="FC172" s="30">
        <f t="shared" si="86"/>
        <v>4.9587131367292224E-2</v>
      </c>
      <c r="FD172" s="30">
        <f t="shared" si="69"/>
        <v>0.10252922422954304</v>
      </c>
      <c r="FE172" s="30">
        <f t="shared" si="70"/>
        <v>0.10686192468619247</v>
      </c>
      <c r="FF172" s="30">
        <f t="shared" si="71"/>
        <v>0.10939586645468999</v>
      </c>
    </row>
    <row r="173" spans="1:162" ht="14.4" x14ac:dyDescent="0.3">
      <c r="A173" s="16" t="s">
        <v>180</v>
      </c>
      <c r="B173" s="18">
        <v>1851</v>
      </c>
      <c r="C173" s="18">
        <v>1685</v>
      </c>
      <c r="D173" s="18">
        <v>1471</v>
      </c>
      <c r="E173" s="18">
        <v>1508</v>
      </c>
      <c r="F173" s="18">
        <v>1373</v>
      </c>
      <c r="G173" s="18">
        <v>1151</v>
      </c>
      <c r="H173" s="18">
        <v>1004</v>
      </c>
      <c r="I173" s="18">
        <v>1018</v>
      </c>
      <c r="J173" s="18">
        <v>943</v>
      </c>
      <c r="K173" s="18">
        <v>955</v>
      </c>
      <c r="L173" s="18">
        <v>922</v>
      </c>
      <c r="M173" s="18">
        <v>949</v>
      </c>
      <c r="N173" s="18">
        <v>955</v>
      </c>
      <c r="O173" s="18">
        <v>933</v>
      </c>
      <c r="P173" s="18">
        <v>889</v>
      </c>
      <c r="Q173" s="18">
        <v>1005</v>
      </c>
      <c r="R173" s="18">
        <v>987</v>
      </c>
      <c r="S173" s="18">
        <v>931</v>
      </c>
      <c r="T173" s="18">
        <v>925</v>
      </c>
      <c r="U173" s="18">
        <v>1033</v>
      </c>
      <c r="V173" s="18">
        <v>1044</v>
      </c>
      <c r="W173" s="18">
        <v>988</v>
      </c>
      <c r="X173" s="18">
        <v>1024</v>
      </c>
      <c r="Y173" s="18">
        <v>1134</v>
      </c>
      <c r="Z173" s="18">
        <v>1110</v>
      </c>
      <c r="AA173" s="18">
        <v>1112</v>
      </c>
      <c r="AB173" s="18">
        <v>1121</v>
      </c>
      <c r="AC173" s="18">
        <v>1286</v>
      </c>
      <c r="AD173" s="18">
        <v>2959</v>
      </c>
      <c r="AE173" s="18">
        <v>2935</v>
      </c>
      <c r="AF173" s="18">
        <v>2686</v>
      </c>
      <c r="AG173" s="18"/>
      <c r="AH173" s="18"/>
      <c r="AI173" s="18"/>
      <c r="AJ173" s="18"/>
      <c r="AK173" s="18">
        <v>48700</v>
      </c>
      <c r="AL173" s="18">
        <v>48200</v>
      </c>
      <c r="AM173" s="18">
        <v>47300</v>
      </c>
      <c r="AN173" s="18">
        <v>47200</v>
      </c>
      <c r="AO173" s="18">
        <v>47200</v>
      </c>
      <c r="AP173" s="18">
        <v>47300</v>
      </c>
      <c r="AQ173" s="18">
        <v>49700</v>
      </c>
      <c r="AR173" s="18">
        <v>51500</v>
      </c>
      <c r="AS173" s="18">
        <v>54500</v>
      </c>
      <c r="AT173" s="18">
        <v>51900</v>
      </c>
      <c r="AU173" s="18">
        <v>51900</v>
      </c>
      <c r="AV173" s="18">
        <v>49500</v>
      </c>
      <c r="AW173" s="18">
        <v>47400</v>
      </c>
      <c r="AX173" s="18">
        <v>49900</v>
      </c>
      <c r="AY173" s="40">
        <v>47900</v>
      </c>
      <c r="AZ173" s="40">
        <v>47400</v>
      </c>
      <c r="BA173" s="40">
        <v>48400</v>
      </c>
      <c r="BB173" s="40">
        <v>46800</v>
      </c>
      <c r="BC173" s="40">
        <v>49700</v>
      </c>
      <c r="BD173" s="40">
        <v>47800</v>
      </c>
      <c r="BE173" s="40">
        <v>47800</v>
      </c>
      <c r="BF173" s="40">
        <v>46400</v>
      </c>
      <c r="BG173" s="40">
        <v>48000</v>
      </c>
      <c r="BH173" s="40">
        <v>49800</v>
      </c>
      <c r="BI173" s="40">
        <v>47100</v>
      </c>
      <c r="BJ173" s="40">
        <v>49000</v>
      </c>
      <c r="BK173" s="40">
        <v>47500</v>
      </c>
      <c r="BL173" s="40">
        <v>47300</v>
      </c>
      <c r="BM173" s="40">
        <v>49100</v>
      </c>
      <c r="BN173" s="40">
        <v>48900</v>
      </c>
      <c r="BO173" s="40">
        <v>50900</v>
      </c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16"/>
      <c r="CJ173"/>
      <c r="CL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EA173" s="30" t="e">
        <f t="shared" si="67"/>
        <v>#DIV/0!</v>
      </c>
      <c r="EB173" s="30">
        <f t="shared" si="68"/>
        <v>3.8008213552361399E-2</v>
      </c>
      <c r="EC173" s="30">
        <f t="shared" si="87"/>
        <v>3.4958506224066391E-2</v>
      </c>
      <c r="ED173" s="30">
        <f t="shared" si="88"/>
        <v>3.1099365750528542E-2</v>
      </c>
      <c r="EE173" s="30">
        <f t="shared" si="89"/>
        <v>3.1949152542372884E-2</v>
      </c>
      <c r="EF173" s="30">
        <f t="shared" si="90"/>
        <v>2.9088983050847457E-2</v>
      </c>
      <c r="EG173" s="30">
        <f t="shared" si="91"/>
        <v>2.4334038054968289E-2</v>
      </c>
      <c r="EH173" s="30">
        <f t="shared" si="92"/>
        <v>2.0201207243460764E-2</v>
      </c>
      <c r="EI173" s="30">
        <f t="shared" si="93"/>
        <v>1.9766990291262138E-2</v>
      </c>
      <c r="EJ173" s="30">
        <f t="shared" si="94"/>
        <v>1.7302752293577982E-2</v>
      </c>
      <c r="EK173" s="30">
        <f t="shared" si="95"/>
        <v>1.840077071290944E-2</v>
      </c>
      <c r="EL173" s="30">
        <f t="shared" si="96"/>
        <v>1.7764932562620423E-2</v>
      </c>
      <c r="EM173" s="30">
        <f t="shared" si="97"/>
        <v>1.9171717171717173E-2</v>
      </c>
      <c r="EN173" s="30">
        <f t="shared" si="98"/>
        <v>2.0147679324894516E-2</v>
      </c>
      <c r="EO173" s="30">
        <f t="shared" si="72"/>
        <v>1.8697394789579158E-2</v>
      </c>
      <c r="EP173" s="30">
        <f t="shared" si="73"/>
        <v>1.8559498956158663E-2</v>
      </c>
      <c r="EQ173" s="30">
        <f t="shared" si="74"/>
        <v>2.1202531645569619E-2</v>
      </c>
      <c r="ER173" s="30">
        <f t="shared" si="75"/>
        <v>2.0392561983471075E-2</v>
      </c>
      <c r="ES173" s="30">
        <f t="shared" si="76"/>
        <v>1.9893162393162394E-2</v>
      </c>
      <c r="ET173" s="30">
        <f t="shared" si="77"/>
        <v>1.8611670020120725E-2</v>
      </c>
      <c r="EU173" s="30">
        <f t="shared" si="78"/>
        <v>2.1610878661087865E-2</v>
      </c>
      <c r="EV173" s="30">
        <f t="shared" si="79"/>
        <v>2.184100418410042E-2</v>
      </c>
      <c r="EW173" s="30">
        <f t="shared" si="80"/>
        <v>2.1293103448275862E-2</v>
      </c>
      <c r="EX173" s="30">
        <f t="shared" si="81"/>
        <v>2.1333333333333333E-2</v>
      </c>
      <c r="EY173" s="30">
        <f t="shared" si="82"/>
        <v>2.2771084337349399E-2</v>
      </c>
      <c r="EZ173" s="30">
        <f t="shared" si="83"/>
        <v>2.3566878980891721E-2</v>
      </c>
      <c r="FA173" s="30">
        <f t="shared" si="84"/>
        <v>2.2693877551020408E-2</v>
      </c>
      <c r="FB173" s="30">
        <f t="shared" si="85"/>
        <v>2.3599999999999999E-2</v>
      </c>
      <c r="FC173" s="30">
        <f t="shared" si="86"/>
        <v>2.718816067653277E-2</v>
      </c>
      <c r="FD173" s="30">
        <f t="shared" si="69"/>
        <v>6.0264765784114056E-2</v>
      </c>
      <c r="FE173" s="30">
        <f t="shared" si="70"/>
        <v>6.0020449897750509E-2</v>
      </c>
      <c r="FF173" s="30">
        <f t="shared" si="71"/>
        <v>5.2770137524557954E-2</v>
      </c>
    </row>
    <row r="174" spans="1:162" ht="14.4" x14ac:dyDescent="0.3">
      <c r="A174" s="16" t="s">
        <v>181</v>
      </c>
      <c r="B174" s="18">
        <v>4486</v>
      </c>
      <c r="C174" s="18">
        <v>4198</v>
      </c>
      <c r="D174" s="18">
        <v>3934</v>
      </c>
      <c r="E174" s="18">
        <v>4073</v>
      </c>
      <c r="F174" s="18">
        <v>3631</v>
      </c>
      <c r="G174" s="18">
        <v>3213</v>
      </c>
      <c r="H174" s="18">
        <v>3056</v>
      </c>
      <c r="I174" s="18">
        <v>2970</v>
      </c>
      <c r="J174" s="18">
        <v>2826</v>
      </c>
      <c r="K174" s="18">
        <v>2670</v>
      </c>
      <c r="L174" s="18">
        <v>2656</v>
      </c>
      <c r="M174" s="18">
        <v>2656</v>
      </c>
      <c r="N174" s="18">
        <v>2677</v>
      </c>
      <c r="O174" s="18">
        <v>2526</v>
      </c>
      <c r="P174" s="18">
        <v>2428</v>
      </c>
      <c r="Q174" s="18">
        <v>2545</v>
      </c>
      <c r="R174" s="18">
        <v>2517</v>
      </c>
      <c r="S174" s="18">
        <v>2496</v>
      </c>
      <c r="T174" s="18">
        <v>2432</v>
      </c>
      <c r="U174" s="18">
        <v>2564</v>
      </c>
      <c r="V174" s="18">
        <v>2523</v>
      </c>
      <c r="W174" s="18">
        <v>2459</v>
      </c>
      <c r="X174" s="18">
        <v>2433</v>
      </c>
      <c r="Y174" s="18">
        <v>2609</v>
      </c>
      <c r="Z174" s="18">
        <v>2535</v>
      </c>
      <c r="AA174" s="18">
        <v>2550</v>
      </c>
      <c r="AB174" s="18">
        <v>2494</v>
      </c>
      <c r="AC174" s="18">
        <v>2601</v>
      </c>
      <c r="AD174" s="18">
        <v>4598</v>
      </c>
      <c r="AE174" s="18">
        <v>4434</v>
      </c>
      <c r="AF174" s="18">
        <v>4203</v>
      </c>
      <c r="AG174" s="18"/>
      <c r="AH174" s="18"/>
      <c r="AI174" s="18"/>
      <c r="AJ174" s="18"/>
      <c r="AK174" s="18">
        <v>52100</v>
      </c>
      <c r="AL174" s="18">
        <v>52900</v>
      </c>
      <c r="AM174" s="18">
        <v>52600</v>
      </c>
      <c r="AN174" s="18">
        <v>50600</v>
      </c>
      <c r="AO174" s="18">
        <v>50900</v>
      </c>
      <c r="AP174" s="18">
        <v>51900</v>
      </c>
      <c r="AQ174" s="18">
        <v>51700</v>
      </c>
      <c r="AR174" s="18">
        <v>53900</v>
      </c>
      <c r="AS174" s="18">
        <v>53500</v>
      </c>
      <c r="AT174" s="18">
        <v>52300</v>
      </c>
      <c r="AU174" s="18">
        <v>51300</v>
      </c>
      <c r="AV174" s="18">
        <v>51200</v>
      </c>
      <c r="AW174" s="18">
        <v>50700</v>
      </c>
      <c r="AX174" s="18">
        <v>46200</v>
      </c>
      <c r="AY174" s="40">
        <v>48000</v>
      </c>
      <c r="AZ174" s="40">
        <v>47200</v>
      </c>
      <c r="BA174" s="40">
        <v>45200</v>
      </c>
      <c r="BB174" s="40">
        <v>47500</v>
      </c>
      <c r="BC174" s="40">
        <v>47100</v>
      </c>
      <c r="BD174" s="40">
        <v>47800</v>
      </c>
      <c r="BE174" s="40">
        <v>47800</v>
      </c>
      <c r="BF174" s="40">
        <v>47000</v>
      </c>
      <c r="BG174" s="40">
        <v>45700</v>
      </c>
      <c r="BH174" s="40">
        <v>45800</v>
      </c>
      <c r="BI174" s="40">
        <v>48800</v>
      </c>
      <c r="BJ174" s="40">
        <v>48100</v>
      </c>
      <c r="BK174" s="40">
        <v>50600</v>
      </c>
      <c r="BL174" s="40">
        <v>47800</v>
      </c>
      <c r="BM174" s="40">
        <v>47700</v>
      </c>
      <c r="BN174" s="40">
        <v>50000</v>
      </c>
      <c r="BO174" s="40">
        <v>46400</v>
      </c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16"/>
      <c r="CJ174"/>
      <c r="CL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EA174" s="30" t="e">
        <f t="shared" si="67"/>
        <v>#DIV/0!</v>
      </c>
      <c r="EB174" s="30">
        <f t="shared" si="68"/>
        <v>8.6103646833013442E-2</v>
      </c>
      <c r="EC174" s="30">
        <f t="shared" si="87"/>
        <v>7.9357277882797728E-2</v>
      </c>
      <c r="ED174" s="30">
        <f t="shared" si="88"/>
        <v>7.4790874524714834E-2</v>
      </c>
      <c r="EE174" s="30">
        <f t="shared" si="89"/>
        <v>8.0494071146245058E-2</v>
      </c>
      <c r="EF174" s="30">
        <f t="shared" si="90"/>
        <v>7.1335952848722989E-2</v>
      </c>
      <c r="EG174" s="30">
        <f t="shared" si="91"/>
        <v>6.1907514450867049E-2</v>
      </c>
      <c r="EH174" s="30">
        <f t="shared" si="92"/>
        <v>5.9110251450676984E-2</v>
      </c>
      <c r="EI174" s="30">
        <f t="shared" si="93"/>
        <v>5.5102040816326532E-2</v>
      </c>
      <c r="EJ174" s="30">
        <f t="shared" si="94"/>
        <v>5.2822429906542054E-2</v>
      </c>
      <c r="EK174" s="30">
        <f t="shared" si="95"/>
        <v>5.1051625239005735E-2</v>
      </c>
      <c r="EL174" s="30">
        <f t="shared" si="96"/>
        <v>5.1773879142300194E-2</v>
      </c>
      <c r="EM174" s="30">
        <f t="shared" si="97"/>
        <v>5.1874999999999998E-2</v>
      </c>
      <c r="EN174" s="30">
        <f t="shared" si="98"/>
        <v>5.2800788954635108E-2</v>
      </c>
      <c r="EO174" s="30">
        <f t="shared" si="72"/>
        <v>5.4675324675324675E-2</v>
      </c>
      <c r="EP174" s="30">
        <f t="shared" si="73"/>
        <v>5.0583333333333334E-2</v>
      </c>
      <c r="EQ174" s="30">
        <f t="shared" si="74"/>
        <v>5.3919491525423732E-2</v>
      </c>
      <c r="ER174" s="30">
        <f t="shared" si="75"/>
        <v>5.5685840707964604E-2</v>
      </c>
      <c r="ES174" s="30">
        <f t="shared" si="76"/>
        <v>5.2547368421052634E-2</v>
      </c>
      <c r="ET174" s="30">
        <f t="shared" si="77"/>
        <v>5.1634819532908702E-2</v>
      </c>
      <c r="EU174" s="30">
        <f t="shared" si="78"/>
        <v>5.3640167364016736E-2</v>
      </c>
      <c r="EV174" s="30">
        <f t="shared" si="79"/>
        <v>5.2782426778242679E-2</v>
      </c>
      <c r="EW174" s="30">
        <f t="shared" si="80"/>
        <v>5.2319148936170214E-2</v>
      </c>
      <c r="EX174" s="30">
        <f t="shared" si="81"/>
        <v>5.323851203501094E-2</v>
      </c>
      <c r="EY174" s="30">
        <f t="shared" si="82"/>
        <v>5.6965065502183408E-2</v>
      </c>
      <c r="EZ174" s="30">
        <f t="shared" si="83"/>
        <v>5.1946721311475409E-2</v>
      </c>
      <c r="FA174" s="30">
        <f t="shared" si="84"/>
        <v>5.3014553014553017E-2</v>
      </c>
      <c r="FB174" s="30">
        <f t="shared" si="85"/>
        <v>4.9288537549407117E-2</v>
      </c>
      <c r="FC174" s="30">
        <f t="shared" si="86"/>
        <v>5.4414225941422596E-2</v>
      </c>
      <c r="FD174" s="30">
        <f t="shared" si="69"/>
        <v>9.6394129979035639E-2</v>
      </c>
      <c r="FE174" s="30">
        <f t="shared" si="70"/>
        <v>8.8679999999999995E-2</v>
      </c>
      <c r="FF174" s="30">
        <f t="shared" si="71"/>
        <v>9.0581896551724134E-2</v>
      </c>
    </row>
    <row r="175" spans="1:162" ht="14.4" x14ac:dyDescent="0.3">
      <c r="A175" s="16" t="s">
        <v>182</v>
      </c>
      <c r="B175" s="18">
        <v>21009</v>
      </c>
      <c r="C175" s="18">
        <v>19449</v>
      </c>
      <c r="D175" s="18">
        <v>19332</v>
      </c>
      <c r="E175" s="18">
        <v>19836</v>
      </c>
      <c r="F175" s="18">
        <v>17366</v>
      </c>
      <c r="G175" s="18">
        <v>15483</v>
      </c>
      <c r="H175" s="18">
        <v>15512</v>
      </c>
      <c r="I175" s="18">
        <v>15276</v>
      </c>
      <c r="J175" s="18">
        <v>13781</v>
      </c>
      <c r="K175" s="18">
        <v>13112</v>
      </c>
      <c r="L175" s="18">
        <v>13466</v>
      </c>
      <c r="M175" s="18">
        <v>13682</v>
      </c>
      <c r="N175" s="18">
        <v>13135</v>
      </c>
      <c r="O175" s="18">
        <v>12603</v>
      </c>
      <c r="P175" s="18">
        <v>12675</v>
      </c>
      <c r="Q175" s="18">
        <v>13438</v>
      </c>
      <c r="R175" s="18">
        <v>12778</v>
      </c>
      <c r="S175" s="18">
        <v>12271</v>
      </c>
      <c r="T175" s="18">
        <v>12807</v>
      </c>
      <c r="U175" s="18">
        <v>13462</v>
      </c>
      <c r="V175" s="18">
        <v>12737</v>
      </c>
      <c r="W175" s="18">
        <v>12246</v>
      </c>
      <c r="X175" s="18">
        <v>12685</v>
      </c>
      <c r="Y175" s="18">
        <v>13536</v>
      </c>
      <c r="Z175" s="18">
        <v>12828</v>
      </c>
      <c r="AA175" s="18">
        <v>12646</v>
      </c>
      <c r="AB175" s="18">
        <v>13035</v>
      </c>
      <c r="AC175" s="18">
        <v>14030</v>
      </c>
      <c r="AD175" s="18">
        <v>26459</v>
      </c>
      <c r="AE175" s="18">
        <v>25070</v>
      </c>
      <c r="AF175" s="18">
        <v>24047</v>
      </c>
      <c r="AG175" s="18"/>
      <c r="AH175" s="18"/>
      <c r="AI175" s="18"/>
      <c r="AJ175" s="18"/>
      <c r="AK175" s="18">
        <v>336700</v>
      </c>
      <c r="AL175" s="18">
        <v>339400</v>
      </c>
      <c r="AM175" s="18">
        <v>345100</v>
      </c>
      <c r="AN175" s="18">
        <v>343700</v>
      </c>
      <c r="AO175" s="18">
        <v>345300</v>
      </c>
      <c r="AP175" s="18">
        <v>347200</v>
      </c>
      <c r="AQ175" s="18">
        <v>343600</v>
      </c>
      <c r="AR175" s="18">
        <v>344200</v>
      </c>
      <c r="AS175" s="18">
        <v>343900</v>
      </c>
      <c r="AT175" s="18">
        <v>342400</v>
      </c>
      <c r="AU175" s="18">
        <v>345300</v>
      </c>
      <c r="AV175" s="18">
        <v>341000</v>
      </c>
      <c r="AW175" s="18">
        <v>342500</v>
      </c>
      <c r="AX175" s="18">
        <v>339400</v>
      </c>
      <c r="AY175" s="40">
        <v>338100</v>
      </c>
      <c r="AZ175" s="40">
        <v>341900</v>
      </c>
      <c r="BA175" s="40">
        <v>342200</v>
      </c>
      <c r="BB175" s="40">
        <v>343800</v>
      </c>
      <c r="BC175" s="40">
        <v>348400</v>
      </c>
      <c r="BD175" s="40">
        <v>350400</v>
      </c>
      <c r="BE175" s="40">
        <v>347900</v>
      </c>
      <c r="BF175" s="40">
        <v>352700</v>
      </c>
      <c r="BG175" s="40">
        <v>351300</v>
      </c>
      <c r="BH175" s="40">
        <v>350600</v>
      </c>
      <c r="BI175" s="40">
        <v>355500</v>
      </c>
      <c r="BJ175" s="40">
        <v>348500</v>
      </c>
      <c r="BK175" s="40">
        <v>350000</v>
      </c>
      <c r="BL175" s="40">
        <v>342000</v>
      </c>
      <c r="BM175" s="40">
        <v>336800</v>
      </c>
      <c r="BN175" s="40">
        <v>337100</v>
      </c>
      <c r="BO175" s="40">
        <v>335300</v>
      </c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16"/>
      <c r="CJ175"/>
      <c r="CL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EA175" s="30" t="e">
        <f t="shared" si="67"/>
        <v>#DIV/0!</v>
      </c>
      <c r="EB175" s="30">
        <f t="shared" si="68"/>
        <v>6.2396792396792397E-2</v>
      </c>
      <c r="EC175" s="30">
        <f t="shared" si="87"/>
        <v>5.730406599882145E-2</v>
      </c>
      <c r="ED175" s="30">
        <f t="shared" si="88"/>
        <v>5.6018545349174151E-2</v>
      </c>
      <c r="EE175" s="30">
        <f t="shared" si="89"/>
        <v>5.7713121908641259E-2</v>
      </c>
      <c r="EF175" s="30">
        <f t="shared" si="90"/>
        <v>5.0292499275991893E-2</v>
      </c>
      <c r="EG175" s="30">
        <f t="shared" si="91"/>
        <v>4.4593894009216588E-2</v>
      </c>
      <c r="EH175" s="30">
        <f t="shared" si="92"/>
        <v>4.5145518044237484E-2</v>
      </c>
      <c r="EI175" s="30">
        <f t="shared" si="93"/>
        <v>4.4381173736199882E-2</v>
      </c>
      <c r="EJ175" s="30">
        <f t="shared" si="94"/>
        <v>4.0072695551032274E-2</v>
      </c>
      <c r="EK175" s="30">
        <f t="shared" si="95"/>
        <v>3.8294392523364487E-2</v>
      </c>
      <c r="EL175" s="30">
        <f t="shared" si="96"/>
        <v>3.8997972777295109E-2</v>
      </c>
      <c r="EM175" s="30">
        <f t="shared" si="97"/>
        <v>4.0123167155425223E-2</v>
      </c>
      <c r="EN175" s="30">
        <f t="shared" si="98"/>
        <v>3.835036496350365E-2</v>
      </c>
      <c r="EO175" s="30">
        <f t="shared" si="72"/>
        <v>3.7133176193282262E-2</v>
      </c>
      <c r="EP175" s="30">
        <f t="shared" si="73"/>
        <v>3.7488908606921029E-2</v>
      </c>
      <c r="EQ175" s="30">
        <f t="shared" si="74"/>
        <v>3.9303890026323486E-2</v>
      </c>
      <c r="ER175" s="30">
        <f t="shared" si="75"/>
        <v>3.7340736411455286E-2</v>
      </c>
      <c r="ES175" s="30">
        <f t="shared" si="76"/>
        <v>3.5692262943571841E-2</v>
      </c>
      <c r="ET175" s="30">
        <f t="shared" si="77"/>
        <v>3.6759471871412167E-2</v>
      </c>
      <c r="EU175" s="30">
        <f t="shared" si="78"/>
        <v>3.8418949771689498E-2</v>
      </c>
      <c r="EV175" s="30">
        <f t="shared" si="79"/>
        <v>3.6611095142282266E-2</v>
      </c>
      <c r="EW175" s="30">
        <f t="shared" si="80"/>
        <v>3.47207258293167E-2</v>
      </c>
      <c r="EX175" s="30">
        <f t="shared" si="81"/>
        <v>3.6108738969541705E-2</v>
      </c>
      <c r="EY175" s="30">
        <f t="shared" si="82"/>
        <v>3.8608100399315462E-2</v>
      </c>
      <c r="EZ175" s="30">
        <f t="shared" si="83"/>
        <v>3.6084388185654008E-2</v>
      </c>
      <c r="FA175" s="30">
        <f t="shared" si="84"/>
        <v>3.6286944045911047E-2</v>
      </c>
      <c r="FB175" s="30">
        <f t="shared" si="85"/>
        <v>3.724285714285714E-2</v>
      </c>
      <c r="FC175" s="30">
        <f t="shared" si="86"/>
        <v>4.1023391812865496E-2</v>
      </c>
      <c r="FD175" s="30">
        <f t="shared" si="69"/>
        <v>7.8559976247030885E-2</v>
      </c>
      <c r="FE175" s="30">
        <f t="shared" si="70"/>
        <v>7.4369623257193707E-2</v>
      </c>
      <c r="FF175" s="30">
        <f t="shared" si="71"/>
        <v>7.1717864598866685E-2</v>
      </c>
    </row>
    <row r="176" spans="1:162" ht="14.4" x14ac:dyDescent="0.3">
      <c r="A176" s="16" t="s">
        <v>183</v>
      </c>
      <c r="B176" s="18">
        <v>25211</v>
      </c>
      <c r="C176" s="18">
        <v>24278</v>
      </c>
      <c r="D176" s="18">
        <v>23256</v>
      </c>
      <c r="E176" s="18">
        <v>23236</v>
      </c>
      <c r="F176" s="18">
        <v>20771</v>
      </c>
      <c r="G176" s="18">
        <v>18960</v>
      </c>
      <c r="H176" s="18">
        <v>16809</v>
      </c>
      <c r="I176" s="18">
        <v>16042</v>
      </c>
      <c r="J176" s="18">
        <v>18010</v>
      </c>
      <c r="K176" s="18">
        <v>17095</v>
      </c>
      <c r="L176" s="18">
        <v>15853</v>
      </c>
      <c r="M176" s="18">
        <v>16164</v>
      </c>
      <c r="N176" s="18">
        <v>15542</v>
      </c>
      <c r="O176" s="18">
        <v>14951</v>
      </c>
      <c r="P176" s="18">
        <v>14396</v>
      </c>
      <c r="Q176" s="18">
        <v>15293</v>
      </c>
      <c r="R176" s="18">
        <v>15575</v>
      </c>
      <c r="S176" s="18">
        <v>15423</v>
      </c>
      <c r="T176" s="18">
        <v>14882</v>
      </c>
      <c r="U176" s="18">
        <v>15609</v>
      </c>
      <c r="V176" s="18">
        <v>15261</v>
      </c>
      <c r="W176" s="18">
        <v>14653</v>
      </c>
      <c r="X176" s="18">
        <v>14450</v>
      </c>
      <c r="Y176" s="18">
        <v>15448</v>
      </c>
      <c r="Z176" s="18">
        <v>15290</v>
      </c>
      <c r="AA176" s="18">
        <v>15379</v>
      </c>
      <c r="AB176" s="18">
        <v>15518</v>
      </c>
      <c r="AC176" s="18">
        <v>16559</v>
      </c>
      <c r="AD176" s="18">
        <v>30258</v>
      </c>
      <c r="AE176" s="18">
        <v>29439</v>
      </c>
      <c r="AF176" s="18">
        <v>28527</v>
      </c>
      <c r="AG176" s="18"/>
      <c r="AH176" s="18"/>
      <c r="AI176" s="18"/>
      <c r="AJ176" s="18"/>
      <c r="AK176" s="18">
        <v>218300</v>
      </c>
      <c r="AL176" s="18">
        <v>219800</v>
      </c>
      <c r="AM176" s="18">
        <v>222700</v>
      </c>
      <c r="AN176" s="18">
        <v>224600</v>
      </c>
      <c r="AO176" s="18">
        <v>218100</v>
      </c>
      <c r="AP176" s="18">
        <v>219900</v>
      </c>
      <c r="AQ176" s="18">
        <v>216500</v>
      </c>
      <c r="AR176" s="18">
        <v>216400</v>
      </c>
      <c r="AS176" s="18">
        <v>216300</v>
      </c>
      <c r="AT176" s="18">
        <v>215700</v>
      </c>
      <c r="AU176" s="18">
        <v>213900</v>
      </c>
      <c r="AV176" s="18">
        <v>216600</v>
      </c>
      <c r="AW176" s="18">
        <v>223100</v>
      </c>
      <c r="AX176" s="18">
        <v>222700</v>
      </c>
      <c r="AY176" s="40">
        <v>228800</v>
      </c>
      <c r="AZ176" s="40">
        <v>231700</v>
      </c>
      <c r="BA176" s="40">
        <v>231600</v>
      </c>
      <c r="BB176" s="40">
        <v>232300</v>
      </c>
      <c r="BC176" s="40">
        <v>236600</v>
      </c>
      <c r="BD176" s="40">
        <v>237000</v>
      </c>
      <c r="BE176" s="40">
        <v>236000</v>
      </c>
      <c r="BF176" s="40">
        <v>240700</v>
      </c>
      <c r="BG176" s="40">
        <v>236500</v>
      </c>
      <c r="BH176" s="40">
        <v>231100</v>
      </c>
      <c r="BI176" s="40">
        <v>236200</v>
      </c>
      <c r="BJ176" s="40">
        <v>236300</v>
      </c>
      <c r="BK176" s="40">
        <v>235800</v>
      </c>
      <c r="BL176" s="40">
        <v>239200</v>
      </c>
      <c r="BM176" s="40">
        <v>240100</v>
      </c>
      <c r="BN176" s="40">
        <v>243200</v>
      </c>
      <c r="BO176" s="40">
        <v>248400</v>
      </c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16"/>
      <c r="CJ176"/>
      <c r="CL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EA176" s="30" t="e">
        <f t="shared" si="67"/>
        <v>#DIV/0!</v>
      </c>
      <c r="EB176" s="30">
        <f t="shared" si="68"/>
        <v>0.11548786074209803</v>
      </c>
      <c r="EC176" s="30">
        <f t="shared" si="87"/>
        <v>0.11045495905368517</v>
      </c>
      <c r="ED176" s="30">
        <f t="shared" si="88"/>
        <v>0.10442748091603053</v>
      </c>
      <c r="EE176" s="30">
        <f t="shared" si="89"/>
        <v>0.10345503116651826</v>
      </c>
      <c r="EF176" s="30">
        <f t="shared" si="90"/>
        <v>9.5236130215497483E-2</v>
      </c>
      <c r="EG176" s="30">
        <f t="shared" si="91"/>
        <v>8.6221009549795363E-2</v>
      </c>
      <c r="EH176" s="30">
        <f t="shared" si="92"/>
        <v>7.7639722863741337E-2</v>
      </c>
      <c r="EI176" s="30">
        <f t="shared" si="93"/>
        <v>7.4131238447319781E-2</v>
      </c>
      <c r="EJ176" s="30">
        <f t="shared" si="94"/>
        <v>8.3263985205732777E-2</v>
      </c>
      <c r="EK176" s="30">
        <f t="shared" si="95"/>
        <v>7.9253592953175703E-2</v>
      </c>
      <c r="EL176" s="30">
        <f t="shared" si="96"/>
        <v>7.4114071996259939E-2</v>
      </c>
      <c r="EM176" s="30">
        <f t="shared" si="97"/>
        <v>7.4626038781163431E-2</v>
      </c>
      <c r="EN176" s="30">
        <f t="shared" si="98"/>
        <v>6.966382787987449E-2</v>
      </c>
      <c r="EO176" s="30">
        <f t="shared" si="72"/>
        <v>6.7135159407274367E-2</v>
      </c>
      <c r="EP176" s="30">
        <f t="shared" si="73"/>
        <v>6.2919580419580415E-2</v>
      </c>
      <c r="EQ176" s="30">
        <f t="shared" si="74"/>
        <v>6.6003452740612867E-2</v>
      </c>
      <c r="ER176" s="30">
        <f t="shared" si="75"/>
        <v>6.724956822107081E-2</v>
      </c>
      <c r="ES176" s="30">
        <f t="shared" si="76"/>
        <v>6.639259578131726E-2</v>
      </c>
      <c r="ET176" s="30">
        <f t="shared" si="77"/>
        <v>6.289940828402367E-2</v>
      </c>
      <c r="EU176" s="30">
        <f t="shared" si="78"/>
        <v>6.5860759493670887E-2</v>
      </c>
      <c r="EV176" s="30">
        <f t="shared" si="79"/>
        <v>6.4665254237288139E-2</v>
      </c>
      <c r="EW176" s="30">
        <f t="shared" si="80"/>
        <v>6.0876609887827171E-2</v>
      </c>
      <c r="EX176" s="30">
        <f t="shared" si="81"/>
        <v>6.1099365750528538E-2</v>
      </c>
      <c r="EY176" s="30">
        <f t="shared" si="82"/>
        <v>6.6845521419299003E-2</v>
      </c>
      <c r="EZ176" s="30">
        <f t="shared" si="83"/>
        <v>6.4733276883996618E-2</v>
      </c>
      <c r="FA176" s="30">
        <f t="shared" si="84"/>
        <v>6.5082522217520103E-2</v>
      </c>
      <c r="FB176" s="30">
        <f t="shared" si="85"/>
        <v>6.5810008481764201E-2</v>
      </c>
      <c r="FC176" s="30">
        <f t="shared" si="86"/>
        <v>6.9226588628762548E-2</v>
      </c>
      <c r="FD176" s="30">
        <f t="shared" si="69"/>
        <v>0.12602249062890461</v>
      </c>
      <c r="FE176" s="30">
        <f t="shared" si="70"/>
        <v>0.12104851973684211</v>
      </c>
      <c r="FF176" s="30">
        <f t="shared" si="71"/>
        <v>0.11484299516908213</v>
      </c>
    </row>
    <row r="177" spans="1:162" ht="14.4" x14ac:dyDescent="0.3">
      <c r="A177" s="16" t="s">
        <v>184</v>
      </c>
      <c r="B177" s="18">
        <v>8971</v>
      </c>
      <c r="C177" s="18">
        <v>8451</v>
      </c>
      <c r="D177" s="18">
        <v>7526</v>
      </c>
      <c r="E177" s="18">
        <v>7748</v>
      </c>
      <c r="F177" s="18">
        <v>7162</v>
      </c>
      <c r="G177" s="18">
        <v>6661</v>
      </c>
      <c r="H177" s="18">
        <v>6015</v>
      </c>
      <c r="I177" s="18">
        <v>6230</v>
      </c>
      <c r="J177" s="18">
        <v>5977</v>
      </c>
      <c r="K177" s="18">
        <v>5792</v>
      </c>
      <c r="L177" s="18">
        <v>5382</v>
      </c>
      <c r="M177" s="18">
        <v>5630</v>
      </c>
      <c r="N177" s="18">
        <v>5516</v>
      </c>
      <c r="O177" s="18">
        <v>5271</v>
      </c>
      <c r="P177" s="18">
        <v>5167</v>
      </c>
      <c r="Q177" s="18">
        <v>5557</v>
      </c>
      <c r="R177" s="18">
        <v>5495</v>
      </c>
      <c r="S177" s="18">
        <v>5149</v>
      </c>
      <c r="T177" s="18">
        <v>5040</v>
      </c>
      <c r="U177" s="18">
        <v>5149</v>
      </c>
      <c r="V177" s="18">
        <v>5107</v>
      </c>
      <c r="W177" s="18">
        <v>4864</v>
      </c>
      <c r="X177" s="18">
        <v>4920</v>
      </c>
      <c r="Y177" s="18">
        <v>5065</v>
      </c>
      <c r="Z177" s="18">
        <v>5173</v>
      </c>
      <c r="AA177" s="18">
        <v>5328</v>
      </c>
      <c r="AB177" s="18">
        <v>5292</v>
      </c>
      <c r="AC177" s="18">
        <v>5683</v>
      </c>
      <c r="AD177" s="18">
        <v>12106</v>
      </c>
      <c r="AE177" s="18">
        <v>12228</v>
      </c>
      <c r="AF177" s="18">
        <v>12111</v>
      </c>
      <c r="AG177" s="18"/>
      <c r="AH177" s="18"/>
      <c r="AI177" s="18"/>
      <c r="AJ177" s="18"/>
      <c r="AK177" s="18">
        <v>95300</v>
      </c>
      <c r="AL177" s="18">
        <v>98900</v>
      </c>
      <c r="AM177" s="18">
        <v>101000</v>
      </c>
      <c r="AN177" s="18">
        <v>100000</v>
      </c>
      <c r="AO177" s="18">
        <v>100100</v>
      </c>
      <c r="AP177" s="18">
        <v>98700</v>
      </c>
      <c r="AQ177" s="18">
        <v>97100</v>
      </c>
      <c r="AR177" s="18">
        <v>97400</v>
      </c>
      <c r="AS177" s="18">
        <v>99000</v>
      </c>
      <c r="AT177" s="18">
        <v>100400</v>
      </c>
      <c r="AU177" s="18">
        <v>99600</v>
      </c>
      <c r="AV177" s="18">
        <v>101500</v>
      </c>
      <c r="AW177" s="18">
        <v>101100</v>
      </c>
      <c r="AX177" s="18">
        <v>99600</v>
      </c>
      <c r="AY177" s="40">
        <v>98600</v>
      </c>
      <c r="AZ177" s="40">
        <v>99500</v>
      </c>
      <c r="BA177" s="40">
        <v>100600</v>
      </c>
      <c r="BB177" s="40">
        <v>101200</v>
      </c>
      <c r="BC177" s="40">
        <v>103500</v>
      </c>
      <c r="BD177" s="40">
        <v>101200</v>
      </c>
      <c r="BE177" s="40">
        <v>101700</v>
      </c>
      <c r="BF177" s="40">
        <v>102900</v>
      </c>
      <c r="BG177" s="40">
        <v>103900</v>
      </c>
      <c r="BH177" s="40">
        <v>104000</v>
      </c>
      <c r="BI177" s="40">
        <v>102900</v>
      </c>
      <c r="BJ177" s="40">
        <v>102600</v>
      </c>
      <c r="BK177" s="40">
        <v>103100</v>
      </c>
      <c r="BL177" s="40">
        <v>103700</v>
      </c>
      <c r="BM177" s="40">
        <v>105300</v>
      </c>
      <c r="BN177" s="40">
        <v>104200</v>
      </c>
      <c r="BO177" s="40">
        <v>105800</v>
      </c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16"/>
      <c r="CJ177"/>
      <c r="CL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EA177" s="30" t="e">
        <f t="shared" si="67"/>
        <v>#DIV/0!</v>
      </c>
      <c r="EB177" s="30">
        <f t="shared" si="68"/>
        <v>9.4134312696747116E-2</v>
      </c>
      <c r="EC177" s="30">
        <f t="shared" si="87"/>
        <v>8.5449949443882706E-2</v>
      </c>
      <c r="ED177" s="30">
        <f t="shared" si="88"/>
        <v>7.4514851485148512E-2</v>
      </c>
      <c r="EE177" s="30">
        <f t="shared" si="89"/>
        <v>7.7479999999999993E-2</v>
      </c>
      <c r="EF177" s="30">
        <f t="shared" si="90"/>
        <v>7.1548451548451547E-2</v>
      </c>
      <c r="EG177" s="30">
        <f t="shared" si="91"/>
        <v>6.7487335359675785E-2</v>
      </c>
      <c r="EH177" s="30">
        <f t="shared" si="92"/>
        <v>6.1946446961894955E-2</v>
      </c>
      <c r="EI177" s="30">
        <f t="shared" si="93"/>
        <v>6.396303901437371E-2</v>
      </c>
      <c r="EJ177" s="30">
        <f t="shared" si="94"/>
        <v>6.0373737373737371E-2</v>
      </c>
      <c r="EK177" s="30">
        <f t="shared" si="95"/>
        <v>5.768924302788845E-2</v>
      </c>
      <c r="EL177" s="30">
        <f t="shared" si="96"/>
        <v>5.4036144578313253E-2</v>
      </c>
      <c r="EM177" s="30">
        <f t="shared" si="97"/>
        <v>5.5467980295566502E-2</v>
      </c>
      <c r="EN177" s="30">
        <f t="shared" si="98"/>
        <v>5.4559841740850643E-2</v>
      </c>
      <c r="EO177" s="30">
        <f t="shared" si="72"/>
        <v>5.2921686746987953E-2</v>
      </c>
      <c r="EP177" s="30">
        <f t="shared" si="73"/>
        <v>5.2403651115618663E-2</v>
      </c>
      <c r="EQ177" s="30">
        <f t="shared" si="74"/>
        <v>5.584924623115578E-2</v>
      </c>
      <c r="ER177" s="30">
        <f t="shared" si="75"/>
        <v>5.4622266401590458E-2</v>
      </c>
      <c r="ES177" s="30">
        <f t="shared" si="76"/>
        <v>5.0879446640316205E-2</v>
      </c>
      <c r="ET177" s="30">
        <f t="shared" si="77"/>
        <v>4.8695652173913043E-2</v>
      </c>
      <c r="EU177" s="30">
        <f t="shared" si="78"/>
        <v>5.0879446640316205E-2</v>
      </c>
      <c r="EV177" s="30">
        <f t="shared" si="79"/>
        <v>5.0216322517207472E-2</v>
      </c>
      <c r="EW177" s="30">
        <f t="shared" si="80"/>
        <v>4.7269193391642372E-2</v>
      </c>
      <c r="EX177" s="30">
        <f t="shared" si="81"/>
        <v>4.735322425409047E-2</v>
      </c>
      <c r="EY177" s="30">
        <f t="shared" si="82"/>
        <v>4.870192307692308E-2</v>
      </c>
      <c r="EZ177" s="30">
        <f t="shared" si="83"/>
        <v>5.0272108843537416E-2</v>
      </c>
      <c r="FA177" s="30">
        <f t="shared" si="84"/>
        <v>5.1929824561403506E-2</v>
      </c>
      <c r="FB177" s="30">
        <f t="shared" si="85"/>
        <v>5.1328806983511152E-2</v>
      </c>
      <c r="FC177" s="30">
        <f t="shared" si="86"/>
        <v>5.4802314368370297E-2</v>
      </c>
      <c r="FD177" s="30">
        <f t="shared" si="69"/>
        <v>0.1149667616334283</v>
      </c>
      <c r="FE177" s="30">
        <f t="shared" si="70"/>
        <v>0.11735124760076776</v>
      </c>
      <c r="FF177" s="30">
        <f t="shared" si="71"/>
        <v>0.11447069943289225</v>
      </c>
    </row>
    <row r="178" spans="1:162" ht="14.4" x14ac:dyDescent="0.3">
      <c r="A178" s="16" t="s">
        <v>185</v>
      </c>
      <c r="B178" s="18">
        <v>3702</v>
      </c>
      <c r="C178" s="18">
        <v>3370</v>
      </c>
      <c r="D178" s="18">
        <v>3042</v>
      </c>
      <c r="E178" s="18">
        <v>3230</v>
      </c>
      <c r="F178" s="18">
        <v>2888</v>
      </c>
      <c r="G178" s="18">
        <v>2589</v>
      </c>
      <c r="H178" s="18">
        <v>2385</v>
      </c>
      <c r="I178" s="18">
        <v>2546</v>
      </c>
      <c r="J178" s="18">
        <v>2389</v>
      </c>
      <c r="K178" s="18">
        <v>2283</v>
      </c>
      <c r="L178" s="18">
        <v>2221</v>
      </c>
      <c r="M178" s="18">
        <v>2327</v>
      </c>
      <c r="N178" s="18">
        <v>2293</v>
      </c>
      <c r="O178" s="18">
        <v>2267</v>
      </c>
      <c r="P178" s="18">
        <v>2195</v>
      </c>
      <c r="Q178" s="18">
        <v>2365</v>
      </c>
      <c r="R178" s="18">
        <v>2330</v>
      </c>
      <c r="S178" s="18">
        <v>2178</v>
      </c>
      <c r="T178" s="18">
        <v>2143</v>
      </c>
      <c r="U178" s="18">
        <v>2279</v>
      </c>
      <c r="V178" s="18">
        <v>2195</v>
      </c>
      <c r="W178" s="18">
        <v>2106</v>
      </c>
      <c r="X178" s="18">
        <v>2072</v>
      </c>
      <c r="Y178" s="18">
        <v>2233</v>
      </c>
      <c r="Z178" s="18">
        <v>2294</v>
      </c>
      <c r="AA178" s="18">
        <v>2307</v>
      </c>
      <c r="AB178" s="18">
        <v>2373</v>
      </c>
      <c r="AC178" s="18">
        <v>2517</v>
      </c>
      <c r="AD178" s="18">
        <v>5577</v>
      </c>
      <c r="AE178" s="18">
        <v>5570</v>
      </c>
      <c r="AF178" s="18">
        <v>5395</v>
      </c>
      <c r="AG178" s="18"/>
      <c r="AH178" s="18"/>
      <c r="AI178" s="18"/>
      <c r="AJ178" s="18"/>
      <c r="AK178" s="18">
        <v>80600</v>
      </c>
      <c r="AL178" s="18">
        <v>80400</v>
      </c>
      <c r="AM178" s="18">
        <v>81100</v>
      </c>
      <c r="AN178" s="18">
        <v>81500</v>
      </c>
      <c r="AO178" s="18">
        <v>80600</v>
      </c>
      <c r="AP178" s="18">
        <v>78500</v>
      </c>
      <c r="AQ178" s="18">
        <v>80300</v>
      </c>
      <c r="AR178" s="18">
        <v>80600</v>
      </c>
      <c r="AS178" s="18">
        <v>79600</v>
      </c>
      <c r="AT178" s="18">
        <v>85800</v>
      </c>
      <c r="AU178" s="18">
        <v>86100</v>
      </c>
      <c r="AV178" s="18">
        <v>86100</v>
      </c>
      <c r="AW178" s="18">
        <v>86600</v>
      </c>
      <c r="AX178" s="18">
        <v>83100</v>
      </c>
      <c r="AY178" s="40">
        <v>78700</v>
      </c>
      <c r="AZ178" s="40">
        <v>77900</v>
      </c>
      <c r="BA178" s="40">
        <v>78700</v>
      </c>
      <c r="BB178" s="40">
        <v>78100</v>
      </c>
      <c r="BC178" s="40">
        <v>81700</v>
      </c>
      <c r="BD178" s="40">
        <v>81700</v>
      </c>
      <c r="BE178" s="40">
        <v>83900</v>
      </c>
      <c r="BF178" s="40">
        <v>84000</v>
      </c>
      <c r="BG178" s="40">
        <v>85300</v>
      </c>
      <c r="BH178" s="40">
        <v>87800</v>
      </c>
      <c r="BI178" s="40">
        <v>87700</v>
      </c>
      <c r="BJ178" s="40">
        <v>91200</v>
      </c>
      <c r="BK178" s="40">
        <v>87100</v>
      </c>
      <c r="BL178" s="40">
        <v>89900</v>
      </c>
      <c r="BM178" s="40">
        <v>87200</v>
      </c>
      <c r="BN178" s="40">
        <v>84400</v>
      </c>
      <c r="BO178" s="40">
        <v>85600</v>
      </c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16"/>
      <c r="CJ178"/>
      <c r="CL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EA178" s="30" t="e">
        <f t="shared" si="67"/>
        <v>#DIV/0!</v>
      </c>
      <c r="EB178" s="30">
        <f t="shared" si="68"/>
        <v>4.5930521091811415E-2</v>
      </c>
      <c r="EC178" s="30">
        <f t="shared" si="87"/>
        <v>4.1915422885572137E-2</v>
      </c>
      <c r="ED178" s="30">
        <f t="shared" si="88"/>
        <v>3.7509247842170163E-2</v>
      </c>
      <c r="EE178" s="30">
        <f t="shared" si="89"/>
        <v>3.9631901840490799E-2</v>
      </c>
      <c r="EF178" s="30">
        <f t="shared" si="90"/>
        <v>3.5831265508684866E-2</v>
      </c>
      <c r="EG178" s="30">
        <f t="shared" si="91"/>
        <v>3.298089171974522E-2</v>
      </c>
      <c r="EH178" s="30">
        <f t="shared" si="92"/>
        <v>2.9701120797011208E-2</v>
      </c>
      <c r="EI178" s="30">
        <f t="shared" si="93"/>
        <v>3.1588089330024813E-2</v>
      </c>
      <c r="EJ178" s="30">
        <f t="shared" si="94"/>
        <v>3.0012562814070352E-2</v>
      </c>
      <c r="EK178" s="30">
        <f t="shared" si="95"/>
        <v>2.660839160839161E-2</v>
      </c>
      <c r="EL178" s="30">
        <f t="shared" si="96"/>
        <v>2.5795586527293843E-2</v>
      </c>
      <c r="EM178" s="30">
        <f t="shared" si="97"/>
        <v>2.7026713124274099E-2</v>
      </c>
      <c r="EN178" s="30">
        <f t="shared" si="98"/>
        <v>2.6478060046189376E-2</v>
      </c>
      <c r="EO178" s="30">
        <f t="shared" si="72"/>
        <v>2.7280385078219012E-2</v>
      </c>
      <c r="EP178" s="30">
        <f t="shared" si="73"/>
        <v>2.7890724269377384E-2</v>
      </c>
      <c r="EQ178" s="30">
        <f t="shared" si="74"/>
        <v>3.0359435173299101E-2</v>
      </c>
      <c r="ER178" s="30">
        <f t="shared" si="75"/>
        <v>2.9606099110546378E-2</v>
      </c>
      <c r="ES178" s="30">
        <f t="shared" si="76"/>
        <v>2.7887323943661974E-2</v>
      </c>
      <c r="ET178" s="30">
        <f t="shared" si="77"/>
        <v>2.6230110159118726E-2</v>
      </c>
      <c r="EU178" s="30">
        <f t="shared" si="78"/>
        <v>2.7894736842105264E-2</v>
      </c>
      <c r="EV178" s="30">
        <f t="shared" si="79"/>
        <v>2.6162097735399285E-2</v>
      </c>
      <c r="EW178" s="30">
        <f t="shared" si="80"/>
        <v>2.5071428571428571E-2</v>
      </c>
      <c r="EX178" s="30">
        <f t="shared" si="81"/>
        <v>2.4290738569753809E-2</v>
      </c>
      <c r="EY178" s="30">
        <f t="shared" si="82"/>
        <v>2.5432801822323461E-2</v>
      </c>
      <c r="EZ178" s="30">
        <f t="shared" si="83"/>
        <v>2.6157354618015962E-2</v>
      </c>
      <c r="FA178" s="30">
        <f t="shared" si="84"/>
        <v>2.5296052631578948E-2</v>
      </c>
      <c r="FB178" s="30">
        <f t="shared" si="85"/>
        <v>2.7244546498277841E-2</v>
      </c>
      <c r="FC178" s="30">
        <f t="shared" si="86"/>
        <v>2.799777530589544E-2</v>
      </c>
      <c r="FD178" s="30">
        <f t="shared" si="69"/>
        <v>6.3956422018348627E-2</v>
      </c>
      <c r="FE178" s="30">
        <f t="shared" si="70"/>
        <v>6.599526066350711E-2</v>
      </c>
      <c r="FF178" s="30">
        <f t="shared" si="71"/>
        <v>6.3025700934579446E-2</v>
      </c>
    </row>
    <row r="179" spans="1:162" ht="14.4" x14ac:dyDescent="0.3">
      <c r="A179" s="16" t="s">
        <v>186</v>
      </c>
      <c r="B179" s="18">
        <v>1347</v>
      </c>
      <c r="C179" s="18">
        <v>1227</v>
      </c>
      <c r="D179" s="18">
        <v>1108</v>
      </c>
      <c r="E179" s="18">
        <v>1165</v>
      </c>
      <c r="F179" s="18">
        <v>1034</v>
      </c>
      <c r="G179" s="18">
        <v>904</v>
      </c>
      <c r="H179" s="18">
        <v>757</v>
      </c>
      <c r="I179" s="18">
        <v>878</v>
      </c>
      <c r="J179" s="18">
        <v>786</v>
      </c>
      <c r="K179" s="18">
        <v>738</v>
      </c>
      <c r="L179" s="18">
        <v>732</v>
      </c>
      <c r="M179" s="18">
        <v>737</v>
      </c>
      <c r="N179" s="18">
        <v>723</v>
      </c>
      <c r="O179" s="18">
        <v>688</v>
      </c>
      <c r="P179" s="18">
        <v>652</v>
      </c>
      <c r="Q179" s="18">
        <v>712</v>
      </c>
      <c r="R179" s="18">
        <v>689</v>
      </c>
      <c r="S179" s="18">
        <v>671</v>
      </c>
      <c r="T179" s="18">
        <v>627</v>
      </c>
      <c r="U179" s="18">
        <v>697</v>
      </c>
      <c r="V179" s="18">
        <v>665</v>
      </c>
      <c r="W179" s="18">
        <v>624</v>
      </c>
      <c r="X179" s="18">
        <v>649</v>
      </c>
      <c r="Y179" s="18">
        <v>652</v>
      </c>
      <c r="Z179" s="18">
        <v>658</v>
      </c>
      <c r="AA179" s="18">
        <v>661</v>
      </c>
      <c r="AB179" s="18">
        <v>712</v>
      </c>
      <c r="AC179" s="18">
        <v>764</v>
      </c>
      <c r="AD179" s="18">
        <v>1965</v>
      </c>
      <c r="AE179" s="18">
        <v>1936</v>
      </c>
      <c r="AF179" s="18">
        <v>1833</v>
      </c>
      <c r="AG179" s="18"/>
      <c r="AH179" s="18"/>
      <c r="AI179" s="18"/>
      <c r="AJ179" s="18"/>
      <c r="AK179" s="18">
        <v>28800</v>
      </c>
      <c r="AL179" s="18">
        <v>31300</v>
      </c>
      <c r="AM179" s="18">
        <v>30400</v>
      </c>
      <c r="AN179" s="18">
        <v>29500</v>
      </c>
      <c r="AO179" s="18">
        <v>30200</v>
      </c>
      <c r="AP179" s="18">
        <v>30400</v>
      </c>
      <c r="AQ179" s="18">
        <v>29900</v>
      </c>
      <c r="AR179" s="18">
        <v>30300</v>
      </c>
      <c r="AS179" s="18">
        <v>28500</v>
      </c>
      <c r="AT179" s="18">
        <v>26600</v>
      </c>
      <c r="AU179" s="18">
        <v>28900</v>
      </c>
      <c r="AV179" s="18">
        <v>28300</v>
      </c>
      <c r="AW179" s="18">
        <v>26600</v>
      </c>
      <c r="AX179" s="18">
        <v>28500</v>
      </c>
      <c r="AY179" s="40">
        <v>27700</v>
      </c>
      <c r="AZ179" s="40">
        <v>27400</v>
      </c>
      <c r="BA179" s="40">
        <v>28500</v>
      </c>
      <c r="BB179" s="40">
        <v>28300</v>
      </c>
      <c r="BC179" s="40">
        <v>30500</v>
      </c>
      <c r="BD179" s="40">
        <v>30200</v>
      </c>
      <c r="BE179" s="40">
        <v>30100</v>
      </c>
      <c r="BF179" s="40">
        <v>29000</v>
      </c>
      <c r="BG179" s="40">
        <v>28100</v>
      </c>
      <c r="BH179" s="40">
        <v>30800</v>
      </c>
      <c r="BI179" s="40">
        <v>31100</v>
      </c>
      <c r="BJ179" s="40">
        <v>31800</v>
      </c>
      <c r="BK179" s="40">
        <v>31900</v>
      </c>
      <c r="BL179" s="40">
        <v>31500</v>
      </c>
      <c r="BM179" s="40">
        <v>28900</v>
      </c>
      <c r="BN179" s="40">
        <v>29600</v>
      </c>
      <c r="BO179" s="40">
        <v>30500</v>
      </c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16"/>
      <c r="CJ179"/>
      <c r="CL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EA179" s="30" t="e">
        <f t="shared" si="67"/>
        <v>#DIV/0!</v>
      </c>
      <c r="EB179" s="30">
        <f t="shared" si="68"/>
        <v>4.6770833333333331E-2</v>
      </c>
      <c r="EC179" s="30">
        <f t="shared" si="87"/>
        <v>3.9201277955271563E-2</v>
      </c>
      <c r="ED179" s="30">
        <f t="shared" si="88"/>
        <v>3.6447368421052631E-2</v>
      </c>
      <c r="EE179" s="30">
        <f t="shared" si="89"/>
        <v>3.9491525423728815E-2</v>
      </c>
      <c r="EF179" s="30">
        <f t="shared" si="90"/>
        <v>3.4238410596026489E-2</v>
      </c>
      <c r="EG179" s="30">
        <f t="shared" si="91"/>
        <v>2.9736842105263159E-2</v>
      </c>
      <c r="EH179" s="30">
        <f t="shared" si="92"/>
        <v>2.531772575250836E-2</v>
      </c>
      <c r="EI179" s="30">
        <f t="shared" si="93"/>
        <v>2.8976897689768976E-2</v>
      </c>
      <c r="EJ179" s="30">
        <f t="shared" si="94"/>
        <v>2.7578947368421054E-2</v>
      </c>
      <c r="EK179" s="30">
        <f t="shared" si="95"/>
        <v>2.7744360902255637E-2</v>
      </c>
      <c r="EL179" s="30">
        <f t="shared" si="96"/>
        <v>2.5328719723183391E-2</v>
      </c>
      <c r="EM179" s="30">
        <f t="shared" si="97"/>
        <v>2.6042402826855125E-2</v>
      </c>
      <c r="EN179" s="30">
        <f t="shared" si="98"/>
        <v>2.7180451127819548E-2</v>
      </c>
      <c r="EO179" s="30">
        <f t="shared" si="72"/>
        <v>2.4140350877192983E-2</v>
      </c>
      <c r="EP179" s="30">
        <f t="shared" si="73"/>
        <v>2.3537906137184116E-2</v>
      </c>
      <c r="EQ179" s="30">
        <f t="shared" si="74"/>
        <v>2.5985401459854014E-2</v>
      </c>
      <c r="ER179" s="30">
        <f t="shared" si="75"/>
        <v>2.4175438596491228E-2</v>
      </c>
      <c r="ES179" s="30">
        <f t="shared" si="76"/>
        <v>2.371024734982332E-2</v>
      </c>
      <c r="ET179" s="30">
        <f t="shared" si="77"/>
        <v>2.0557377049180328E-2</v>
      </c>
      <c r="EU179" s="30">
        <f t="shared" si="78"/>
        <v>2.3079470198675497E-2</v>
      </c>
      <c r="EV179" s="30">
        <f t="shared" si="79"/>
        <v>2.2093023255813953E-2</v>
      </c>
      <c r="EW179" s="30">
        <f t="shared" si="80"/>
        <v>2.1517241379310346E-2</v>
      </c>
      <c r="EX179" s="30">
        <f t="shared" si="81"/>
        <v>2.3096085409252669E-2</v>
      </c>
      <c r="EY179" s="30">
        <f t="shared" si="82"/>
        <v>2.116883116883117E-2</v>
      </c>
      <c r="EZ179" s="30">
        <f t="shared" si="83"/>
        <v>2.1157556270096464E-2</v>
      </c>
      <c r="FA179" s="30">
        <f t="shared" si="84"/>
        <v>2.0786163522012579E-2</v>
      </c>
      <c r="FB179" s="30">
        <f t="shared" si="85"/>
        <v>2.2319749216300939E-2</v>
      </c>
      <c r="FC179" s="30">
        <f t="shared" si="86"/>
        <v>2.4253968253968253E-2</v>
      </c>
      <c r="FD179" s="30">
        <f t="shared" si="69"/>
        <v>6.7993079584775087E-2</v>
      </c>
      <c r="FE179" s="30">
        <f t="shared" si="70"/>
        <v>6.5405405405405403E-2</v>
      </c>
      <c r="FF179" s="30">
        <f t="shared" si="71"/>
        <v>6.0098360655737704E-2</v>
      </c>
    </row>
    <row r="180" spans="1:162" ht="14.4" x14ac:dyDescent="0.3">
      <c r="A180" s="16" t="s">
        <v>187</v>
      </c>
      <c r="B180" s="18">
        <v>1461</v>
      </c>
      <c r="C180" s="18">
        <v>1418</v>
      </c>
      <c r="D180" s="18">
        <v>1322</v>
      </c>
      <c r="E180" s="18">
        <v>1327</v>
      </c>
      <c r="F180" s="18">
        <v>1165</v>
      </c>
      <c r="G180" s="18">
        <v>1080</v>
      </c>
      <c r="H180" s="18">
        <v>1017</v>
      </c>
      <c r="I180" s="18">
        <v>1001</v>
      </c>
      <c r="J180" s="18">
        <v>903</v>
      </c>
      <c r="K180" s="18">
        <v>856</v>
      </c>
      <c r="L180" s="18">
        <v>860</v>
      </c>
      <c r="M180" s="18">
        <v>929</v>
      </c>
      <c r="N180" s="18">
        <v>868</v>
      </c>
      <c r="O180" s="18">
        <v>889</v>
      </c>
      <c r="P180" s="18">
        <v>885</v>
      </c>
      <c r="Q180" s="18">
        <v>883</v>
      </c>
      <c r="R180" s="18">
        <v>844</v>
      </c>
      <c r="S180" s="18">
        <v>856</v>
      </c>
      <c r="T180" s="18">
        <v>936</v>
      </c>
      <c r="U180" s="18">
        <v>975</v>
      </c>
      <c r="V180" s="18">
        <v>918</v>
      </c>
      <c r="W180" s="18">
        <v>882</v>
      </c>
      <c r="X180" s="18">
        <v>877</v>
      </c>
      <c r="Y180" s="18">
        <v>943</v>
      </c>
      <c r="Z180" s="18">
        <v>916</v>
      </c>
      <c r="AA180" s="18">
        <v>891</v>
      </c>
      <c r="AB180" s="18">
        <v>938</v>
      </c>
      <c r="AC180" s="18">
        <v>975</v>
      </c>
      <c r="AD180" s="18">
        <v>2171</v>
      </c>
      <c r="AE180" s="18">
        <v>2190</v>
      </c>
      <c r="AF180" s="18">
        <v>2093</v>
      </c>
      <c r="AG180" s="18"/>
      <c r="AH180" s="18"/>
      <c r="AI180" s="18"/>
      <c r="AJ180" s="18"/>
      <c r="AK180" s="18">
        <v>36300</v>
      </c>
      <c r="AL180" s="18">
        <v>35200</v>
      </c>
      <c r="AM180" s="18">
        <v>36500</v>
      </c>
      <c r="AN180" s="18">
        <v>34900</v>
      </c>
      <c r="AO180" s="18">
        <v>34600</v>
      </c>
      <c r="AP180" s="18">
        <v>35400</v>
      </c>
      <c r="AQ180" s="18">
        <v>35500</v>
      </c>
      <c r="AR180" s="18">
        <v>34200</v>
      </c>
      <c r="AS180" s="18">
        <v>34700</v>
      </c>
      <c r="AT180" s="18">
        <v>33800</v>
      </c>
      <c r="AU180" s="18">
        <v>31700</v>
      </c>
      <c r="AV180" s="18">
        <v>30600</v>
      </c>
      <c r="AW180" s="18">
        <v>29700</v>
      </c>
      <c r="AX180" s="18">
        <v>30700</v>
      </c>
      <c r="AY180" s="40">
        <v>32000</v>
      </c>
      <c r="AZ180" s="40">
        <v>33900</v>
      </c>
      <c r="BA180" s="40">
        <v>32500</v>
      </c>
      <c r="BB180" s="40">
        <v>31500</v>
      </c>
      <c r="BC180" s="40">
        <v>32300</v>
      </c>
      <c r="BD180" s="40">
        <v>32800</v>
      </c>
      <c r="BE180" s="40">
        <v>33000</v>
      </c>
      <c r="BF180" s="40">
        <v>32900</v>
      </c>
      <c r="BG180" s="40">
        <v>33400</v>
      </c>
      <c r="BH180" s="40">
        <v>33100</v>
      </c>
      <c r="BI180" s="40">
        <v>34100</v>
      </c>
      <c r="BJ180" s="40">
        <v>33400</v>
      </c>
      <c r="BK180" s="40">
        <v>33700</v>
      </c>
      <c r="BL180" s="40">
        <v>34700</v>
      </c>
      <c r="BM180" s="40">
        <v>32300</v>
      </c>
      <c r="BN180" s="40">
        <v>34300</v>
      </c>
      <c r="BO180" s="40">
        <v>32200</v>
      </c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16"/>
      <c r="CJ180"/>
      <c r="CL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EA180" s="30" t="e">
        <f t="shared" si="67"/>
        <v>#DIV/0!</v>
      </c>
      <c r="EB180" s="30">
        <f t="shared" si="68"/>
        <v>4.0247933884297524E-2</v>
      </c>
      <c r="EC180" s="30">
        <f t="shared" si="87"/>
        <v>4.0284090909090908E-2</v>
      </c>
      <c r="ED180" s="30">
        <f t="shared" si="88"/>
        <v>3.6219178082191779E-2</v>
      </c>
      <c r="EE180" s="30">
        <f t="shared" si="89"/>
        <v>3.802292263610315E-2</v>
      </c>
      <c r="EF180" s="30">
        <f t="shared" si="90"/>
        <v>3.367052023121387E-2</v>
      </c>
      <c r="EG180" s="30">
        <f t="shared" si="91"/>
        <v>3.0508474576271188E-2</v>
      </c>
      <c r="EH180" s="30">
        <f t="shared" si="92"/>
        <v>2.864788732394366E-2</v>
      </c>
      <c r="EI180" s="30">
        <f t="shared" si="93"/>
        <v>2.9269005847953215E-2</v>
      </c>
      <c r="EJ180" s="30">
        <f t="shared" si="94"/>
        <v>2.6023054755043226E-2</v>
      </c>
      <c r="EK180" s="30">
        <f t="shared" si="95"/>
        <v>2.532544378698225E-2</v>
      </c>
      <c r="EL180" s="30">
        <f t="shared" si="96"/>
        <v>2.7129337539432176E-2</v>
      </c>
      <c r="EM180" s="30">
        <f t="shared" si="97"/>
        <v>3.0359477124183007E-2</v>
      </c>
      <c r="EN180" s="30">
        <f t="shared" si="98"/>
        <v>2.9225589225589224E-2</v>
      </c>
      <c r="EO180" s="30">
        <f t="shared" si="72"/>
        <v>2.8957654723127037E-2</v>
      </c>
      <c r="EP180" s="30">
        <f t="shared" si="73"/>
        <v>2.765625E-2</v>
      </c>
      <c r="EQ180" s="30">
        <f t="shared" si="74"/>
        <v>2.6047197640117994E-2</v>
      </c>
      <c r="ER180" s="30">
        <f t="shared" si="75"/>
        <v>2.5969230769230769E-2</v>
      </c>
      <c r="ES180" s="30">
        <f t="shared" si="76"/>
        <v>2.7174603174603174E-2</v>
      </c>
      <c r="ET180" s="30">
        <f t="shared" si="77"/>
        <v>2.8978328173374614E-2</v>
      </c>
      <c r="EU180" s="30">
        <f t="shared" si="78"/>
        <v>2.972560975609756E-2</v>
      </c>
      <c r="EV180" s="30">
        <f t="shared" si="79"/>
        <v>2.7818181818181818E-2</v>
      </c>
      <c r="EW180" s="30">
        <f t="shared" si="80"/>
        <v>2.6808510638297874E-2</v>
      </c>
      <c r="EX180" s="30">
        <f t="shared" si="81"/>
        <v>2.625748502994012E-2</v>
      </c>
      <c r="EY180" s="30">
        <f t="shared" si="82"/>
        <v>2.8489425981873113E-2</v>
      </c>
      <c r="EZ180" s="30">
        <f t="shared" si="83"/>
        <v>2.686217008797654E-2</v>
      </c>
      <c r="FA180" s="30">
        <f t="shared" si="84"/>
        <v>2.6676646706586826E-2</v>
      </c>
      <c r="FB180" s="30">
        <f t="shared" si="85"/>
        <v>2.7833827893175074E-2</v>
      </c>
      <c r="FC180" s="30">
        <f t="shared" si="86"/>
        <v>2.8097982708933718E-2</v>
      </c>
      <c r="FD180" s="30">
        <f t="shared" si="69"/>
        <v>6.7213622291021666E-2</v>
      </c>
      <c r="FE180" s="30">
        <f t="shared" si="70"/>
        <v>6.3848396501457724E-2</v>
      </c>
      <c r="FF180" s="30">
        <f t="shared" si="71"/>
        <v>6.5000000000000002E-2</v>
      </c>
    </row>
    <row r="181" spans="1:162" ht="14.4" x14ac:dyDescent="0.3">
      <c r="A181" s="16" t="s">
        <v>188</v>
      </c>
      <c r="B181" s="18">
        <v>27932</v>
      </c>
      <c r="C181" s="18">
        <v>27029</v>
      </c>
      <c r="D181" s="18">
        <v>25303</v>
      </c>
      <c r="E181" s="18">
        <v>24934</v>
      </c>
      <c r="F181" s="18">
        <v>22636</v>
      </c>
      <c r="G181" s="18">
        <v>20881</v>
      </c>
      <c r="H181" s="18">
        <v>18555</v>
      </c>
      <c r="I181" s="18">
        <v>17286</v>
      </c>
      <c r="J181" s="18">
        <v>18525</v>
      </c>
      <c r="K181" s="18">
        <v>17857</v>
      </c>
      <c r="L181" s="18">
        <v>17554</v>
      </c>
      <c r="M181" s="18">
        <v>17981</v>
      </c>
      <c r="N181" s="18">
        <v>17604</v>
      </c>
      <c r="O181" s="18">
        <v>17535</v>
      </c>
      <c r="P181" s="18">
        <v>16462</v>
      </c>
      <c r="Q181" s="18">
        <v>16553</v>
      </c>
      <c r="R181" s="18">
        <v>16352</v>
      </c>
      <c r="S181" s="18">
        <v>15811</v>
      </c>
      <c r="T181" s="18">
        <v>15289</v>
      </c>
      <c r="U181" s="18">
        <v>16244</v>
      </c>
      <c r="V181" s="18">
        <v>16522</v>
      </c>
      <c r="W181" s="18">
        <v>16639</v>
      </c>
      <c r="X181" s="18">
        <v>16700</v>
      </c>
      <c r="Y181" s="18">
        <v>17673</v>
      </c>
      <c r="Z181" s="18">
        <v>17780</v>
      </c>
      <c r="AA181" s="18">
        <v>17866</v>
      </c>
      <c r="AB181" s="18">
        <v>17445</v>
      </c>
      <c r="AC181" s="18">
        <v>18664</v>
      </c>
      <c r="AD181" s="18">
        <v>35371</v>
      </c>
      <c r="AE181" s="18">
        <v>35152</v>
      </c>
      <c r="AF181" s="18">
        <v>34695</v>
      </c>
      <c r="AG181" s="18"/>
      <c r="AH181" s="18"/>
      <c r="AI181" s="18"/>
      <c r="AJ181" s="18"/>
      <c r="AK181" s="18">
        <v>247100</v>
      </c>
      <c r="AL181" s="18">
        <v>243900</v>
      </c>
      <c r="AM181" s="18">
        <v>246400</v>
      </c>
      <c r="AN181" s="18">
        <v>246500</v>
      </c>
      <c r="AO181" s="18">
        <v>247200</v>
      </c>
      <c r="AP181" s="18">
        <v>249200</v>
      </c>
      <c r="AQ181" s="18">
        <v>247800</v>
      </c>
      <c r="AR181" s="18">
        <v>250000</v>
      </c>
      <c r="AS181" s="18">
        <v>245900</v>
      </c>
      <c r="AT181" s="18">
        <v>247500</v>
      </c>
      <c r="AU181" s="18">
        <v>253400</v>
      </c>
      <c r="AV181" s="18">
        <v>256800</v>
      </c>
      <c r="AW181" s="18">
        <v>263500</v>
      </c>
      <c r="AX181" s="18">
        <v>261400</v>
      </c>
      <c r="AY181" s="40">
        <v>261300</v>
      </c>
      <c r="AZ181" s="40">
        <v>262400</v>
      </c>
      <c r="BA181" s="40">
        <v>266800</v>
      </c>
      <c r="BB181" s="40">
        <v>273800</v>
      </c>
      <c r="BC181" s="40">
        <v>275200</v>
      </c>
      <c r="BD181" s="40">
        <v>281000</v>
      </c>
      <c r="BE181" s="40">
        <v>281000</v>
      </c>
      <c r="BF181" s="40">
        <v>282200</v>
      </c>
      <c r="BG181" s="40">
        <v>281700</v>
      </c>
      <c r="BH181" s="40">
        <v>276500</v>
      </c>
      <c r="BI181" s="40">
        <v>270700</v>
      </c>
      <c r="BJ181" s="40">
        <v>277400</v>
      </c>
      <c r="BK181" s="40">
        <v>276800</v>
      </c>
      <c r="BL181" s="40">
        <v>276600</v>
      </c>
      <c r="BM181" s="40">
        <v>282500</v>
      </c>
      <c r="BN181" s="40">
        <v>275400</v>
      </c>
      <c r="BO181" s="40">
        <v>282000</v>
      </c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16"/>
      <c r="CJ181"/>
      <c r="CL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EA181" s="30" t="e">
        <f t="shared" si="67"/>
        <v>#DIV/0!</v>
      </c>
      <c r="EB181" s="30">
        <f t="shared" si="68"/>
        <v>0.11303925536220154</v>
      </c>
      <c r="EC181" s="30">
        <f t="shared" si="87"/>
        <v>0.110820008200082</v>
      </c>
      <c r="ED181" s="30">
        <f t="shared" si="88"/>
        <v>0.10269074675324676</v>
      </c>
      <c r="EE181" s="30">
        <f t="shared" si="89"/>
        <v>0.10115212981744422</v>
      </c>
      <c r="EF181" s="30">
        <f t="shared" si="90"/>
        <v>9.1569579288025893E-2</v>
      </c>
      <c r="EG181" s="30">
        <f t="shared" si="91"/>
        <v>8.3792134831460668E-2</v>
      </c>
      <c r="EH181" s="30">
        <f t="shared" si="92"/>
        <v>7.487893462469733E-2</v>
      </c>
      <c r="EI181" s="30">
        <f t="shared" si="93"/>
        <v>6.9143999999999997E-2</v>
      </c>
      <c r="EJ181" s="30">
        <f t="shared" si="94"/>
        <v>7.5335502236681576E-2</v>
      </c>
      <c r="EK181" s="30">
        <f t="shared" si="95"/>
        <v>7.2149494949494949E-2</v>
      </c>
      <c r="EL181" s="30">
        <f t="shared" si="96"/>
        <v>6.9273875295974743E-2</v>
      </c>
      <c r="EM181" s="30">
        <f t="shared" si="97"/>
        <v>7.0019470404984421E-2</v>
      </c>
      <c r="EN181" s="30">
        <f t="shared" si="98"/>
        <v>6.6808349146110058E-2</v>
      </c>
      <c r="EO181" s="30">
        <f t="shared" si="72"/>
        <v>6.7081101759755166E-2</v>
      </c>
      <c r="EP181" s="30">
        <f t="shared" si="73"/>
        <v>6.3000382701875246E-2</v>
      </c>
      <c r="EQ181" s="30">
        <f t="shared" si="74"/>
        <v>6.308307926829268E-2</v>
      </c>
      <c r="ER181" s="30">
        <f t="shared" si="75"/>
        <v>6.1289355322338833E-2</v>
      </c>
      <c r="ES181" s="30">
        <f t="shared" si="76"/>
        <v>5.7746530314097884E-2</v>
      </c>
      <c r="ET181" s="30">
        <f t="shared" si="77"/>
        <v>5.5555959302325583E-2</v>
      </c>
      <c r="EU181" s="30">
        <f t="shared" si="78"/>
        <v>5.7807829181494665E-2</v>
      </c>
      <c r="EV181" s="30">
        <f t="shared" si="79"/>
        <v>5.8797153024911029E-2</v>
      </c>
      <c r="EW181" s="30">
        <f t="shared" si="80"/>
        <v>5.896172927002126E-2</v>
      </c>
      <c r="EX181" s="30">
        <f t="shared" si="81"/>
        <v>5.9282925097621585E-2</v>
      </c>
      <c r="EY181" s="30">
        <f t="shared" si="82"/>
        <v>6.3916817359855341E-2</v>
      </c>
      <c r="EZ181" s="30">
        <f t="shared" si="83"/>
        <v>6.5681566309567785E-2</v>
      </c>
      <c r="FA181" s="30">
        <f t="shared" si="84"/>
        <v>6.4405191059841382E-2</v>
      </c>
      <c r="FB181" s="30">
        <f t="shared" si="85"/>
        <v>6.3023843930635842E-2</v>
      </c>
      <c r="FC181" s="30">
        <f t="shared" si="86"/>
        <v>6.7476500361532896E-2</v>
      </c>
      <c r="FD181" s="30">
        <f t="shared" si="69"/>
        <v>0.12520707964601771</v>
      </c>
      <c r="FE181" s="30">
        <f t="shared" si="70"/>
        <v>0.1276397966594045</v>
      </c>
      <c r="FF181" s="30">
        <f t="shared" si="71"/>
        <v>0.12303191489361702</v>
      </c>
    </row>
    <row r="182" spans="1:162" ht="14.4" x14ac:dyDescent="0.3">
      <c r="A182" s="16" t="s">
        <v>189</v>
      </c>
      <c r="B182" s="18">
        <v>4198</v>
      </c>
      <c r="C182" s="18">
        <v>3918</v>
      </c>
      <c r="D182" s="18">
        <v>3656</v>
      </c>
      <c r="E182" s="18">
        <v>3807</v>
      </c>
      <c r="F182" s="18">
        <v>3494</v>
      </c>
      <c r="G182" s="18">
        <v>3165</v>
      </c>
      <c r="H182" s="18">
        <v>2952</v>
      </c>
      <c r="I182" s="18">
        <v>2894</v>
      </c>
      <c r="J182" s="18">
        <v>2728</v>
      </c>
      <c r="K182" s="18">
        <v>2622</v>
      </c>
      <c r="L182" s="18">
        <v>2486</v>
      </c>
      <c r="M182" s="18">
        <v>2482</v>
      </c>
      <c r="N182" s="18">
        <v>2373</v>
      </c>
      <c r="O182" s="18">
        <v>2327</v>
      </c>
      <c r="P182" s="18">
        <v>2191</v>
      </c>
      <c r="Q182" s="18">
        <v>2377</v>
      </c>
      <c r="R182" s="18">
        <v>2384</v>
      </c>
      <c r="S182" s="18">
        <v>2359</v>
      </c>
      <c r="T182" s="18">
        <v>2358</v>
      </c>
      <c r="U182" s="18">
        <v>2420</v>
      </c>
      <c r="V182" s="18">
        <v>2200</v>
      </c>
      <c r="W182" s="18">
        <v>2070</v>
      </c>
      <c r="X182" s="18">
        <v>2028</v>
      </c>
      <c r="Y182" s="18">
        <v>2175</v>
      </c>
      <c r="Z182" s="18">
        <v>2204</v>
      </c>
      <c r="AA182" s="18">
        <v>2145</v>
      </c>
      <c r="AB182" s="18">
        <v>2215</v>
      </c>
      <c r="AC182" s="18">
        <v>2413</v>
      </c>
      <c r="AD182" s="18">
        <v>4764</v>
      </c>
      <c r="AE182" s="18">
        <v>4280</v>
      </c>
      <c r="AF182" s="18">
        <v>3978</v>
      </c>
      <c r="AG182" s="18"/>
      <c r="AH182" s="18"/>
      <c r="AI182" s="18"/>
      <c r="AJ182" s="18"/>
      <c r="AK182" s="18">
        <v>48800</v>
      </c>
      <c r="AL182" s="18">
        <v>51500</v>
      </c>
      <c r="AM182" s="18">
        <v>50400</v>
      </c>
      <c r="AN182" s="18">
        <v>51300</v>
      </c>
      <c r="AO182" s="18">
        <v>53300</v>
      </c>
      <c r="AP182" s="18">
        <v>52300</v>
      </c>
      <c r="AQ182" s="18">
        <v>56700</v>
      </c>
      <c r="AR182" s="18">
        <v>53300</v>
      </c>
      <c r="AS182" s="18">
        <v>52400</v>
      </c>
      <c r="AT182" s="18">
        <v>51200</v>
      </c>
      <c r="AU182" s="18">
        <v>53800</v>
      </c>
      <c r="AV182" s="18">
        <v>54200</v>
      </c>
      <c r="AW182" s="18">
        <v>52500</v>
      </c>
      <c r="AX182" s="18">
        <v>53300</v>
      </c>
      <c r="AY182" s="40">
        <v>53400</v>
      </c>
      <c r="AZ182" s="40">
        <v>53300</v>
      </c>
      <c r="BA182" s="40">
        <v>54400</v>
      </c>
      <c r="BB182" s="40">
        <v>52600</v>
      </c>
      <c r="BC182" s="40">
        <v>53700</v>
      </c>
      <c r="BD182" s="40">
        <v>52600</v>
      </c>
      <c r="BE182" s="40">
        <v>50300</v>
      </c>
      <c r="BF182" s="40">
        <v>51500</v>
      </c>
      <c r="BG182" s="40">
        <v>50300</v>
      </c>
      <c r="BH182" s="40">
        <v>51800</v>
      </c>
      <c r="BI182" s="40">
        <v>51800</v>
      </c>
      <c r="BJ182" s="40">
        <v>53000</v>
      </c>
      <c r="BK182" s="40">
        <v>53100</v>
      </c>
      <c r="BL182" s="40">
        <v>53300</v>
      </c>
      <c r="BM182" s="40">
        <v>54200</v>
      </c>
      <c r="BN182" s="40">
        <v>52500</v>
      </c>
      <c r="BO182" s="40">
        <v>51000</v>
      </c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16"/>
      <c r="CJ182"/>
      <c r="CL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EA182" s="30" t="e">
        <f t="shared" si="67"/>
        <v>#DIV/0!</v>
      </c>
      <c r="EB182" s="30">
        <f t="shared" si="68"/>
        <v>8.602459016393442E-2</v>
      </c>
      <c r="EC182" s="30">
        <f t="shared" si="87"/>
        <v>7.607766990291262E-2</v>
      </c>
      <c r="ED182" s="30">
        <f t="shared" si="88"/>
        <v>7.2539682539682543E-2</v>
      </c>
      <c r="EE182" s="30">
        <f t="shared" si="89"/>
        <v>7.4210526315789477E-2</v>
      </c>
      <c r="EF182" s="30">
        <f t="shared" si="90"/>
        <v>6.5553470919324577E-2</v>
      </c>
      <c r="EG182" s="30">
        <f t="shared" si="91"/>
        <v>6.0516252390057361E-2</v>
      </c>
      <c r="EH182" s="30">
        <f t="shared" si="92"/>
        <v>5.2063492063492062E-2</v>
      </c>
      <c r="EI182" s="30">
        <f t="shared" si="93"/>
        <v>5.4296435272045029E-2</v>
      </c>
      <c r="EJ182" s="30">
        <f t="shared" si="94"/>
        <v>5.2061068702290075E-2</v>
      </c>
      <c r="EK182" s="30">
        <f t="shared" si="95"/>
        <v>5.1210937499999998E-2</v>
      </c>
      <c r="EL182" s="30">
        <f t="shared" si="96"/>
        <v>4.6208178438661707E-2</v>
      </c>
      <c r="EM182" s="30">
        <f t="shared" si="97"/>
        <v>4.5793357933579339E-2</v>
      </c>
      <c r="EN182" s="30">
        <f t="shared" si="98"/>
        <v>4.5199999999999997E-2</v>
      </c>
      <c r="EO182" s="30">
        <f t="shared" si="72"/>
        <v>4.3658536585365851E-2</v>
      </c>
      <c r="EP182" s="30">
        <f t="shared" si="73"/>
        <v>4.1029962546816477E-2</v>
      </c>
      <c r="EQ182" s="30">
        <f t="shared" si="74"/>
        <v>4.4596622889305819E-2</v>
      </c>
      <c r="ER182" s="30">
        <f t="shared" si="75"/>
        <v>4.3823529411764706E-2</v>
      </c>
      <c r="ES182" s="30">
        <f t="shared" si="76"/>
        <v>4.4847908745247148E-2</v>
      </c>
      <c r="ET182" s="30">
        <f t="shared" si="77"/>
        <v>4.3910614525139662E-2</v>
      </c>
      <c r="EU182" s="30">
        <f t="shared" si="78"/>
        <v>4.6007604562737642E-2</v>
      </c>
      <c r="EV182" s="30">
        <f t="shared" si="79"/>
        <v>4.37375745526839E-2</v>
      </c>
      <c r="EW182" s="30">
        <f t="shared" si="80"/>
        <v>4.0194174757281556E-2</v>
      </c>
      <c r="EX182" s="30">
        <f t="shared" si="81"/>
        <v>4.0318091451292247E-2</v>
      </c>
      <c r="EY182" s="30">
        <f t="shared" si="82"/>
        <v>4.1988416988416988E-2</v>
      </c>
      <c r="EZ182" s="30">
        <f t="shared" si="83"/>
        <v>4.254826254826255E-2</v>
      </c>
      <c r="FA182" s="30">
        <f t="shared" si="84"/>
        <v>4.0471698113207548E-2</v>
      </c>
      <c r="FB182" s="30">
        <f t="shared" si="85"/>
        <v>4.1713747645951038E-2</v>
      </c>
      <c r="FC182" s="30">
        <f t="shared" si="86"/>
        <v>4.5272045028142589E-2</v>
      </c>
      <c r="FD182" s="30">
        <f t="shared" si="69"/>
        <v>8.7896678966789668E-2</v>
      </c>
      <c r="FE182" s="30">
        <f t="shared" si="70"/>
        <v>8.1523809523809526E-2</v>
      </c>
      <c r="FF182" s="30">
        <f t="shared" si="71"/>
        <v>7.8E-2</v>
      </c>
    </row>
    <row r="183" spans="1:162" ht="14.4" x14ac:dyDescent="0.3">
      <c r="A183" s="16" t="s">
        <v>190</v>
      </c>
      <c r="B183" s="18">
        <v>9571</v>
      </c>
      <c r="C183" s="18">
        <v>9056</v>
      </c>
      <c r="D183" s="18">
        <v>8458</v>
      </c>
      <c r="E183" s="18">
        <v>8622</v>
      </c>
      <c r="F183" s="18">
        <v>8038</v>
      </c>
      <c r="G183" s="18">
        <v>7239</v>
      </c>
      <c r="H183" s="18">
        <v>6691</v>
      </c>
      <c r="I183" s="18">
        <v>6801</v>
      </c>
      <c r="J183" s="18">
        <v>6590</v>
      </c>
      <c r="K183" s="18">
        <v>6254</v>
      </c>
      <c r="L183" s="18">
        <v>6113</v>
      </c>
      <c r="M183" s="18">
        <v>6210</v>
      </c>
      <c r="N183" s="18">
        <v>6029</v>
      </c>
      <c r="O183" s="18">
        <v>5800</v>
      </c>
      <c r="P183" s="18">
        <v>5643</v>
      </c>
      <c r="Q183" s="18">
        <v>5811</v>
      </c>
      <c r="R183" s="18">
        <v>5716</v>
      </c>
      <c r="S183" s="18">
        <v>5483</v>
      </c>
      <c r="T183" s="18">
        <v>5373</v>
      </c>
      <c r="U183" s="18">
        <v>5519</v>
      </c>
      <c r="V183" s="18">
        <v>5405</v>
      </c>
      <c r="W183" s="18">
        <v>5212</v>
      </c>
      <c r="X183" s="18">
        <v>5272</v>
      </c>
      <c r="Y183" s="18">
        <v>5781</v>
      </c>
      <c r="Z183" s="18">
        <v>5919</v>
      </c>
      <c r="AA183" s="18">
        <v>6006</v>
      </c>
      <c r="AB183" s="18">
        <v>6014</v>
      </c>
      <c r="AC183" s="18">
        <v>6424</v>
      </c>
      <c r="AD183" s="18">
        <v>12194</v>
      </c>
      <c r="AE183" s="18">
        <v>12354</v>
      </c>
      <c r="AF183" s="18">
        <v>12073</v>
      </c>
      <c r="AG183" s="18"/>
      <c r="AH183" s="18"/>
      <c r="AI183" s="18"/>
      <c r="AJ183" s="18"/>
      <c r="AK183" s="18">
        <v>129600</v>
      </c>
      <c r="AL183" s="18">
        <v>130900</v>
      </c>
      <c r="AM183" s="18">
        <v>132600</v>
      </c>
      <c r="AN183" s="18">
        <v>132300</v>
      </c>
      <c r="AO183" s="18">
        <v>134300</v>
      </c>
      <c r="AP183" s="18">
        <v>136300</v>
      </c>
      <c r="AQ183" s="18">
        <v>134600</v>
      </c>
      <c r="AR183" s="18">
        <v>133600</v>
      </c>
      <c r="AS183" s="18">
        <v>135000</v>
      </c>
      <c r="AT183" s="18">
        <v>133900</v>
      </c>
      <c r="AU183" s="18">
        <v>135100</v>
      </c>
      <c r="AV183" s="18">
        <v>136800</v>
      </c>
      <c r="AW183" s="18">
        <v>136700</v>
      </c>
      <c r="AX183" s="18">
        <v>137800</v>
      </c>
      <c r="AY183" s="40">
        <v>139500</v>
      </c>
      <c r="AZ183" s="40">
        <v>139600</v>
      </c>
      <c r="BA183" s="40">
        <v>138200</v>
      </c>
      <c r="BB183" s="40">
        <v>140200</v>
      </c>
      <c r="BC183" s="40">
        <v>142800</v>
      </c>
      <c r="BD183" s="40">
        <v>144000</v>
      </c>
      <c r="BE183" s="40">
        <v>145500</v>
      </c>
      <c r="BF183" s="40">
        <v>144100</v>
      </c>
      <c r="BG183" s="40">
        <v>142600</v>
      </c>
      <c r="BH183" s="40">
        <v>143200</v>
      </c>
      <c r="BI183" s="40">
        <v>144100</v>
      </c>
      <c r="BJ183" s="40">
        <v>144400</v>
      </c>
      <c r="BK183" s="40">
        <v>142200</v>
      </c>
      <c r="BL183" s="40">
        <v>143400</v>
      </c>
      <c r="BM183" s="40">
        <v>141700</v>
      </c>
      <c r="BN183" s="40">
        <v>138100</v>
      </c>
      <c r="BO183" s="40">
        <v>140200</v>
      </c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16"/>
      <c r="CJ183"/>
      <c r="CL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EA183" s="30" t="e">
        <f t="shared" si="67"/>
        <v>#DIV/0!</v>
      </c>
      <c r="EB183" s="30">
        <f t="shared" si="68"/>
        <v>7.385030864197531E-2</v>
      </c>
      <c r="EC183" s="30">
        <f t="shared" si="87"/>
        <v>6.9182582123758593E-2</v>
      </c>
      <c r="ED183" s="30">
        <f t="shared" si="88"/>
        <v>6.3785822021116143E-2</v>
      </c>
      <c r="EE183" s="30">
        <f t="shared" si="89"/>
        <v>6.5170068027210884E-2</v>
      </c>
      <c r="EF183" s="30">
        <f t="shared" si="90"/>
        <v>5.9851079672375282E-2</v>
      </c>
      <c r="EG183" s="30">
        <f t="shared" si="91"/>
        <v>5.311078503301541E-2</v>
      </c>
      <c r="EH183" s="30">
        <f t="shared" si="92"/>
        <v>4.9710252600297176E-2</v>
      </c>
      <c r="EI183" s="30">
        <f t="shared" si="93"/>
        <v>5.0905688622754491E-2</v>
      </c>
      <c r="EJ183" s="30">
        <f t="shared" si="94"/>
        <v>4.8814814814814818E-2</v>
      </c>
      <c r="EK183" s="30">
        <f t="shared" si="95"/>
        <v>4.6706497386109033E-2</v>
      </c>
      <c r="EL183" s="30">
        <f t="shared" si="96"/>
        <v>4.5247964470762396E-2</v>
      </c>
      <c r="EM183" s="30">
        <f t="shared" si="97"/>
        <v>4.5394736842105265E-2</v>
      </c>
      <c r="EN183" s="30">
        <f t="shared" si="98"/>
        <v>4.4103877103145575E-2</v>
      </c>
      <c r="EO183" s="30">
        <f t="shared" si="72"/>
        <v>4.2089985486211901E-2</v>
      </c>
      <c r="EP183" s="30">
        <f t="shared" si="73"/>
        <v>4.0451612903225805E-2</v>
      </c>
      <c r="EQ183" s="30">
        <f t="shared" si="74"/>
        <v>4.1626074498567332E-2</v>
      </c>
      <c r="ER183" s="30">
        <f t="shared" si="75"/>
        <v>4.1360347322720696E-2</v>
      </c>
      <c r="ES183" s="30">
        <f t="shared" si="76"/>
        <v>3.910841654778887E-2</v>
      </c>
      <c r="ET183" s="30">
        <f t="shared" si="77"/>
        <v>3.7626050420168068E-2</v>
      </c>
      <c r="EU183" s="30">
        <f t="shared" si="78"/>
        <v>3.8326388888888889E-2</v>
      </c>
      <c r="EV183" s="30">
        <f t="shared" si="79"/>
        <v>3.7147766323024058E-2</v>
      </c>
      <c r="EW183" s="30">
        <f t="shared" si="80"/>
        <v>3.6169326856349757E-2</v>
      </c>
      <c r="EX183" s="30">
        <f t="shared" si="81"/>
        <v>3.6970546984572229E-2</v>
      </c>
      <c r="EY183" s="30">
        <f t="shared" si="82"/>
        <v>4.0370111731843572E-2</v>
      </c>
      <c r="EZ183" s="30">
        <f t="shared" si="83"/>
        <v>4.1075641915336573E-2</v>
      </c>
      <c r="FA183" s="30">
        <f t="shared" si="84"/>
        <v>4.1592797783933516E-2</v>
      </c>
      <c r="FB183" s="30">
        <f t="shared" si="85"/>
        <v>4.2292545710267228E-2</v>
      </c>
      <c r="FC183" s="30">
        <f t="shared" si="86"/>
        <v>4.4797768479776845E-2</v>
      </c>
      <c r="FD183" s="30">
        <f t="shared" si="69"/>
        <v>8.6055045871559627E-2</v>
      </c>
      <c r="FE183" s="30">
        <f t="shared" si="70"/>
        <v>8.9456915278783494E-2</v>
      </c>
      <c r="FF183" s="30">
        <f t="shared" si="71"/>
        <v>8.611269614835948E-2</v>
      </c>
    </row>
    <row r="184" spans="1:162" ht="14.4" x14ac:dyDescent="0.3">
      <c r="A184" s="16" t="s">
        <v>191</v>
      </c>
      <c r="B184" s="18">
        <v>1068</v>
      </c>
      <c r="C184" s="18">
        <v>897</v>
      </c>
      <c r="D184" s="18">
        <v>796</v>
      </c>
      <c r="E184" s="18">
        <v>845</v>
      </c>
      <c r="F184" s="18">
        <v>726</v>
      </c>
      <c r="G184" s="18">
        <v>686</v>
      </c>
      <c r="H184" s="18">
        <v>574</v>
      </c>
      <c r="I184" s="18">
        <v>570</v>
      </c>
      <c r="J184" s="18">
        <v>566</v>
      </c>
      <c r="K184" s="18">
        <v>542</v>
      </c>
      <c r="L184" s="18">
        <v>553</v>
      </c>
      <c r="M184" s="18">
        <v>581</v>
      </c>
      <c r="N184" s="18">
        <v>553</v>
      </c>
      <c r="O184" s="18">
        <v>531</v>
      </c>
      <c r="P184" s="18">
        <v>544</v>
      </c>
      <c r="Q184" s="18">
        <v>582</v>
      </c>
      <c r="R184" s="18">
        <v>576</v>
      </c>
      <c r="S184" s="18">
        <v>614</v>
      </c>
      <c r="T184" s="18">
        <v>580</v>
      </c>
      <c r="U184" s="18">
        <v>675</v>
      </c>
      <c r="V184" s="18">
        <v>698</v>
      </c>
      <c r="W184" s="18">
        <v>713</v>
      </c>
      <c r="X184" s="18">
        <v>662</v>
      </c>
      <c r="Y184" s="18">
        <v>682</v>
      </c>
      <c r="Z184" s="18">
        <v>624</v>
      </c>
      <c r="AA184" s="18">
        <v>595</v>
      </c>
      <c r="AB184" s="18">
        <v>564</v>
      </c>
      <c r="AC184" s="18">
        <v>624</v>
      </c>
      <c r="AD184" s="18">
        <v>1347</v>
      </c>
      <c r="AE184" s="18">
        <v>1298</v>
      </c>
      <c r="AF184" s="18">
        <v>1248</v>
      </c>
      <c r="AG184" s="18"/>
      <c r="AH184" s="18"/>
      <c r="AI184" s="18"/>
      <c r="AJ184" s="18"/>
      <c r="AK184" s="18">
        <v>28100</v>
      </c>
      <c r="AL184" s="18">
        <v>28400</v>
      </c>
      <c r="AM184" s="18">
        <v>26500</v>
      </c>
      <c r="AN184" s="18">
        <v>25000</v>
      </c>
      <c r="AO184" s="18">
        <v>27000</v>
      </c>
      <c r="AP184" s="18">
        <v>25800</v>
      </c>
      <c r="AQ184" s="18">
        <v>25300</v>
      </c>
      <c r="AR184" s="18">
        <v>26000</v>
      </c>
      <c r="AS184" s="18">
        <v>25600</v>
      </c>
      <c r="AT184" s="18">
        <v>25500</v>
      </c>
      <c r="AU184" s="18">
        <v>25700</v>
      </c>
      <c r="AV184" s="18">
        <v>25800</v>
      </c>
      <c r="AW184" s="18">
        <v>24400</v>
      </c>
      <c r="AX184" s="18">
        <v>23400</v>
      </c>
      <c r="AY184" s="40">
        <v>25300</v>
      </c>
      <c r="AZ184" s="40">
        <v>25900</v>
      </c>
      <c r="BA184" s="40">
        <v>26000</v>
      </c>
      <c r="BB184" s="40">
        <v>25800</v>
      </c>
      <c r="BC184" s="40">
        <v>24800</v>
      </c>
      <c r="BD184" s="40">
        <v>24200</v>
      </c>
      <c r="BE184" s="40">
        <v>24000</v>
      </c>
      <c r="BF184" s="40">
        <v>25600</v>
      </c>
      <c r="BG184" s="40">
        <v>26200</v>
      </c>
      <c r="BH184" s="40">
        <v>26500</v>
      </c>
      <c r="BI184" s="40">
        <v>26400</v>
      </c>
      <c r="BJ184" s="40">
        <v>25900</v>
      </c>
      <c r="BK184" s="40">
        <v>25400</v>
      </c>
      <c r="BL184" s="40">
        <v>25000</v>
      </c>
      <c r="BM184" s="40">
        <v>24500</v>
      </c>
      <c r="BN184" s="40">
        <v>22900</v>
      </c>
      <c r="BO184" s="40">
        <v>23100</v>
      </c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16"/>
      <c r="CJ184"/>
      <c r="CL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EA184" s="30" t="e">
        <f t="shared" si="67"/>
        <v>#DIV/0!</v>
      </c>
      <c r="EB184" s="30">
        <f t="shared" si="68"/>
        <v>3.8007117437722421E-2</v>
      </c>
      <c r="EC184" s="30">
        <f t="shared" si="87"/>
        <v>3.1584507042253518E-2</v>
      </c>
      <c r="ED184" s="30">
        <f t="shared" si="88"/>
        <v>3.0037735849056602E-2</v>
      </c>
      <c r="EE184" s="30">
        <f t="shared" si="89"/>
        <v>3.3799999999999997E-2</v>
      </c>
      <c r="EF184" s="30">
        <f t="shared" si="90"/>
        <v>2.6888888888888889E-2</v>
      </c>
      <c r="EG184" s="30">
        <f t="shared" si="91"/>
        <v>2.6589147286821706E-2</v>
      </c>
      <c r="EH184" s="30">
        <f t="shared" si="92"/>
        <v>2.2687747035573122E-2</v>
      </c>
      <c r="EI184" s="30">
        <f t="shared" si="93"/>
        <v>2.1923076923076924E-2</v>
      </c>
      <c r="EJ184" s="30">
        <f t="shared" si="94"/>
        <v>2.2109375000000001E-2</v>
      </c>
      <c r="EK184" s="30">
        <f t="shared" si="95"/>
        <v>2.1254901960784313E-2</v>
      </c>
      <c r="EL184" s="30">
        <f t="shared" si="96"/>
        <v>2.151750972762646E-2</v>
      </c>
      <c r="EM184" s="30">
        <f t="shared" si="97"/>
        <v>2.2519379844961239E-2</v>
      </c>
      <c r="EN184" s="30">
        <f t="shared" si="98"/>
        <v>2.2663934426229507E-2</v>
      </c>
      <c r="EO184" s="30">
        <f t="shared" si="72"/>
        <v>2.2692307692307692E-2</v>
      </c>
      <c r="EP184" s="30">
        <f t="shared" si="73"/>
        <v>2.150197628458498E-2</v>
      </c>
      <c r="EQ184" s="30">
        <f t="shared" si="74"/>
        <v>2.2471042471042472E-2</v>
      </c>
      <c r="ER184" s="30">
        <f t="shared" si="75"/>
        <v>2.2153846153846152E-2</v>
      </c>
      <c r="ES184" s="30">
        <f t="shared" si="76"/>
        <v>2.37984496124031E-2</v>
      </c>
      <c r="ET184" s="30">
        <f t="shared" si="77"/>
        <v>2.3387096774193549E-2</v>
      </c>
      <c r="EU184" s="30">
        <f t="shared" si="78"/>
        <v>2.7892561983471075E-2</v>
      </c>
      <c r="EV184" s="30">
        <f t="shared" si="79"/>
        <v>2.9083333333333333E-2</v>
      </c>
      <c r="EW184" s="30">
        <f t="shared" si="80"/>
        <v>2.78515625E-2</v>
      </c>
      <c r="EX184" s="30">
        <f t="shared" si="81"/>
        <v>2.5267175572519084E-2</v>
      </c>
      <c r="EY184" s="30">
        <f t="shared" si="82"/>
        <v>2.5735849056603772E-2</v>
      </c>
      <c r="EZ184" s="30">
        <f t="shared" si="83"/>
        <v>2.3636363636363636E-2</v>
      </c>
      <c r="FA184" s="30">
        <f t="shared" si="84"/>
        <v>2.2972972972972974E-2</v>
      </c>
      <c r="FB184" s="30">
        <f t="shared" si="85"/>
        <v>2.2204724409448817E-2</v>
      </c>
      <c r="FC184" s="30">
        <f t="shared" si="86"/>
        <v>2.496E-2</v>
      </c>
      <c r="FD184" s="30">
        <f t="shared" si="69"/>
        <v>5.4979591836734697E-2</v>
      </c>
      <c r="FE184" s="30">
        <f t="shared" si="70"/>
        <v>5.6681222707423581E-2</v>
      </c>
      <c r="FF184" s="30">
        <f t="shared" si="71"/>
        <v>5.4025974025974026E-2</v>
      </c>
    </row>
    <row r="185" spans="1:162" ht="14.4" x14ac:dyDescent="0.3">
      <c r="A185" s="16" t="s">
        <v>192</v>
      </c>
      <c r="B185" s="18">
        <v>1997</v>
      </c>
      <c r="C185" s="18">
        <v>1840</v>
      </c>
      <c r="D185" s="31">
        <v>1746</v>
      </c>
      <c r="E185" s="31">
        <v>1911</v>
      </c>
      <c r="F185" s="31">
        <v>1613</v>
      </c>
      <c r="G185" s="18">
        <v>1481</v>
      </c>
      <c r="H185" s="18">
        <v>1393</v>
      </c>
      <c r="I185" s="18">
        <v>1479</v>
      </c>
      <c r="J185" s="18">
        <v>1379</v>
      </c>
      <c r="K185" s="18">
        <v>1351</v>
      </c>
      <c r="L185" s="18">
        <v>1301</v>
      </c>
      <c r="M185" s="18">
        <v>1473</v>
      </c>
      <c r="N185" s="18">
        <v>1447</v>
      </c>
      <c r="O185" s="18">
        <v>1332</v>
      </c>
      <c r="P185" s="18">
        <v>1340</v>
      </c>
      <c r="Q185" s="18">
        <v>1445</v>
      </c>
      <c r="R185" s="18">
        <v>1465</v>
      </c>
      <c r="S185" s="18">
        <v>1475</v>
      </c>
      <c r="T185" s="18">
        <v>1452</v>
      </c>
      <c r="U185" s="18">
        <v>1617</v>
      </c>
      <c r="V185" s="18">
        <v>1643</v>
      </c>
      <c r="W185" s="18">
        <v>1635</v>
      </c>
      <c r="X185" s="18">
        <v>1609</v>
      </c>
      <c r="Y185" s="18">
        <v>1690</v>
      </c>
      <c r="Z185" s="18">
        <v>1628</v>
      </c>
      <c r="AA185" s="18">
        <v>1555</v>
      </c>
      <c r="AB185" s="18">
        <v>1567</v>
      </c>
      <c r="AC185" s="18">
        <v>1579</v>
      </c>
      <c r="AD185" s="18">
        <v>3648</v>
      </c>
      <c r="AE185" s="18">
        <v>3737</v>
      </c>
      <c r="AF185" s="18">
        <v>3485</v>
      </c>
      <c r="AG185" s="18"/>
      <c r="AH185" s="18"/>
      <c r="AI185" s="18"/>
      <c r="AJ185" s="18"/>
      <c r="AK185" s="18">
        <v>53600</v>
      </c>
      <c r="AL185" s="18">
        <v>52800</v>
      </c>
      <c r="AM185" s="18">
        <v>48500</v>
      </c>
      <c r="AN185" s="18">
        <v>47900</v>
      </c>
      <c r="AO185" s="18">
        <v>46500</v>
      </c>
      <c r="AP185" s="18">
        <v>47500</v>
      </c>
      <c r="AQ185" s="18">
        <v>51100</v>
      </c>
      <c r="AR185" s="18">
        <v>52200</v>
      </c>
      <c r="AS185" s="18">
        <v>53300</v>
      </c>
      <c r="AT185" s="18">
        <v>52500</v>
      </c>
      <c r="AU185" s="18">
        <v>52200</v>
      </c>
      <c r="AV185" s="18">
        <v>50600</v>
      </c>
      <c r="AW185" s="18">
        <v>51300</v>
      </c>
      <c r="AX185" s="18">
        <v>53800</v>
      </c>
      <c r="AY185" s="40">
        <v>52300</v>
      </c>
      <c r="AZ185" s="40">
        <v>53000</v>
      </c>
      <c r="BA185" s="40">
        <v>50600</v>
      </c>
      <c r="BB185" s="40">
        <v>48700</v>
      </c>
      <c r="BC185" s="40">
        <v>50000</v>
      </c>
      <c r="BD185" s="40">
        <v>51500</v>
      </c>
      <c r="BE185" s="40">
        <v>51900</v>
      </c>
      <c r="BF185" s="40">
        <v>52800</v>
      </c>
      <c r="BG185" s="40">
        <v>55900</v>
      </c>
      <c r="BH185" s="40">
        <v>56400</v>
      </c>
      <c r="BI185" s="40">
        <v>57500</v>
      </c>
      <c r="BJ185" s="40">
        <v>58200</v>
      </c>
      <c r="BK185" s="40">
        <v>56600</v>
      </c>
      <c r="BL185" s="40">
        <v>56500</v>
      </c>
      <c r="BM185" s="40">
        <v>57000</v>
      </c>
      <c r="BN185" s="40">
        <v>55700</v>
      </c>
      <c r="BO185" s="40">
        <v>56800</v>
      </c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16"/>
      <c r="CJ185"/>
      <c r="CL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 s="31"/>
      <c r="DP185" s="31"/>
      <c r="DQ185" s="31"/>
      <c r="DR185" s="31"/>
      <c r="DS185" s="31"/>
      <c r="DT185" s="31"/>
      <c r="DU185" s="31"/>
      <c r="DV185" s="31"/>
      <c r="DW185" s="31"/>
      <c r="DX185" s="31"/>
      <c r="DY185" s="31"/>
      <c r="EA185" s="30" t="e">
        <f t="shared" si="67"/>
        <v>#DIV/0!</v>
      </c>
      <c r="EB185" s="30">
        <f t="shared" si="68"/>
        <v>3.7257462686567162E-2</v>
      </c>
      <c r="EC185" s="30">
        <f t="shared" si="87"/>
        <v>3.4848484848484851E-2</v>
      </c>
      <c r="ED185" s="30">
        <f t="shared" si="88"/>
        <v>3.5999999999999997E-2</v>
      </c>
      <c r="EE185" s="30">
        <f t="shared" si="89"/>
        <v>3.9895615866388311E-2</v>
      </c>
      <c r="EF185" s="30">
        <f t="shared" si="90"/>
        <v>3.4688172043010751E-2</v>
      </c>
      <c r="EG185" s="30">
        <f t="shared" si="91"/>
        <v>3.1178947368421053E-2</v>
      </c>
      <c r="EH185" s="30">
        <f t="shared" si="92"/>
        <v>2.7260273972602739E-2</v>
      </c>
      <c r="EI185" s="30">
        <f t="shared" si="93"/>
        <v>2.8333333333333332E-2</v>
      </c>
      <c r="EJ185" s="30">
        <f t="shared" si="94"/>
        <v>2.5872420262664165E-2</v>
      </c>
      <c r="EK185" s="30">
        <f t="shared" si="95"/>
        <v>2.5733333333333334E-2</v>
      </c>
      <c r="EL185" s="30">
        <f t="shared" si="96"/>
        <v>2.4923371647509577E-2</v>
      </c>
      <c r="EM185" s="30">
        <f t="shared" si="97"/>
        <v>2.9110671936758894E-2</v>
      </c>
      <c r="EN185" s="30">
        <f t="shared" si="98"/>
        <v>2.8206627680311892E-2</v>
      </c>
      <c r="EO185" s="30">
        <f t="shared" si="72"/>
        <v>2.4758364312267658E-2</v>
      </c>
      <c r="EP185" s="30">
        <f t="shared" si="73"/>
        <v>2.5621414913957936E-2</v>
      </c>
      <c r="EQ185" s="30">
        <f t="shared" si="74"/>
        <v>2.7264150943396227E-2</v>
      </c>
      <c r="ER185" s="30">
        <f t="shared" si="75"/>
        <v>2.8952569169960474E-2</v>
      </c>
      <c r="ES185" s="30">
        <f t="shared" si="76"/>
        <v>3.0287474332648872E-2</v>
      </c>
      <c r="ET185" s="30">
        <f t="shared" si="77"/>
        <v>2.904E-2</v>
      </c>
      <c r="EU185" s="30">
        <f t="shared" si="78"/>
        <v>3.1398058252427183E-2</v>
      </c>
      <c r="EV185" s="30">
        <f t="shared" si="79"/>
        <v>3.1657032755298652E-2</v>
      </c>
      <c r="EW185" s="30">
        <f t="shared" si="80"/>
        <v>3.0965909090909093E-2</v>
      </c>
      <c r="EX185" s="30">
        <f t="shared" si="81"/>
        <v>2.8783542039355993E-2</v>
      </c>
      <c r="EY185" s="30">
        <f t="shared" si="82"/>
        <v>2.99645390070922E-2</v>
      </c>
      <c r="EZ185" s="30">
        <f t="shared" si="83"/>
        <v>2.8313043478260868E-2</v>
      </c>
      <c r="FA185" s="30">
        <f t="shared" si="84"/>
        <v>2.6718213058419243E-2</v>
      </c>
      <c r="FB185" s="30">
        <f t="shared" si="85"/>
        <v>2.7685512367491165E-2</v>
      </c>
      <c r="FC185" s="30">
        <f t="shared" si="86"/>
        <v>2.7946902654867257E-2</v>
      </c>
      <c r="FD185" s="30">
        <f t="shared" si="69"/>
        <v>6.4000000000000001E-2</v>
      </c>
      <c r="FE185" s="30">
        <f t="shared" si="70"/>
        <v>6.709156193895871E-2</v>
      </c>
      <c r="FF185" s="30">
        <f t="shared" si="71"/>
        <v>6.1355633802816903E-2</v>
      </c>
    </row>
    <row r="186" spans="1:162" ht="14.4" x14ac:dyDescent="0.3">
      <c r="A186" s="16" t="s">
        <v>193</v>
      </c>
      <c r="B186" s="18">
        <v>5792</v>
      </c>
      <c r="C186" s="18">
        <v>5516</v>
      </c>
      <c r="D186" s="18">
        <v>5161</v>
      </c>
      <c r="E186" s="18">
        <v>5138</v>
      </c>
      <c r="F186" s="18">
        <v>4791</v>
      </c>
      <c r="G186" s="18">
        <v>4585</v>
      </c>
      <c r="H186" s="18">
        <v>4248</v>
      </c>
      <c r="I186" s="18">
        <v>4209</v>
      </c>
      <c r="J186" s="18">
        <v>4027</v>
      </c>
      <c r="K186" s="18">
        <v>3918</v>
      </c>
      <c r="L186" s="18">
        <v>3805</v>
      </c>
      <c r="M186" s="18">
        <v>3920</v>
      </c>
      <c r="N186" s="18">
        <v>3980</v>
      </c>
      <c r="O186" s="18">
        <v>3796</v>
      </c>
      <c r="P186" s="18">
        <v>3858</v>
      </c>
      <c r="Q186" s="18">
        <v>3958</v>
      </c>
      <c r="R186" s="18">
        <v>3942</v>
      </c>
      <c r="S186" s="18">
        <v>3817</v>
      </c>
      <c r="T186" s="18">
        <v>3729</v>
      </c>
      <c r="U186" s="18">
        <v>3797</v>
      </c>
      <c r="V186" s="18">
        <v>3847</v>
      </c>
      <c r="W186" s="18">
        <v>3858</v>
      </c>
      <c r="X186" s="18">
        <v>3757</v>
      </c>
      <c r="Y186" s="18">
        <v>3985</v>
      </c>
      <c r="Z186" s="18">
        <v>3977</v>
      </c>
      <c r="AA186" s="18">
        <v>3975</v>
      </c>
      <c r="AB186" s="18">
        <v>3967</v>
      </c>
      <c r="AC186" s="18">
        <v>4082</v>
      </c>
      <c r="AD186" s="18">
        <v>9673</v>
      </c>
      <c r="AE186" s="18">
        <v>10044</v>
      </c>
      <c r="AF186" s="18">
        <v>10041</v>
      </c>
      <c r="AG186" s="18"/>
      <c r="AH186" s="18"/>
      <c r="AI186" s="18"/>
      <c r="AJ186" s="18"/>
      <c r="AK186" s="18">
        <v>109800</v>
      </c>
      <c r="AL186" s="18">
        <v>110000</v>
      </c>
      <c r="AM186" s="18">
        <v>111000</v>
      </c>
      <c r="AN186" s="18">
        <v>110800</v>
      </c>
      <c r="AO186" s="18">
        <v>111400</v>
      </c>
      <c r="AP186" s="18">
        <v>112000</v>
      </c>
      <c r="AQ186" s="18">
        <v>111000</v>
      </c>
      <c r="AR186" s="18">
        <v>113100</v>
      </c>
      <c r="AS186" s="18">
        <v>113100</v>
      </c>
      <c r="AT186" s="18">
        <v>111900</v>
      </c>
      <c r="AU186" s="18">
        <v>114000</v>
      </c>
      <c r="AV186" s="18">
        <v>114700</v>
      </c>
      <c r="AW186" s="18">
        <v>112600</v>
      </c>
      <c r="AX186" s="18">
        <v>114100</v>
      </c>
      <c r="AY186" s="40">
        <v>110200</v>
      </c>
      <c r="AZ186" s="40">
        <v>109800</v>
      </c>
      <c r="BA186" s="40">
        <v>111000</v>
      </c>
      <c r="BB186" s="40">
        <v>107400</v>
      </c>
      <c r="BC186" s="40">
        <v>110500</v>
      </c>
      <c r="BD186" s="40">
        <v>111600</v>
      </c>
      <c r="BE186" s="40">
        <v>112100</v>
      </c>
      <c r="BF186" s="40">
        <v>115400</v>
      </c>
      <c r="BG186" s="40">
        <v>118100</v>
      </c>
      <c r="BH186" s="40">
        <v>118000</v>
      </c>
      <c r="BI186" s="40">
        <v>117800</v>
      </c>
      <c r="BJ186" s="40">
        <v>118000</v>
      </c>
      <c r="BK186" s="40">
        <v>117100</v>
      </c>
      <c r="BL186" s="40">
        <v>120000</v>
      </c>
      <c r="BM186" s="40">
        <v>120900</v>
      </c>
      <c r="BN186" s="40">
        <v>120800</v>
      </c>
      <c r="BO186" s="40">
        <v>119600</v>
      </c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16"/>
      <c r="CJ186"/>
      <c r="CL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EA186" s="30" t="e">
        <f t="shared" si="67"/>
        <v>#DIV/0!</v>
      </c>
      <c r="EB186" s="30">
        <f t="shared" si="68"/>
        <v>5.2750455373406197E-2</v>
      </c>
      <c r="EC186" s="30">
        <f t="shared" si="87"/>
        <v>5.0145454545454549E-2</v>
      </c>
      <c r="ED186" s="30">
        <f t="shared" si="88"/>
        <v>4.6495495495495497E-2</v>
      </c>
      <c r="EE186" s="30">
        <f t="shared" si="89"/>
        <v>4.6371841155234655E-2</v>
      </c>
      <c r="EF186" s="30">
        <f t="shared" si="90"/>
        <v>4.3007181328545779E-2</v>
      </c>
      <c r="EG186" s="30">
        <f t="shared" si="91"/>
        <v>4.0937500000000002E-2</v>
      </c>
      <c r="EH186" s="30">
        <f t="shared" si="92"/>
        <v>3.8270270270270274E-2</v>
      </c>
      <c r="EI186" s="30">
        <f t="shared" si="93"/>
        <v>3.7214854111405835E-2</v>
      </c>
      <c r="EJ186" s="30">
        <f t="shared" si="94"/>
        <v>3.5605658709106987E-2</v>
      </c>
      <c r="EK186" s="30">
        <f t="shared" si="95"/>
        <v>3.5013404825737268E-2</v>
      </c>
      <c r="EL186" s="30">
        <f t="shared" si="96"/>
        <v>3.3377192982456137E-2</v>
      </c>
      <c r="EM186" s="30">
        <f t="shared" si="97"/>
        <v>3.4176111595466435E-2</v>
      </c>
      <c r="EN186" s="30">
        <f t="shared" si="98"/>
        <v>3.5346358792184722E-2</v>
      </c>
      <c r="EO186" s="30">
        <f t="shared" si="72"/>
        <v>3.3269062226117439E-2</v>
      </c>
      <c r="EP186" s="30">
        <f t="shared" si="73"/>
        <v>3.5009074410163342E-2</v>
      </c>
      <c r="EQ186" s="30">
        <f t="shared" si="74"/>
        <v>3.6047358834244078E-2</v>
      </c>
      <c r="ER186" s="30">
        <f t="shared" si="75"/>
        <v>3.5513513513513513E-2</v>
      </c>
      <c r="ES186" s="30">
        <f t="shared" si="76"/>
        <v>3.5540037243947858E-2</v>
      </c>
      <c r="ET186" s="30">
        <f t="shared" si="77"/>
        <v>3.3746606334841632E-2</v>
      </c>
      <c r="EU186" s="30">
        <f t="shared" si="78"/>
        <v>3.4023297491039425E-2</v>
      </c>
      <c r="EV186" s="30">
        <f t="shared" si="79"/>
        <v>3.4317573595004459E-2</v>
      </c>
      <c r="EW186" s="30">
        <f t="shared" si="80"/>
        <v>3.3431542461005201E-2</v>
      </c>
      <c r="EX186" s="30">
        <f t="shared" si="81"/>
        <v>3.1812023708721424E-2</v>
      </c>
      <c r="EY186" s="30">
        <f t="shared" si="82"/>
        <v>3.3771186440677968E-2</v>
      </c>
      <c r="EZ186" s="30">
        <f t="shared" si="83"/>
        <v>3.3760611205432937E-2</v>
      </c>
      <c r="FA186" s="30">
        <f t="shared" si="84"/>
        <v>3.3686440677966105E-2</v>
      </c>
      <c r="FB186" s="30">
        <f t="shared" si="85"/>
        <v>3.3877028181041845E-2</v>
      </c>
      <c r="FC186" s="30">
        <f t="shared" si="86"/>
        <v>3.4016666666666667E-2</v>
      </c>
      <c r="FD186" s="30">
        <f t="shared" si="69"/>
        <v>8.0008271298593878E-2</v>
      </c>
      <c r="FE186" s="30">
        <f t="shared" si="70"/>
        <v>8.3145695364238409E-2</v>
      </c>
      <c r="FF186" s="30">
        <f t="shared" si="71"/>
        <v>8.3954849498327766E-2</v>
      </c>
    </row>
    <row r="187" spans="1:162" ht="14.4" x14ac:dyDescent="0.3">
      <c r="A187" s="16" t="s">
        <v>194</v>
      </c>
      <c r="B187" s="18">
        <v>1357</v>
      </c>
      <c r="C187" s="18">
        <v>1262</v>
      </c>
      <c r="D187" s="18">
        <v>1204</v>
      </c>
      <c r="E187" s="18">
        <v>1216</v>
      </c>
      <c r="F187" s="18">
        <v>1082</v>
      </c>
      <c r="G187" s="18">
        <v>953</v>
      </c>
      <c r="H187" s="18">
        <v>925</v>
      </c>
      <c r="I187" s="18">
        <v>987</v>
      </c>
      <c r="J187" s="18">
        <v>926</v>
      </c>
      <c r="K187" s="18">
        <v>835</v>
      </c>
      <c r="L187" s="18">
        <v>817</v>
      </c>
      <c r="M187" s="18">
        <v>980</v>
      </c>
      <c r="N187" s="18">
        <v>915</v>
      </c>
      <c r="O187" s="18">
        <v>883</v>
      </c>
      <c r="P187" s="18">
        <v>860</v>
      </c>
      <c r="Q187" s="18">
        <v>957</v>
      </c>
      <c r="R187" s="18">
        <v>880</v>
      </c>
      <c r="S187" s="18">
        <v>862</v>
      </c>
      <c r="T187" s="18">
        <v>848</v>
      </c>
      <c r="U187" s="18">
        <v>931</v>
      </c>
      <c r="V187" s="18">
        <v>786</v>
      </c>
      <c r="W187" s="18">
        <v>742</v>
      </c>
      <c r="X187" s="18">
        <v>759</v>
      </c>
      <c r="Y187" s="18">
        <v>877</v>
      </c>
      <c r="Z187" s="18">
        <v>863</v>
      </c>
      <c r="AA187" s="18">
        <v>859</v>
      </c>
      <c r="AB187" s="18">
        <v>867</v>
      </c>
      <c r="AC187" s="18">
        <v>917</v>
      </c>
      <c r="AD187" s="18">
        <v>2074</v>
      </c>
      <c r="AE187" s="18">
        <v>2068</v>
      </c>
      <c r="AF187" s="18">
        <v>1892</v>
      </c>
      <c r="AG187" s="18"/>
      <c r="AH187" s="18"/>
      <c r="AI187" s="18"/>
      <c r="AJ187" s="18"/>
      <c r="AK187" s="18">
        <v>33600</v>
      </c>
      <c r="AL187" s="18">
        <v>36400</v>
      </c>
      <c r="AM187" s="18">
        <v>36900</v>
      </c>
      <c r="AN187" s="18">
        <v>36400</v>
      </c>
      <c r="AO187" s="18">
        <v>38200</v>
      </c>
      <c r="AP187" s="18">
        <v>37900</v>
      </c>
      <c r="AQ187" s="18">
        <v>38900</v>
      </c>
      <c r="AR187" s="18">
        <v>40200</v>
      </c>
      <c r="AS187" s="18">
        <v>40500</v>
      </c>
      <c r="AT187" s="18">
        <v>41100</v>
      </c>
      <c r="AU187" s="18">
        <v>39900</v>
      </c>
      <c r="AV187" s="18">
        <v>39400</v>
      </c>
      <c r="AW187" s="18">
        <v>40200</v>
      </c>
      <c r="AX187" s="18">
        <v>39200</v>
      </c>
      <c r="AY187" s="40">
        <v>38600</v>
      </c>
      <c r="AZ187" s="40">
        <v>39100</v>
      </c>
      <c r="BA187" s="40">
        <v>39600</v>
      </c>
      <c r="BB187" s="40">
        <v>39900</v>
      </c>
      <c r="BC187" s="40">
        <v>39400</v>
      </c>
      <c r="BD187" s="40">
        <v>39000</v>
      </c>
      <c r="BE187" s="40">
        <v>38200</v>
      </c>
      <c r="BF187" s="40">
        <v>38100</v>
      </c>
      <c r="BG187" s="40">
        <v>40100</v>
      </c>
      <c r="BH187" s="40">
        <v>40400</v>
      </c>
      <c r="BI187" s="40">
        <v>40900</v>
      </c>
      <c r="BJ187" s="40">
        <v>41300</v>
      </c>
      <c r="BK187" s="40">
        <v>40800</v>
      </c>
      <c r="BL187" s="40">
        <v>40700</v>
      </c>
      <c r="BM187" s="40">
        <v>39300</v>
      </c>
      <c r="BN187" s="40">
        <v>38500</v>
      </c>
      <c r="BO187" s="40">
        <v>38600</v>
      </c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16"/>
      <c r="CJ187"/>
      <c r="CL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EA187" s="30" t="e">
        <f t="shared" si="67"/>
        <v>#DIV/0!</v>
      </c>
      <c r="EB187" s="30">
        <f t="shared" si="68"/>
        <v>4.0386904761904763E-2</v>
      </c>
      <c r="EC187" s="30">
        <f t="shared" si="87"/>
        <v>3.4670329670329673E-2</v>
      </c>
      <c r="ED187" s="30">
        <f t="shared" si="88"/>
        <v>3.262872628726287E-2</v>
      </c>
      <c r="EE187" s="30">
        <f t="shared" si="89"/>
        <v>3.340659340659341E-2</v>
      </c>
      <c r="EF187" s="30">
        <f t="shared" si="90"/>
        <v>2.8324607329842932E-2</v>
      </c>
      <c r="EG187" s="30">
        <f t="shared" si="91"/>
        <v>2.5145118733509234E-2</v>
      </c>
      <c r="EH187" s="30">
        <f t="shared" si="92"/>
        <v>2.377892030848329E-2</v>
      </c>
      <c r="EI187" s="30">
        <f t="shared" si="93"/>
        <v>2.4552238805970149E-2</v>
      </c>
      <c r="EJ187" s="30">
        <f t="shared" si="94"/>
        <v>2.2864197530864199E-2</v>
      </c>
      <c r="EK187" s="30">
        <f t="shared" si="95"/>
        <v>2.0316301703163016E-2</v>
      </c>
      <c r="EL187" s="30">
        <f t="shared" si="96"/>
        <v>2.0476190476190478E-2</v>
      </c>
      <c r="EM187" s="30">
        <f t="shared" si="97"/>
        <v>2.4873096446700507E-2</v>
      </c>
      <c r="EN187" s="30">
        <f t="shared" si="98"/>
        <v>2.2761194029850745E-2</v>
      </c>
      <c r="EO187" s="30">
        <f t="shared" si="72"/>
        <v>2.2525510204081632E-2</v>
      </c>
      <c r="EP187" s="30">
        <f t="shared" si="73"/>
        <v>2.227979274611399E-2</v>
      </c>
      <c r="EQ187" s="30">
        <f t="shared" si="74"/>
        <v>2.4475703324808185E-2</v>
      </c>
      <c r="ER187" s="30">
        <f t="shared" si="75"/>
        <v>2.2222222222222223E-2</v>
      </c>
      <c r="ES187" s="30">
        <f t="shared" si="76"/>
        <v>2.1604010025062657E-2</v>
      </c>
      <c r="ET187" s="30">
        <f t="shared" si="77"/>
        <v>2.1522842639593909E-2</v>
      </c>
      <c r="EU187" s="30">
        <f t="shared" si="78"/>
        <v>2.3871794871794871E-2</v>
      </c>
      <c r="EV187" s="30">
        <f t="shared" si="79"/>
        <v>2.0575916230366493E-2</v>
      </c>
      <c r="EW187" s="30">
        <f t="shared" si="80"/>
        <v>1.9475065616797901E-2</v>
      </c>
      <c r="EX187" s="30">
        <f t="shared" si="81"/>
        <v>1.8927680798004987E-2</v>
      </c>
      <c r="EY187" s="30">
        <f t="shared" si="82"/>
        <v>2.1707920792079206E-2</v>
      </c>
      <c r="EZ187" s="30">
        <f t="shared" si="83"/>
        <v>2.1100244498777506E-2</v>
      </c>
      <c r="FA187" s="30">
        <f t="shared" si="84"/>
        <v>2.0799031476997579E-2</v>
      </c>
      <c r="FB187" s="30">
        <f t="shared" si="85"/>
        <v>2.1250000000000002E-2</v>
      </c>
      <c r="FC187" s="30">
        <f t="shared" si="86"/>
        <v>2.2530712530712531E-2</v>
      </c>
      <c r="FD187" s="30">
        <f t="shared" si="69"/>
        <v>5.2773536895674301E-2</v>
      </c>
      <c r="FE187" s="30">
        <f t="shared" si="70"/>
        <v>5.3714285714285714E-2</v>
      </c>
      <c r="FF187" s="30">
        <f t="shared" si="71"/>
        <v>4.9015544041450775E-2</v>
      </c>
    </row>
    <row r="188" spans="1:162" ht="14.4" x14ac:dyDescent="0.3">
      <c r="A188" s="16" t="s">
        <v>195</v>
      </c>
      <c r="B188" s="18">
        <v>1556</v>
      </c>
      <c r="C188" s="18">
        <v>1423</v>
      </c>
      <c r="D188" s="18">
        <v>1380</v>
      </c>
      <c r="E188" s="18">
        <v>1362</v>
      </c>
      <c r="F188" s="18">
        <v>1134</v>
      </c>
      <c r="G188" s="18">
        <v>1108</v>
      </c>
      <c r="H188" s="18">
        <v>1102</v>
      </c>
      <c r="I188" s="18">
        <v>1040</v>
      </c>
      <c r="J188" s="18">
        <v>964</v>
      </c>
      <c r="K188" s="18">
        <v>917</v>
      </c>
      <c r="L188" s="18">
        <v>909</v>
      </c>
      <c r="M188" s="18">
        <v>912</v>
      </c>
      <c r="N188" s="18">
        <v>955</v>
      </c>
      <c r="O188" s="18">
        <v>924</v>
      </c>
      <c r="P188" s="18">
        <v>874</v>
      </c>
      <c r="Q188" s="18">
        <v>965</v>
      </c>
      <c r="R188" s="18">
        <v>915</v>
      </c>
      <c r="S188" s="18">
        <v>888</v>
      </c>
      <c r="T188" s="18">
        <v>852</v>
      </c>
      <c r="U188" s="18">
        <v>894</v>
      </c>
      <c r="V188" s="18">
        <v>845</v>
      </c>
      <c r="W188" s="18">
        <v>875</v>
      </c>
      <c r="X188" s="18">
        <v>940</v>
      </c>
      <c r="Y188" s="18">
        <v>1013</v>
      </c>
      <c r="Z188" s="18">
        <v>929</v>
      </c>
      <c r="AA188" s="18">
        <v>978</v>
      </c>
      <c r="AB188" s="18">
        <v>975</v>
      </c>
      <c r="AC188" s="18">
        <v>1003</v>
      </c>
      <c r="AD188" s="18">
        <v>2331</v>
      </c>
      <c r="AE188" s="18">
        <v>2304</v>
      </c>
      <c r="AF188" s="18">
        <v>2212</v>
      </c>
      <c r="AG188" s="18"/>
      <c r="AH188" s="18"/>
      <c r="AI188" s="18"/>
      <c r="AJ188" s="18"/>
      <c r="AK188" s="18">
        <v>49400</v>
      </c>
      <c r="AL188" s="18">
        <v>46900</v>
      </c>
      <c r="AM188" s="18">
        <v>47300</v>
      </c>
      <c r="AN188" s="18">
        <v>47300</v>
      </c>
      <c r="AO188" s="18">
        <v>47000</v>
      </c>
      <c r="AP188" s="18">
        <v>47400</v>
      </c>
      <c r="AQ188" s="18">
        <v>44800</v>
      </c>
      <c r="AR188" s="18">
        <v>45000</v>
      </c>
      <c r="AS188" s="18">
        <v>45400</v>
      </c>
      <c r="AT188" s="18">
        <v>46500</v>
      </c>
      <c r="AU188" s="18">
        <v>47000</v>
      </c>
      <c r="AV188" s="18">
        <v>45000</v>
      </c>
      <c r="AW188" s="18">
        <v>46200</v>
      </c>
      <c r="AX188" s="18">
        <v>46500</v>
      </c>
      <c r="AY188" s="40">
        <v>47600</v>
      </c>
      <c r="AZ188" s="40">
        <v>48400</v>
      </c>
      <c r="BA188" s="40">
        <v>48700</v>
      </c>
      <c r="BB188" s="40">
        <v>49200</v>
      </c>
      <c r="BC188" s="40">
        <v>48200</v>
      </c>
      <c r="BD188" s="40">
        <v>48600</v>
      </c>
      <c r="BE188" s="40">
        <v>48400</v>
      </c>
      <c r="BF188" s="40">
        <v>48000</v>
      </c>
      <c r="BG188" s="40">
        <v>47900</v>
      </c>
      <c r="BH188" s="40">
        <v>49000</v>
      </c>
      <c r="BI188" s="40">
        <v>47500</v>
      </c>
      <c r="BJ188" s="40">
        <v>49500</v>
      </c>
      <c r="BK188" s="40">
        <v>49600</v>
      </c>
      <c r="BL188" s="40">
        <v>50000</v>
      </c>
      <c r="BM188" s="40">
        <v>51000</v>
      </c>
      <c r="BN188" s="40">
        <v>48100</v>
      </c>
      <c r="BO188" s="40">
        <v>47800</v>
      </c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16"/>
      <c r="CJ188"/>
      <c r="CL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EA188" s="30" t="e">
        <f t="shared" si="67"/>
        <v>#DIV/0!</v>
      </c>
      <c r="EB188" s="30">
        <f t="shared" si="68"/>
        <v>3.1497975708502025E-2</v>
      </c>
      <c r="EC188" s="30">
        <f t="shared" si="87"/>
        <v>3.0341151385927505E-2</v>
      </c>
      <c r="ED188" s="30">
        <f t="shared" si="88"/>
        <v>2.9175475687103596E-2</v>
      </c>
      <c r="EE188" s="30">
        <f t="shared" si="89"/>
        <v>2.8794926004228331E-2</v>
      </c>
      <c r="EF188" s="30">
        <f t="shared" si="90"/>
        <v>2.4127659574468083E-2</v>
      </c>
      <c r="EG188" s="30">
        <f t="shared" si="91"/>
        <v>2.3375527426160336E-2</v>
      </c>
      <c r="EH188" s="30">
        <f t="shared" si="92"/>
        <v>2.4598214285714286E-2</v>
      </c>
      <c r="EI188" s="30">
        <f t="shared" si="93"/>
        <v>2.311111111111111E-2</v>
      </c>
      <c r="EJ188" s="30">
        <f t="shared" si="94"/>
        <v>2.1233480176211454E-2</v>
      </c>
      <c r="EK188" s="30">
        <f t="shared" si="95"/>
        <v>1.972043010752688E-2</v>
      </c>
      <c r="EL188" s="30">
        <f t="shared" si="96"/>
        <v>1.9340425531914892E-2</v>
      </c>
      <c r="EM188" s="30">
        <f t="shared" si="97"/>
        <v>2.0266666666666665E-2</v>
      </c>
      <c r="EN188" s="30">
        <f t="shared" si="98"/>
        <v>2.067099567099567E-2</v>
      </c>
      <c r="EO188" s="30">
        <f t="shared" si="72"/>
        <v>1.9870967741935485E-2</v>
      </c>
      <c r="EP188" s="30">
        <f t="shared" si="73"/>
        <v>1.8361344537815127E-2</v>
      </c>
      <c r="EQ188" s="30">
        <f t="shared" si="74"/>
        <v>1.9938016528925621E-2</v>
      </c>
      <c r="ER188" s="30">
        <f t="shared" si="75"/>
        <v>1.8788501026694045E-2</v>
      </c>
      <c r="ES188" s="30">
        <f t="shared" si="76"/>
        <v>1.8048780487804877E-2</v>
      </c>
      <c r="ET188" s="30">
        <f t="shared" si="77"/>
        <v>1.7676348547717841E-2</v>
      </c>
      <c r="EU188" s="30">
        <f t="shared" si="78"/>
        <v>1.839506172839506E-2</v>
      </c>
      <c r="EV188" s="30">
        <f t="shared" si="79"/>
        <v>1.7458677685950413E-2</v>
      </c>
      <c r="EW188" s="30">
        <f t="shared" si="80"/>
        <v>1.8229166666666668E-2</v>
      </c>
      <c r="EX188" s="30">
        <f t="shared" si="81"/>
        <v>1.9624217118997912E-2</v>
      </c>
      <c r="EY188" s="30">
        <f t="shared" si="82"/>
        <v>2.0673469387755102E-2</v>
      </c>
      <c r="EZ188" s="30">
        <f t="shared" si="83"/>
        <v>1.9557894736842104E-2</v>
      </c>
      <c r="FA188" s="30">
        <f t="shared" si="84"/>
        <v>1.9757575757575759E-2</v>
      </c>
      <c r="FB188" s="30">
        <f t="shared" si="85"/>
        <v>1.9657258064516129E-2</v>
      </c>
      <c r="FC188" s="30">
        <f t="shared" si="86"/>
        <v>2.0060000000000001E-2</v>
      </c>
      <c r="FD188" s="30">
        <f t="shared" si="69"/>
        <v>4.570588235294118E-2</v>
      </c>
      <c r="FE188" s="30">
        <f t="shared" si="70"/>
        <v>4.7900207900207901E-2</v>
      </c>
      <c r="FF188" s="30">
        <f t="shared" si="71"/>
        <v>4.6276150627615066E-2</v>
      </c>
    </row>
    <row r="189" spans="1:162" ht="14.4" x14ac:dyDescent="0.3">
      <c r="A189" s="16" t="s">
        <v>196</v>
      </c>
      <c r="B189" s="18">
        <v>1555</v>
      </c>
      <c r="C189" s="18">
        <v>1475</v>
      </c>
      <c r="D189" s="18">
        <v>1423</v>
      </c>
      <c r="E189" s="18">
        <v>1383</v>
      </c>
      <c r="F189" s="18">
        <v>1202</v>
      </c>
      <c r="G189" s="18">
        <v>1150</v>
      </c>
      <c r="H189" s="18">
        <v>1143</v>
      </c>
      <c r="I189" s="18">
        <v>1121</v>
      </c>
      <c r="J189" s="18">
        <v>1033</v>
      </c>
      <c r="K189" s="18">
        <v>974</v>
      </c>
      <c r="L189" s="18">
        <v>987</v>
      </c>
      <c r="M189" s="18">
        <v>1024</v>
      </c>
      <c r="N189" s="18">
        <v>948</v>
      </c>
      <c r="O189" s="18">
        <v>955</v>
      </c>
      <c r="P189" s="18">
        <v>963</v>
      </c>
      <c r="Q189" s="18">
        <v>1001</v>
      </c>
      <c r="R189" s="18">
        <v>958</v>
      </c>
      <c r="S189" s="18">
        <v>919</v>
      </c>
      <c r="T189" s="18">
        <v>918</v>
      </c>
      <c r="U189" s="18">
        <v>919</v>
      </c>
      <c r="V189" s="18">
        <v>889</v>
      </c>
      <c r="W189" s="18">
        <v>949</v>
      </c>
      <c r="X189" s="18">
        <v>999</v>
      </c>
      <c r="Y189" s="18">
        <v>1063</v>
      </c>
      <c r="Z189" s="18">
        <v>1025</v>
      </c>
      <c r="AA189" s="18">
        <v>979</v>
      </c>
      <c r="AB189" s="18">
        <v>1070</v>
      </c>
      <c r="AC189" s="18">
        <v>1105</v>
      </c>
      <c r="AD189" s="18">
        <v>3249</v>
      </c>
      <c r="AE189" s="18">
        <v>3317</v>
      </c>
      <c r="AF189" s="18">
        <v>3216</v>
      </c>
      <c r="AG189" s="18"/>
      <c r="AH189" s="18"/>
      <c r="AI189" s="18"/>
      <c r="AJ189" s="18"/>
      <c r="AK189" s="18">
        <v>73100</v>
      </c>
      <c r="AL189" s="18">
        <v>76300</v>
      </c>
      <c r="AM189" s="18">
        <v>76600</v>
      </c>
      <c r="AN189" s="18">
        <v>76800</v>
      </c>
      <c r="AO189" s="18">
        <v>74500</v>
      </c>
      <c r="AP189" s="18">
        <v>74000</v>
      </c>
      <c r="AQ189" s="18">
        <v>73100</v>
      </c>
      <c r="AR189" s="18">
        <v>70600</v>
      </c>
      <c r="AS189" s="18">
        <v>72700</v>
      </c>
      <c r="AT189" s="18">
        <v>71800</v>
      </c>
      <c r="AU189" s="18">
        <v>72400</v>
      </c>
      <c r="AV189" s="18">
        <v>73400</v>
      </c>
      <c r="AW189" s="18">
        <v>73400</v>
      </c>
      <c r="AX189" s="18">
        <v>72900</v>
      </c>
      <c r="AY189" s="40">
        <v>71400</v>
      </c>
      <c r="AZ189" s="40">
        <v>71200</v>
      </c>
      <c r="BA189" s="40">
        <v>70900</v>
      </c>
      <c r="BB189" s="40">
        <v>70500</v>
      </c>
      <c r="BC189" s="40">
        <v>71900</v>
      </c>
      <c r="BD189" s="40">
        <v>75100</v>
      </c>
      <c r="BE189" s="40">
        <v>74200</v>
      </c>
      <c r="BF189" s="40">
        <v>75700</v>
      </c>
      <c r="BG189" s="40">
        <v>78200</v>
      </c>
      <c r="BH189" s="40">
        <v>80500</v>
      </c>
      <c r="BI189" s="40">
        <v>82800</v>
      </c>
      <c r="BJ189" s="40">
        <v>82200</v>
      </c>
      <c r="BK189" s="40">
        <v>80400</v>
      </c>
      <c r="BL189" s="40">
        <v>74600</v>
      </c>
      <c r="BM189" s="40">
        <v>73900</v>
      </c>
      <c r="BN189" s="40">
        <v>73200</v>
      </c>
      <c r="BO189" s="40">
        <v>73600</v>
      </c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16"/>
      <c r="CJ189"/>
      <c r="CL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EA189" s="30" t="e">
        <f t="shared" si="67"/>
        <v>#DIV/0!</v>
      </c>
      <c r="EB189" s="30">
        <f t="shared" si="68"/>
        <v>2.1272229822161422E-2</v>
      </c>
      <c r="EC189" s="30">
        <f t="shared" si="87"/>
        <v>1.9331585845347315E-2</v>
      </c>
      <c r="ED189" s="30">
        <f t="shared" si="88"/>
        <v>1.8577023498694518E-2</v>
      </c>
      <c r="EE189" s="30">
        <f t="shared" si="89"/>
        <v>1.8007812500000001E-2</v>
      </c>
      <c r="EF189" s="30">
        <f t="shared" si="90"/>
        <v>1.6134228187919462E-2</v>
      </c>
      <c r="EG189" s="30">
        <f t="shared" si="91"/>
        <v>1.5540540540540541E-2</v>
      </c>
      <c r="EH189" s="30">
        <f t="shared" si="92"/>
        <v>1.563611491108071E-2</v>
      </c>
      <c r="EI189" s="30">
        <f t="shared" si="93"/>
        <v>1.5878186968838526E-2</v>
      </c>
      <c r="EJ189" s="30">
        <f t="shared" si="94"/>
        <v>1.4209078404401651E-2</v>
      </c>
      <c r="EK189" s="30">
        <f t="shared" si="95"/>
        <v>1.3565459610027855E-2</v>
      </c>
      <c r="EL189" s="30">
        <f t="shared" si="96"/>
        <v>1.3632596685082873E-2</v>
      </c>
      <c r="EM189" s="30">
        <f t="shared" si="97"/>
        <v>1.3950953678474114E-2</v>
      </c>
      <c r="EN189" s="30">
        <f t="shared" si="98"/>
        <v>1.2915531335149864E-2</v>
      </c>
      <c r="EO189" s="30">
        <f t="shared" si="72"/>
        <v>1.3100137174211249E-2</v>
      </c>
      <c r="EP189" s="30">
        <f t="shared" si="73"/>
        <v>1.3487394957983193E-2</v>
      </c>
      <c r="EQ189" s="30">
        <f t="shared" si="74"/>
        <v>1.4058988764044943E-2</v>
      </c>
      <c r="ER189" s="30">
        <f t="shared" si="75"/>
        <v>1.3511988716502115E-2</v>
      </c>
      <c r="ES189" s="30">
        <f t="shared" si="76"/>
        <v>1.3035460992907802E-2</v>
      </c>
      <c r="ET189" s="30">
        <f t="shared" si="77"/>
        <v>1.2767732962447844E-2</v>
      </c>
      <c r="EU189" s="30">
        <f t="shared" si="78"/>
        <v>1.2237017310252996E-2</v>
      </c>
      <c r="EV189" s="30">
        <f t="shared" si="79"/>
        <v>1.1981132075471699E-2</v>
      </c>
      <c r="EW189" s="30">
        <f t="shared" si="80"/>
        <v>1.2536327608982828E-2</v>
      </c>
      <c r="EX189" s="30">
        <f t="shared" si="81"/>
        <v>1.2774936061381074E-2</v>
      </c>
      <c r="EY189" s="30">
        <f t="shared" si="82"/>
        <v>1.3204968944099379E-2</v>
      </c>
      <c r="EZ189" s="30">
        <f t="shared" si="83"/>
        <v>1.2379227053140096E-2</v>
      </c>
      <c r="FA189" s="30">
        <f t="shared" si="84"/>
        <v>1.1909975669099756E-2</v>
      </c>
      <c r="FB189" s="30">
        <f t="shared" si="85"/>
        <v>1.3308457711442786E-2</v>
      </c>
      <c r="FC189" s="30">
        <f t="shared" si="86"/>
        <v>1.4812332439678284E-2</v>
      </c>
      <c r="FD189" s="30">
        <f t="shared" si="69"/>
        <v>4.3964817320703654E-2</v>
      </c>
      <c r="FE189" s="30">
        <f t="shared" si="70"/>
        <v>4.5314207650273226E-2</v>
      </c>
      <c r="FF189" s="30">
        <f t="shared" si="71"/>
        <v>4.3695652173913045E-2</v>
      </c>
    </row>
    <row r="190" spans="1:162" ht="14.4" x14ac:dyDescent="0.3">
      <c r="A190" s="16" t="s">
        <v>197</v>
      </c>
      <c r="B190" s="18">
        <v>9763</v>
      </c>
      <c r="C190" s="18">
        <v>9205</v>
      </c>
      <c r="D190" s="18">
        <v>8730</v>
      </c>
      <c r="E190" s="18">
        <v>8542</v>
      </c>
      <c r="F190" s="18">
        <v>7702</v>
      </c>
      <c r="G190" s="18">
        <v>7186</v>
      </c>
      <c r="H190" s="18">
        <v>6693</v>
      </c>
      <c r="I190" s="18">
        <v>6508</v>
      </c>
      <c r="J190" s="18">
        <v>6023</v>
      </c>
      <c r="K190" s="18">
        <v>5936</v>
      </c>
      <c r="L190" s="18">
        <v>6340</v>
      </c>
      <c r="M190" s="18">
        <v>6782</v>
      </c>
      <c r="N190" s="18">
        <v>6553</v>
      </c>
      <c r="O190" s="18">
        <v>6271</v>
      </c>
      <c r="P190" s="18">
        <v>6322</v>
      </c>
      <c r="Q190" s="18">
        <v>6489</v>
      </c>
      <c r="R190" s="18">
        <v>6141</v>
      </c>
      <c r="S190" s="18">
        <v>5910</v>
      </c>
      <c r="T190" s="18">
        <v>5738</v>
      </c>
      <c r="U190" s="18">
        <v>6045</v>
      </c>
      <c r="V190" s="18">
        <v>5808</v>
      </c>
      <c r="W190" s="18">
        <v>5578</v>
      </c>
      <c r="X190" s="18">
        <v>5474</v>
      </c>
      <c r="Y190" s="18">
        <v>5780</v>
      </c>
      <c r="Z190" s="18">
        <v>5800</v>
      </c>
      <c r="AA190" s="18">
        <v>5581</v>
      </c>
      <c r="AB190" s="18">
        <v>5537</v>
      </c>
      <c r="AC190" s="18">
        <v>5738</v>
      </c>
      <c r="AD190" s="18">
        <v>9253</v>
      </c>
      <c r="AE190" s="18">
        <v>9153</v>
      </c>
      <c r="AF190" s="18">
        <v>8896</v>
      </c>
      <c r="AG190" s="18"/>
      <c r="AH190" s="18"/>
      <c r="AI190" s="18"/>
      <c r="AJ190" s="18"/>
      <c r="AK190" s="18">
        <v>60900</v>
      </c>
      <c r="AL190" s="18">
        <v>61400</v>
      </c>
      <c r="AM190" s="18">
        <v>61900</v>
      </c>
      <c r="AN190" s="18">
        <v>63500</v>
      </c>
      <c r="AO190" s="18">
        <v>63800</v>
      </c>
      <c r="AP190" s="18">
        <v>63200</v>
      </c>
      <c r="AQ190" s="18">
        <v>63400</v>
      </c>
      <c r="AR190" s="18">
        <v>61600</v>
      </c>
      <c r="AS190" s="18">
        <v>62200</v>
      </c>
      <c r="AT190" s="18">
        <v>63800</v>
      </c>
      <c r="AU190" s="18">
        <v>63700</v>
      </c>
      <c r="AV190" s="18">
        <v>64700</v>
      </c>
      <c r="AW190" s="18">
        <v>64800</v>
      </c>
      <c r="AX190" s="18">
        <v>62200</v>
      </c>
      <c r="AY190" s="40">
        <v>62900</v>
      </c>
      <c r="AZ190" s="40">
        <v>63000</v>
      </c>
      <c r="BA190" s="40">
        <v>62700</v>
      </c>
      <c r="BB190" s="40">
        <v>62400</v>
      </c>
      <c r="BC190" s="40">
        <v>61400</v>
      </c>
      <c r="BD190" s="40">
        <v>62000</v>
      </c>
      <c r="BE190" s="40">
        <v>60800</v>
      </c>
      <c r="BF190" s="40">
        <v>61500</v>
      </c>
      <c r="BG190" s="40">
        <v>61100</v>
      </c>
      <c r="BH190" s="40">
        <v>62000</v>
      </c>
      <c r="BI190" s="40">
        <v>62200</v>
      </c>
      <c r="BJ190" s="40">
        <v>60900</v>
      </c>
      <c r="BK190" s="40">
        <v>60100</v>
      </c>
      <c r="BL190" s="40">
        <v>61400</v>
      </c>
      <c r="BM190" s="40">
        <v>60700</v>
      </c>
      <c r="BN190" s="40">
        <v>60900</v>
      </c>
      <c r="BO190" s="40">
        <v>60900</v>
      </c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16"/>
      <c r="CJ190"/>
      <c r="CL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EA190" s="30" t="e">
        <f t="shared" si="67"/>
        <v>#DIV/0!</v>
      </c>
      <c r="EB190" s="30">
        <f t="shared" si="68"/>
        <v>0.16031198686371101</v>
      </c>
      <c r="EC190" s="30">
        <f t="shared" si="87"/>
        <v>0.14991856677524429</v>
      </c>
      <c r="ED190" s="30">
        <f t="shared" si="88"/>
        <v>0.14103392568659129</v>
      </c>
      <c r="EE190" s="30">
        <f t="shared" si="89"/>
        <v>0.13451968503937009</v>
      </c>
      <c r="EF190" s="30">
        <f t="shared" si="90"/>
        <v>0.12072100313479624</v>
      </c>
      <c r="EG190" s="30">
        <f t="shared" si="91"/>
        <v>0.11370253164556962</v>
      </c>
      <c r="EH190" s="30">
        <f t="shared" si="92"/>
        <v>0.10556782334384858</v>
      </c>
      <c r="EI190" s="30">
        <f t="shared" si="93"/>
        <v>0.10564935064935065</v>
      </c>
      <c r="EJ190" s="30">
        <f t="shared" si="94"/>
        <v>9.6832797427652731E-2</v>
      </c>
      <c r="EK190" s="30">
        <f t="shared" si="95"/>
        <v>9.3040752351097183E-2</v>
      </c>
      <c r="EL190" s="30">
        <f t="shared" si="96"/>
        <v>9.9529042386185249E-2</v>
      </c>
      <c r="EM190" s="30">
        <f t="shared" si="97"/>
        <v>0.10482225656877898</v>
      </c>
      <c r="EN190" s="30">
        <f t="shared" si="98"/>
        <v>0.10112654320987655</v>
      </c>
      <c r="EO190" s="30">
        <f t="shared" si="72"/>
        <v>0.10081993569131832</v>
      </c>
      <c r="EP190" s="30">
        <f t="shared" si="73"/>
        <v>0.10050874403815581</v>
      </c>
      <c r="EQ190" s="30">
        <f t="shared" si="74"/>
        <v>0.10299999999999999</v>
      </c>
      <c r="ER190" s="30">
        <f t="shared" si="75"/>
        <v>9.7942583732057414E-2</v>
      </c>
      <c r="ES190" s="30">
        <f t="shared" si="76"/>
        <v>9.4711538461538458E-2</v>
      </c>
      <c r="ET190" s="30">
        <f t="shared" si="77"/>
        <v>9.34527687296417E-2</v>
      </c>
      <c r="EU190" s="30">
        <f t="shared" si="78"/>
        <v>9.7500000000000003E-2</v>
      </c>
      <c r="EV190" s="30">
        <f t="shared" si="79"/>
        <v>9.5526315789473681E-2</v>
      </c>
      <c r="EW190" s="30">
        <f t="shared" si="80"/>
        <v>9.0699186991869921E-2</v>
      </c>
      <c r="EX190" s="30">
        <f t="shared" si="81"/>
        <v>8.9590834697217681E-2</v>
      </c>
      <c r="EY190" s="30">
        <f t="shared" si="82"/>
        <v>9.3225806451612908E-2</v>
      </c>
      <c r="EZ190" s="30">
        <f t="shared" si="83"/>
        <v>9.3247588424437297E-2</v>
      </c>
      <c r="FA190" s="30">
        <f t="shared" si="84"/>
        <v>9.164203612479474E-2</v>
      </c>
      <c r="FB190" s="30">
        <f t="shared" si="85"/>
        <v>9.21297836938436E-2</v>
      </c>
      <c r="FC190" s="30">
        <f t="shared" si="86"/>
        <v>9.34527687296417E-2</v>
      </c>
      <c r="FD190" s="30">
        <f t="shared" si="69"/>
        <v>0.15243822075782537</v>
      </c>
      <c r="FE190" s="30">
        <f t="shared" si="70"/>
        <v>0.15029556650246306</v>
      </c>
      <c r="FF190" s="30">
        <f t="shared" si="71"/>
        <v>0.14607553366174056</v>
      </c>
    </row>
    <row r="191" spans="1:162" ht="14.4" x14ac:dyDescent="0.3">
      <c r="A191" s="16" t="s">
        <v>198</v>
      </c>
      <c r="B191" s="18">
        <v>8112</v>
      </c>
      <c r="C191" s="18">
        <v>7526</v>
      </c>
      <c r="D191" s="18">
        <v>6378</v>
      </c>
      <c r="E191" s="18">
        <v>7065</v>
      </c>
      <c r="F191" s="18">
        <v>6632</v>
      </c>
      <c r="G191" s="18">
        <v>6064</v>
      </c>
      <c r="H191" s="18">
        <v>5165</v>
      </c>
      <c r="I191" s="18">
        <v>5560</v>
      </c>
      <c r="J191" s="18">
        <v>5413</v>
      </c>
      <c r="K191" s="18">
        <v>5202</v>
      </c>
      <c r="L191" s="18">
        <v>4579</v>
      </c>
      <c r="M191" s="18">
        <v>4901</v>
      </c>
      <c r="N191" s="18">
        <v>4791</v>
      </c>
      <c r="O191" s="18">
        <v>4722</v>
      </c>
      <c r="P191" s="18">
        <v>4421</v>
      </c>
      <c r="Q191" s="18">
        <v>4785</v>
      </c>
      <c r="R191" s="18">
        <v>4814</v>
      </c>
      <c r="S191" s="18">
        <v>4566</v>
      </c>
      <c r="T191" s="18">
        <v>4318</v>
      </c>
      <c r="U191" s="18">
        <v>4578</v>
      </c>
      <c r="V191" s="18">
        <v>4525</v>
      </c>
      <c r="W191" s="18">
        <v>4374</v>
      </c>
      <c r="X191" s="18">
        <v>4226</v>
      </c>
      <c r="Y191" s="18">
        <v>4426</v>
      </c>
      <c r="Z191" s="18">
        <v>4565</v>
      </c>
      <c r="AA191" s="18">
        <v>4617</v>
      </c>
      <c r="AB191" s="18">
        <v>4721</v>
      </c>
      <c r="AC191" s="18">
        <v>5141</v>
      </c>
      <c r="AD191" s="18">
        <v>10909</v>
      </c>
      <c r="AE191" s="18">
        <v>11244</v>
      </c>
      <c r="AF191" s="18">
        <v>10375</v>
      </c>
      <c r="AG191" s="18"/>
      <c r="AH191" s="18"/>
      <c r="AI191" s="18"/>
      <c r="AJ191" s="18"/>
      <c r="AK191" s="18">
        <v>133400</v>
      </c>
      <c r="AL191" s="18">
        <v>132600</v>
      </c>
      <c r="AM191" s="18">
        <v>132000</v>
      </c>
      <c r="AN191" s="18">
        <v>131900</v>
      </c>
      <c r="AO191" s="18">
        <v>132800</v>
      </c>
      <c r="AP191" s="18">
        <v>134000</v>
      </c>
      <c r="AQ191" s="18">
        <v>133600</v>
      </c>
      <c r="AR191" s="18">
        <v>132900</v>
      </c>
      <c r="AS191" s="18">
        <v>134800</v>
      </c>
      <c r="AT191" s="18">
        <v>135600</v>
      </c>
      <c r="AU191" s="18">
        <v>135500</v>
      </c>
      <c r="AV191" s="18">
        <v>133100</v>
      </c>
      <c r="AW191" s="18">
        <v>128800</v>
      </c>
      <c r="AX191" s="18">
        <v>129800</v>
      </c>
      <c r="AY191" s="40">
        <v>130800</v>
      </c>
      <c r="AZ191" s="40">
        <v>132400</v>
      </c>
      <c r="BA191" s="40">
        <v>135000</v>
      </c>
      <c r="BB191" s="40">
        <v>135800</v>
      </c>
      <c r="BC191" s="40">
        <v>137400</v>
      </c>
      <c r="BD191" s="40">
        <v>139000</v>
      </c>
      <c r="BE191" s="40">
        <v>138000</v>
      </c>
      <c r="BF191" s="40">
        <v>135000</v>
      </c>
      <c r="BG191" s="40">
        <v>132400</v>
      </c>
      <c r="BH191" s="40">
        <v>133600</v>
      </c>
      <c r="BI191" s="40">
        <v>136400</v>
      </c>
      <c r="BJ191" s="40">
        <v>138300</v>
      </c>
      <c r="BK191" s="40">
        <v>140300</v>
      </c>
      <c r="BL191" s="40">
        <v>139500</v>
      </c>
      <c r="BM191" s="40">
        <v>141400</v>
      </c>
      <c r="BN191" s="40">
        <v>141300</v>
      </c>
      <c r="BO191" s="40">
        <v>143000</v>
      </c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16"/>
      <c r="CJ191"/>
      <c r="CL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EA191" s="30" t="e">
        <f t="shared" si="67"/>
        <v>#DIV/0!</v>
      </c>
      <c r="EB191" s="30">
        <f t="shared" si="68"/>
        <v>6.08095952023988E-2</v>
      </c>
      <c r="EC191" s="30">
        <f t="shared" si="87"/>
        <v>5.675716440422323E-2</v>
      </c>
      <c r="ED191" s="30">
        <f t="shared" si="88"/>
        <v>4.8318181818181816E-2</v>
      </c>
      <c r="EE191" s="30">
        <f t="shared" si="89"/>
        <v>5.3563305534495828E-2</v>
      </c>
      <c r="EF191" s="30">
        <f t="shared" si="90"/>
        <v>4.9939759036144581E-2</v>
      </c>
      <c r="EG191" s="30">
        <f t="shared" si="91"/>
        <v>4.5253731343283581E-2</v>
      </c>
      <c r="EH191" s="30">
        <f t="shared" si="92"/>
        <v>3.8660179640718564E-2</v>
      </c>
      <c r="EI191" s="30">
        <f t="shared" si="93"/>
        <v>4.1835966892400302E-2</v>
      </c>
      <c r="EJ191" s="30">
        <f t="shared" si="94"/>
        <v>4.0155786350148368E-2</v>
      </c>
      <c r="EK191" s="30">
        <f t="shared" si="95"/>
        <v>3.8362831858407082E-2</v>
      </c>
      <c r="EL191" s="30">
        <f t="shared" si="96"/>
        <v>3.3793357933579335E-2</v>
      </c>
      <c r="EM191" s="30">
        <f t="shared" si="97"/>
        <v>3.6821938392186324E-2</v>
      </c>
      <c r="EN191" s="30">
        <f t="shared" si="98"/>
        <v>3.7197204968944096E-2</v>
      </c>
      <c r="EO191" s="30">
        <f t="shared" si="72"/>
        <v>3.6379044684129433E-2</v>
      </c>
      <c r="EP191" s="30">
        <f t="shared" si="73"/>
        <v>3.3799694189602443E-2</v>
      </c>
      <c r="EQ191" s="30">
        <f t="shared" si="74"/>
        <v>3.6140483383685799E-2</v>
      </c>
      <c r="ER191" s="30">
        <f t="shared" si="75"/>
        <v>3.5659259259259259E-2</v>
      </c>
      <c r="ES191" s="30">
        <f t="shared" si="76"/>
        <v>3.3622974963181146E-2</v>
      </c>
      <c r="ET191" s="30">
        <f t="shared" si="77"/>
        <v>3.1426491994177581E-2</v>
      </c>
      <c r="EU191" s="30">
        <f t="shared" si="78"/>
        <v>3.2935251798561153E-2</v>
      </c>
      <c r="EV191" s="30">
        <f t="shared" si="79"/>
        <v>3.2789855072463771E-2</v>
      </c>
      <c r="EW191" s="30">
        <f t="shared" si="80"/>
        <v>3.2399999999999998E-2</v>
      </c>
      <c r="EX191" s="30">
        <f t="shared" si="81"/>
        <v>3.1918429003021151E-2</v>
      </c>
      <c r="EY191" s="30">
        <f t="shared" si="82"/>
        <v>3.3128742514970062E-2</v>
      </c>
      <c r="EZ191" s="30">
        <f t="shared" si="83"/>
        <v>3.3467741935483873E-2</v>
      </c>
      <c r="FA191" s="30">
        <f t="shared" si="84"/>
        <v>3.3383947939262471E-2</v>
      </c>
      <c r="FB191" s="30">
        <f t="shared" si="85"/>
        <v>3.3649322879543836E-2</v>
      </c>
      <c r="FC191" s="30">
        <f t="shared" si="86"/>
        <v>3.6853046594982078E-2</v>
      </c>
      <c r="FD191" s="30">
        <f t="shared" si="69"/>
        <v>7.7149929278642143E-2</v>
      </c>
      <c r="FE191" s="30">
        <f t="shared" si="70"/>
        <v>7.9575371549893845E-2</v>
      </c>
      <c r="FF191" s="30">
        <f t="shared" si="71"/>
        <v>7.2552447552447552E-2</v>
      </c>
    </row>
    <row r="192" spans="1:162" ht="14.4" x14ac:dyDescent="0.3">
      <c r="A192" s="16" t="s">
        <v>199</v>
      </c>
      <c r="B192" s="18">
        <v>1115</v>
      </c>
      <c r="C192" s="18">
        <v>1050</v>
      </c>
      <c r="D192" s="18">
        <v>955</v>
      </c>
      <c r="E192" s="18">
        <v>927</v>
      </c>
      <c r="F192" s="18">
        <v>835</v>
      </c>
      <c r="G192" s="18">
        <v>764</v>
      </c>
      <c r="H192" s="18">
        <v>734</v>
      </c>
      <c r="I192" s="18">
        <v>747</v>
      </c>
      <c r="J192" s="18">
        <v>690</v>
      </c>
      <c r="K192" s="18">
        <v>666</v>
      </c>
      <c r="L192" s="18">
        <v>678</v>
      </c>
      <c r="M192" s="18">
        <v>689</v>
      </c>
      <c r="N192" s="18">
        <v>642</v>
      </c>
      <c r="O192" s="18">
        <v>641</v>
      </c>
      <c r="P192" s="18">
        <v>657</v>
      </c>
      <c r="Q192" s="18">
        <v>696</v>
      </c>
      <c r="R192" s="18">
        <v>689</v>
      </c>
      <c r="S192" s="18">
        <v>651</v>
      </c>
      <c r="T192" s="18">
        <v>663</v>
      </c>
      <c r="U192" s="18">
        <v>661</v>
      </c>
      <c r="V192" s="18">
        <v>620</v>
      </c>
      <c r="W192" s="18">
        <v>613</v>
      </c>
      <c r="X192" s="18">
        <v>583</v>
      </c>
      <c r="Y192" s="18">
        <v>620</v>
      </c>
      <c r="Z192" s="18">
        <v>602</v>
      </c>
      <c r="AA192" s="18">
        <v>630</v>
      </c>
      <c r="AB192" s="18">
        <v>632</v>
      </c>
      <c r="AC192" s="18">
        <v>675</v>
      </c>
      <c r="AD192" s="18">
        <v>1863</v>
      </c>
      <c r="AE192" s="18">
        <v>1923</v>
      </c>
      <c r="AF192" s="18">
        <v>1910</v>
      </c>
      <c r="AG192" s="18"/>
      <c r="AH192" s="18"/>
      <c r="AI192" s="18"/>
      <c r="AJ192" s="18"/>
      <c r="AK192" s="18">
        <v>43900</v>
      </c>
      <c r="AL192" s="18">
        <v>44600</v>
      </c>
      <c r="AM192" s="18">
        <v>44900</v>
      </c>
      <c r="AN192" s="18">
        <v>42200</v>
      </c>
      <c r="AO192" s="18">
        <v>43800</v>
      </c>
      <c r="AP192" s="18">
        <v>42200</v>
      </c>
      <c r="AQ192" s="18">
        <v>40300</v>
      </c>
      <c r="AR192" s="18">
        <v>40200</v>
      </c>
      <c r="AS192" s="18">
        <v>39100</v>
      </c>
      <c r="AT192" s="18">
        <v>39800</v>
      </c>
      <c r="AU192" s="18">
        <v>41100</v>
      </c>
      <c r="AV192" s="18">
        <v>43600</v>
      </c>
      <c r="AW192" s="18">
        <v>44800</v>
      </c>
      <c r="AX192" s="18">
        <v>45400</v>
      </c>
      <c r="AY192" s="40">
        <v>44800</v>
      </c>
      <c r="AZ192" s="40">
        <v>43400</v>
      </c>
      <c r="BA192" s="40">
        <v>41100</v>
      </c>
      <c r="BB192" s="40">
        <v>40800</v>
      </c>
      <c r="BC192" s="40">
        <v>38700</v>
      </c>
      <c r="BD192" s="40">
        <v>39600</v>
      </c>
      <c r="BE192" s="40">
        <v>37800</v>
      </c>
      <c r="BF192" s="40">
        <v>36800</v>
      </c>
      <c r="BG192" s="40">
        <v>39200</v>
      </c>
      <c r="BH192" s="40">
        <v>39800</v>
      </c>
      <c r="BI192" s="40">
        <v>43700</v>
      </c>
      <c r="BJ192" s="40">
        <v>44600</v>
      </c>
      <c r="BK192" s="40">
        <v>43600</v>
      </c>
      <c r="BL192" s="40">
        <v>44000</v>
      </c>
      <c r="BM192" s="40">
        <v>43700</v>
      </c>
      <c r="BN192" s="40">
        <v>43000</v>
      </c>
      <c r="BO192" s="40">
        <v>43200</v>
      </c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16"/>
      <c r="CJ192"/>
      <c r="CL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EA192" s="30" t="e">
        <f t="shared" si="67"/>
        <v>#DIV/0!</v>
      </c>
      <c r="EB192" s="30">
        <f t="shared" si="68"/>
        <v>2.5398633257403189E-2</v>
      </c>
      <c r="EC192" s="30">
        <f t="shared" si="87"/>
        <v>2.3542600896860985E-2</v>
      </c>
      <c r="ED192" s="30">
        <f t="shared" si="88"/>
        <v>2.1269487750556794E-2</v>
      </c>
      <c r="EE192" s="30">
        <f t="shared" si="89"/>
        <v>2.1966824644549764E-2</v>
      </c>
      <c r="EF192" s="30">
        <f t="shared" si="90"/>
        <v>1.906392694063927E-2</v>
      </c>
      <c r="EG192" s="30">
        <f t="shared" si="91"/>
        <v>1.8104265402843604E-2</v>
      </c>
      <c r="EH192" s="30">
        <f t="shared" si="92"/>
        <v>1.8213399503722083E-2</v>
      </c>
      <c r="EI192" s="30">
        <f t="shared" si="93"/>
        <v>1.8582089552238806E-2</v>
      </c>
      <c r="EJ192" s="30">
        <f t="shared" si="94"/>
        <v>1.7647058823529412E-2</v>
      </c>
      <c r="EK192" s="30">
        <f t="shared" si="95"/>
        <v>1.6733668341708544E-2</v>
      </c>
      <c r="EL192" s="30">
        <f t="shared" si="96"/>
        <v>1.6496350364963504E-2</v>
      </c>
      <c r="EM192" s="30">
        <f t="shared" si="97"/>
        <v>1.5802752293577981E-2</v>
      </c>
      <c r="EN192" s="30">
        <f t="shared" si="98"/>
        <v>1.4330357142857143E-2</v>
      </c>
      <c r="EO192" s="30">
        <f t="shared" si="72"/>
        <v>1.4118942731277532E-2</v>
      </c>
      <c r="EP192" s="30">
        <f t="shared" si="73"/>
        <v>1.4665178571428572E-2</v>
      </c>
      <c r="EQ192" s="30">
        <f t="shared" si="74"/>
        <v>1.6036866359447004E-2</v>
      </c>
      <c r="ER192" s="30">
        <f t="shared" si="75"/>
        <v>1.6763990267639903E-2</v>
      </c>
      <c r="ES192" s="30">
        <f t="shared" si="76"/>
        <v>1.5955882352941177E-2</v>
      </c>
      <c r="ET192" s="30">
        <f t="shared" si="77"/>
        <v>1.7131782945736435E-2</v>
      </c>
      <c r="EU192" s="30">
        <f t="shared" si="78"/>
        <v>1.6691919191919192E-2</v>
      </c>
      <c r="EV192" s="30">
        <f t="shared" si="79"/>
        <v>1.6402116402116401E-2</v>
      </c>
      <c r="EW192" s="30">
        <f t="shared" si="80"/>
        <v>1.6657608695652176E-2</v>
      </c>
      <c r="EX192" s="30">
        <f t="shared" si="81"/>
        <v>1.4872448979591836E-2</v>
      </c>
      <c r="EY192" s="30">
        <f t="shared" si="82"/>
        <v>1.5577889447236181E-2</v>
      </c>
      <c r="EZ192" s="30">
        <f t="shared" si="83"/>
        <v>1.3775743707093821E-2</v>
      </c>
      <c r="FA192" s="30">
        <f t="shared" si="84"/>
        <v>1.4125560538116592E-2</v>
      </c>
      <c r="FB192" s="30">
        <f t="shared" si="85"/>
        <v>1.4495412844036697E-2</v>
      </c>
      <c r="FC192" s="30">
        <f t="shared" si="86"/>
        <v>1.5340909090909091E-2</v>
      </c>
      <c r="FD192" s="30">
        <f t="shared" si="69"/>
        <v>4.2631578947368423E-2</v>
      </c>
      <c r="FE192" s="30">
        <f t="shared" si="70"/>
        <v>4.4720930232558138E-2</v>
      </c>
      <c r="FF192" s="30">
        <f t="shared" si="71"/>
        <v>4.4212962962962961E-2</v>
      </c>
    </row>
    <row r="193" spans="1:162" ht="14.4" x14ac:dyDescent="0.3">
      <c r="A193" s="16" t="s">
        <v>200</v>
      </c>
      <c r="B193" s="18">
        <v>2732</v>
      </c>
      <c r="C193" s="18">
        <v>2443</v>
      </c>
      <c r="D193" s="18">
        <v>2417</v>
      </c>
      <c r="E193" s="18">
        <v>2398</v>
      </c>
      <c r="F193" s="18">
        <v>2040</v>
      </c>
      <c r="G193" s="18">
        <v>1855</v>
      </c>
      <c r="H193" s="18">
        <v>1823</v>
      </c>
      <c r="I193" s="18">
        <v>1894</v>
      </c>
      <c r="J193" s="18">
        <v>1643</v>
      </c>
      <c r="K193" s="18">
        <v>1517</v>
      </c>
      <c r="L193" s="18">
        <v>1580</v>
      </c>
      <c r="M193" s="18">
        <v>1627</v>
      </c>
      <c r="N193" s="18">
        <v>1549</v>
      </c>
      <c r="O193" s="18">
        <v>1503</v>
      </c>
      <c r="P193" s="18">
        <v>1465</v>
      </c>
      <c r="Q193" s="18">
        <v>1573</v>
      </c>
      <c r="R193" s="18">
        <v>1463</v>
      </c>
      <c r="S193" s="18">
        <v>1429</v>
      </c>
      <c r="T193" s="18">
        <v>1456</v>
      </c>
      <c r="U193" s="18">
        <v>1545</v>
      </c>
      <c r="V193" s="18">
        <v>1481</v>
      </c>
      <c r="W193" s="18">
        <v>1418</v>
      </c>
      <c r="X193" s="18">
        <v>1492</v>
      </c>
      <c r="Y193" s="18">
        <v>1604</v>
      </c>
      <c r="Z193" s="18">
        <v>1590</v>
      </c>
      <c r="AA193" s="18">
        <v>1570</v>
      </c>
      <c r="AB193" s="18">
        <v>1605</v>
      </c>
      <c r="AC193" s="18">
        <v>1725</v>
      </c>
      <c r="AD193" s="18">
        <v>4320</v>
      </c>
      <c r="AE193" s="18">
        <v>4177</v>
      </c>
      <c r="AF193" s="18">
        <v>3942</v>
      </c>
      <c r="AG193" s="18"/>
      <c r="AH193" s="18"/>
      <c r="AI193" s="18"/>
      <c r="AJ193" s="18"/>
      <c r="AK193" s="18">
        <v>80900</v>
      </c>
      <c r="AL193" s="18">
        <v>85200</v>
      </c>
      <c r="AM193" s="18">
        <v>85800</v>
      </c>
      <c r="AN193" s="18">
        <v>86300</v>
      </c>
      <c r="AO193" s="18">
        <v>83300</v>
      </c>
      <c r="AP193" s="18">
        <v>81600</v>
      </c>
      <c r="AQ193" s="18">
        <v>81700</v>
      </c>
      <c r="AR193" s="18">
        <v>78700</v>
      </c>
      <c r="AS193" s="18">
        <v>79500</v>
      </c>
      <c r="AT193" s="18">
        <v>81400</v>
      </c>
      <c r="AU193" s="18">
        <v>81600</v>
      </c>
      <c r="AV193" s="18">
        <v>80600</v>
      </c>
      <c r="AW193" s="18">
        <v>83100</v>
      </c>
      <c r="AX193" s="18">
        <v>82700</v>
      </c>
      <c r="AY193" s="40">
        <v>83300</v>
      </c>
      <c r="AZ193" s="40">
        <v>83600</v>
      </c>
      <c r="BA193" s="40">
        <v>81800</v>
      </c>
      <c r="BB193" s="40">
        <v>80800</v>
      </c>
      <c r="BC193" s="40">
        <v>82900</v>
      </c>
      <c r="BD193" s="40">
        <v>84600</v>
      </c>
      <c r="BE193" s="40">
        <v>83300</v>
      </c>
      <c r="BF193" s="40">
        <v>81500</v>
      </c>
      <c r="BG193" s="40">
        <v>79400</v>
      </c>
      <c r="BH193" s="40">
        <v>79100</v>
      </c>
      <c r="BI193" s="40">
        <v>79700</v>
      </c>
      <c r="BJ193" s="40">
        <v>82900</v>
      </c>
      <c r="BK193" s="40">
        <v>80900</v>
      </c>
      <c r="BL193" s="40">
        <v>79200</v>
      </c>
      <c r="BM193" s="40">
        <v>81600</v>
      </c>
      <c r="BN193" s="40">
        <v>77800</v>
      </c>
      <c r="BO193" s="40">
        <v>76600</v>
      </c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16"/>
      <c r="CJ193"/>
      <c r="CL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EA193" s="30" t="e">
        <f t="shared" si="67"/>
        <v>#DIV/0!</v>
      </c>
      <c r="EB193" s="30">
        <f t="shared" si="68"/>
        <v>3.3770086526576017E-2</v>
      </c>
      <c r="EC193" s="30">
        <f t="shared" si="87"/>
        <v>2.8673708920187793E-2</v>
      </c>
      <c r="ED193" s="30">
        <f t="shared" si="88"/>
        <v>2.817016317016317E-2</v>
      </c>
      <c r="EE193" s="30">
        <f t="shared" si="89"/>
        <v>2.7786790266512165E-2</v>
      </c>
      <c r="EF193" s="30">
        <f t="shared" si="90"/>
        <v>2.4489795918367346E-2</v>
      </c>
      <c r="EG193" s="30">
        <f t="shared" si="91"/>
        <v>2.2732843137254901E-2</v>
      </c>
      <c r="EH193" s="30">
        <f t="shared" si="92"/>
        <v>2.2313341493268055E-2</v>
      </c>
      <c r="EI193" s="30">
        <f t="shared" si="93"/>
        <v>2.4066073697585767E-2</v>
      </c>
      <c r="EJ193" s="30">
        <f t="shared" si="94"/>
        <v>2.0666666666666667E-2</v>
      </c>
      <c r="EK193" s="30">
        <f t="shared" si="95"/>
        <v>1.8636363636363635E-2</v>
      </c>
      <c r="EL193" s="30">
        <f t="shared" si="96"/>
        <v>1.9362745098039216E-2</v>
      </c>
      <c r="EM193" s="30">
        <f t="shared" si="97"/>
        <v>2.0186104218362283E-2</v>
      </c>
      <c r="EN193" s="30">
        <f t="shared" si="98"/>
        <v>1.8640192539109507E-2</v>
      </c>
      <c r="EO193" s="30">
        <f t="shared" si="72"/>
        <v>1.8174123337363967E-2</v>
      </c>
      <c r="EP193" s="30">
        <f t="shared" si="73"/>
        <v>1.7587034813925571E-2</v>
      </c>
      <c r="EQ193" s="30">
        <f t="shared" si="74"/>
        <v>1.8815789473684209E-2</v>
      </c>
      <c r="ER193" s="30">
        <f t="shared" si="75"/>
        <v>1.7885085574572128E-2</v>
      </c>
      <c r="ES193" s="30">
        <f t="shared" si="76"/>
        <v>1.7685643564356434E-2</v>
      </c>
      <c r="ET193" s="30">
        <f t="shared" si="77"/>
        <v>1.756332931242461E-2</v>
      </c>
      <c r="EU193" s="30">
        <f t="shared" si="78"/>
        <v>1.8262411347517729E-2</v>
      </c>
      <c r="EV193" s="30">
        <f t="shared" si="79"/>
        <v>1.7779111644657862E-2</v>
      </c>
      <c r="EW193" s="30">
        <f t="shared" si="80"/>
        <v>1.739877300613497E-2</v>
      </c>
      <c r="EX193" s="30">
        <f t="shared" si="81"/>
        <v>1.8790931989924434E-2</v>
      </c>
      <c r="EY193" s="30">
        <f t="shared" si="82"/>
        <v>2.0278128950695324E-2</v>
      </c>
      <c r="EZ193" s="30">
        <f t="shared" si="83"/>
        <v>1.9949811794228358E-2</v>
      </c>
      <c r="FA193" s="30">
        <f t="shared" si="84"/>
        <v>1.8938480096501811E-2</v>
      </c>
      <c r="FB193" s="30">
        <f t="shared" si="85"/>
        <v>1.9839307787391843E-2</v>
      </c>
      <c r="FC193" s="30">
        <f t="shared" si="86"/>
        <v>2.1780303030303032E-2</v>
      </c>
      <c r="FD193" s="30">
        <f t="shared" si="69"/>
        <v>5.2941176470588235E-2</v>
      </c>
      <c r="FE193" s="30">
        <f t="shared" si="70"/>
        <v>5.3688946015424163E-2</v>
      </c>
      <c r="FF193" s="30">
        <f t="shared" si="71"/>
        <v>5.1462140992167102E-2</v>
      </c>
    </row>
    <row r="194" spans="1:162" ht="14.4" x14ac:dyDescent="0.3">
      <c r="A194" s="16" t="s">
        <v>201</v>
      </c>
      <c r="B194" s="18">
        <v>2898</v>
      </c>
      <c r="C194" s="18">
        <v>2715</v>
      </c>
      <c r="D194" s="18">
        <v>2519</v>
      </c>
      <c r="E194" s="18">
        <v>2673</v>
      </c>
      <c r="F194" s="18">
        <v>2363</v>
      </c>
      <c r="G194" s="18">
        <v>2141</v>
      </c>
      <c r="H194" s="18">
        <v>1885</v>
      </c>
      <c r="I194" s="18">
        <v>1992</v>
      </c>
      <c r="J194" s="18">
        <v>1903</v>
      </c>
      <c r="K194" s="18">
        <v>1835</v>
      </c>
      <c r="L194" s="18">
        <v>1690</v>
      </c>
      <c r="M194" s="18">
        <v>1803</v>
      </c>
      <c r="N194" s="18">
        <v>1767</v>
      </c>
      <c r="O194" s="18">
        <v>1626</v>
      </c>
      <c r="P194" s="18">
        <v>1548</v>
      </c>
      <c r="Q194" s="18">
        <v>1708</v>
      </c>
      <c r="R194" s="18">
        <v>1696</v>
      </c>
      <c r="S194" s="18">
        <v>1704</v>
      </c>
      <c r="T194" s="18">
        <v>1605</v>
      </c>
      <c r="U194" s="18">
        <v>1679</v>
      </c>
      <c r="V194" s="18">
        <v>1610</v>
      </c>
      <c r="W194" s="18">
        <v>1531</v>
      </c>
      <c r="X194" s="18">
        <v>1542</v>
      </c>
      <c r="Y194" s="18">
        <v>1636</v>
      </c>
      <c r="Z194" s="18">
        <v>1680</v>
      </c>
      <c r="AA194" s="18">
        <v>1714</v>
      </c>
      <c r="AB194" s="18">
        <v>1672</v>
      </c>
      <c r="AC194" s="18">
        <v>1824</v>
      </c>
      <c r="AD194" s="18">
        <v>3882</v>
      </c>
      <c r="AE194" s="18">
        <v>3620</v>
      </c>
      <c r="AF194" s="18">
        <v>3368</v>
      </c>
      <c r="AG194" s="18"/>
      <c r="AH194" s="18"/>
      <c r="AI194" s="18"/>
      <c r="AJ194" s="18"/>
      <c r="AK194" s="18">
        <v>56200</v>
      </c>
      <c r="AL194" s="18">
        <v>56200</v>
      </c>
      <c r="AM194" s="18">
        <v>55200</v>
      </c>
      <c r="AN194" s="18">
        <v>56200</v>
      </c>
      <c r="AO194" s="18">
        <v>55000</v>
      </c>
      <c r="AP194" s="18">
        <v>53500</v>
      </c>
      <c r="AQ194" s="18">
        <v>54400</v>
      </c>
      <c r="AR194" s="18">
        <v>52100</v>
      </c>
      <c r="AS194" s="18">
        <v>54700</v>
      </c>
      <c r="AT194" s="18">
        <v>53200</v>
      </c>
      <c r="AU194" s="18">
        <v>51000</v>
      </c>
      <c r="AV194" s="18">
        <v>49100</v>
      </c>
      <c r="AW194" s="18">
        <v>49600</v>
      </c>
      <c r="AX194" s="18">
        <v>54700</v>
      </c>
      <c r="AY194" s="40">
        <v>57100</v>
      </c>
      <c r="AZ194" s="40">
        <v>59200</v>
      </c>
      <c r="BA194" s="40">
        <v>57900</v>
      </c>
      <c r="BB194" s="40">
        <v>57800</v>
      </c>
      <c r="BC194" s="40">
        <v>58100</v>
      </c>
      <c r="BD194" s="40">
        <v>60000</v>
      </c>
      <c r="BE194" s="40">
        <v>58300</v>
      </c>
      <c r="BF194" s="40">
        <v>55000</v>
      </c>
      <c r="BG194" s="40">
        <v>55300</v>
      </c>
      <c r="BH194" s="40">
        <v>55000</v>
      </c>
      <c r="BI194" s="40">
        <v>56100</v>
      </c>
      <c r="BJ194" s="40">
        <v>56500</v>
      </c>
      <c r="BK194" s="40">
        <v>57000</v>
      </c>
      <c r="BL194" s="40">
        <v>58700</v>
      </c>
      <c r="BM194" s="40">
        <v>59000</v>
      </c>
      <c r="BN194" s="40">
        <v>60700</v>
      </c>
      <c r="BO194" s="40">
        <v>59300</v>
      </c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16"/>
      <c r="CJ194"/>
      <c r="CL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EA194" s="30" t="e">
        <f t="shared" si="67"/>
        <v>#DIV/0!</v>
      </c>
      <c r="EB194" s="30">
        <f t="shared" si="68"/>
        <v>5.1565836298932383E-2</v>
      </c>
      <c r="EC194" s="30">
        <f t="shared" si="87"/>
        <v>4.8309608540925267E-2</v>
      </c>
      <c r="ED194" s="30">
        <f t="shared" si="88"/>
        <v>4.563405797101449E-2</v>
      </c>
      <c r="EE194" s="30">
        <f t="shared" si="89"/>
        <v>4.7562277580071172E-2</v>
      </c>
      <c r="EF194" s="30">
        <f t="shared" si="90"/>
        <v>4.2963636363636364E-2</v>
      </c>
      <c r="EG194" s="30">
        <f t="shared" si="91"/>
        <v>4.0018691588785044E-2</v>
      </c>
      <c r="EH194" s="30">
        <f t="shared" si="92"/>
        <v>3.4650735294117649E-2</v>
      </c>
      <c r="EI194" s="30">
        <f t="shared" si="93"/>
        <v>3.8234165067178506E-2</v>
      </c>
      <c r="EJ194" s="30">
        <f t="shared" si="94"/>
        <v>3.4789762340036563E-2</v>
      </c>
      <c r="EK194" s="30">
        <f t="shared" si="95"/>
        <v>3.4492481203007519E-2</v>
      </c>
      <c r="EL194" s="30">
        <f t="shared" si="96"/>
        <v>3.3137254901960782E-2</v>
      </c>
      <c r="EM194" s="30">
        <f t="shared" si="97"/>
        <v>3.6720977596741346E-2</v>
      </c>
      <c r="EN194" s="30">
        <f t="shared" si="98"/>
        <v>3.5624999999999997E-2</v>
      </c>
      <c r="EO194" s="30">
        <f t="shared" si="72"/>
        <v>2.9725776965265082E-2</v>
      </c>
      <c r="EP194" s="30">
        <f t="shared" si="73"/>
        <v>2.711033274956217E-2</v>
      </c>
      <c r="EQ194" s="30">
        <f t="shared" si="74"/>
        <v>2.8851351351351352E-2</v>
      </c>
      <c r="ER194" s="30">
        <f t="shared" si="75"/>
        <v>2.9291882556131261E-2</v>
      </c>
      <c r="ES194" s="30">
        <f t="shared" si="76"/>
        <v>2.9480968858131489E-2</v>
      </c>
      <c r="ET194" s="30">
        <f t="shared" si="77"/>
        <v>2.7624784853700516E-2</v>
      </c>
      <c r="EU194" s="30">
        <f t="shared" si="78"/>
        <v>2.7983333333333332E-2</v>
      </c>
      <c r="EV194" s="30">
        <f t="shared" si="79"/>
        <v>2.7615780445969126E-2</v>
      </c>
      <c r="EW194" s="30">
        <f t="shared" si="80"/>
        <v>2.7836363636363635E-2</v>
      </c>
      <c r="EX194" s="30">
        <f t="shared" si="81"/>
        <v>2.7884267631103073E-2</v>
      </c>
      <c r="EY194" s="30">
        <f t="shared" si="82"/>
        <v>2.9745454545454547E-2</v>
      </c>
      <c r="EZ194" s="30">
        <f t="shared" si="83"/>
        <v>2.9946524064171122E-2</v>
      </c>
      <c r="FA194" s="30">
        <f t="shared" si="84"/>
        <v>3.0336283185840709E-2</v>
      </c>
      <c r="FB194" s="30">
        <f t="shared" si="85"/>
        <v>2.9333333333333333E-2</v>
      </c>
      <c r="FC194" s="30">
        <f t="shared" si="86"/>
        <v>3.1073253833049402E-2</v>
      </c>
      <c r="FD194" s="30">
        <f t="shared" si="69"/>
        <v>6.5796610169491523E-2</v>
      </c>
      <c r="FE194" s="30">
        <f t="shared" si="70"/>
        <v>5.9637561779242176E-2</v>
      </c>
      <c r="FF194" s="30">
        <f t="shared" si="71"/>
        <v>5.6795952782462057E-2</v>
      </c>
    </row>
    <row r="195" spans="1:162" ht="14.4" x14ac:dyDescent="0.3">
      <c r="A195" s="16" t="s">
        <v>202</v>
      </c>
      <c r="B195" s="18">
        <v>13255</v>
      </c>
      <c r="C195" s="18">
        <v>12747</v>
      </c>
      <c r="D195" s="18">
        <v>12030</v>
      </c>
      <c r="E195" s="18">
        <v>11917</v>
      </c>
      <c r="F195" s="18">
        <v>10688</v>
      </c>
      <c r="G195" s="18">
        <v>9724</v>
      </c>
      <c r="H195" s="18">
        <v>9161</v>
      </c>
      <c r="I195" s="18">
        <v>8989</v>
      </c>
      <c r="J195" s="18">
        <v>8452</v>
      </c>
      <c r="K195" s="18">
        <v>8379</v>
      </c>
      <c r="L195" s="18">
        <v>8105</v>
      </c>
      <c r="M195" s="18">
        <v>8755</v>
      </c>
      <c r="N195" s="18">
        <v>8817</v>
      </c>
      <c r="O195" s="18">
        <v>8271</v>
      </c>
      <c r="P195" s="18">
        <v>8021</v>
      </c>
      <c r="Q195" s="18">
        <v>8274</v>
      </c>
      <c r="R195" s="18">
        <v>8059</v>
      </c>
      <c r="S195" s="18">
        <v>8127</v>
      </c>
      <c r="T195" s="18">
        <v>8016</v>
      </c>
      <c r="U195" s="18">
        <v>8455</v>
      </c>
      <c r="V195" s="18">
        <v>8620</v>
      </c>
      <c r="W195" s="18">
        <v>8423</v>
      </c>
      <c r="X195" s="18">
        <v>8674</v>
      </c>
      <c r="Y195" s="18">
        <v>9065</v>
      </c>
      <c r="Z195" s="18">
        <v>8772</v>
      </c>
      <c r="AA195" s="18">
        <v>8619</v>
      </c>
      <c r="AB195" s="18">
        <v>8565</v>
      </c>
      <c r="AC195" s="18">
        <v>8939</v>
      </c>
      <c r="AD195" s="18">
        <v>15350</v>
      </c>
      <c r="AE195" s="18">
        <v>15368</v>
      </c>
      <c r="AF195" s="18">
        <v>14934</v>
      </c>
      <c r="AG195" s="18"/>
      <c r="AH195" s="18"/>
      <c r="AI195" s="18"/>
      <c r="AJ195" s="18"/>
      <c r="AK195" s="18">
        <v>128100</v>
      </c>
      <c r="AL195" s="18">
        <v>128300</v>
      </c>
      <c r="AM195" s="18">
        <v>129300</v>
      </c>
      <c r="AN195" s="18">
        <v>130800</v>
      </c>
      <c r="AO195" s="18">
        <v>134100</v>
      </c>
      <c r="AP195" s="18">
        <v>136500</v>
      </c>
      <c r="AQ195" s="18">
        <v>141400</v>
      </c>
      <c r="AR195" s="18">
        <v>141100</v>
      </c>
      <c r="AS195" s="18">
        <v>142400</v>
      </c>
      <c r="AT195" s="18">
        <v>141200</v>
      </c>
      <c r="AU195" s="18">
        <v>142000</v>
      </c>
      <c r="AV195" s="18">
        <v>141800</v>
      </c>
      <c r="AW195" s="18">
        <v>144900</v>
      </c>
      <c r="AX195" s="18">
        <v>143900</v>
      </c>
      <c r="AY195" s="40">
        <v>145900</v>
      </c>
      <c r="AZ195" s="40">
        <v>143200</v>
      </c>
      <c r="BA195" s="40">
        <v>141600</v>
      </c>
      <c r="BB195" s="40">
        <v>143400</v>
      </c>
      <c r="BC195" s="40">
        <v>143000</v>
      </c>
      <c r="BD195" s="40">
        <v>145800</v>
      </c>
      <c r="BE195" s="40">
        <v>143300</v>
      </c>
      <c r="BF195" s="40">
        <v>141900</v>
      </c>
      <c r="BG195" s="40">
        <v>143800</v>
      </c>
      <c r="BH195" s="40">
        <v>141600</v>
      </c>
      <c r="BI195" s="40">
        <v>146300</v>
      </c>
      <c r="BJ195" s="40">
        <v>145000</v>
      </c>
      <c r="BK195" s="40">
        <v>141500</v>
      </c>
      <c r="BL195" s="40">
        <v>142000</v>
      </c>
      <c r="BM195" s="40">
        <v>141800</v>
      </c>
      <c r="BN195" s="40">
        <v>145600</v>
      </c>
      <c r="BO195" s="40">
        <v>151300</v>
      </c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16"/>
      <c r="CJ195"/>
      <c r="CL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EA195" s="30" t="e">
        <f t="shared" si="67"/>
        <v>#DIV/0!</v>
      </c>
      <c r="EB195" s="30">
        <f t="shared" si="68"/>
        <v>0.10347384855581578</v>
      </c>
      <c r="EC195" s="30">
        <f t="shared" si="87"/>
        <v>9.935307872174591E-2</v>
      </c>
      <c r="ED195" s="30">
        <f t="shared" si="88"/>
        <v>9.3039443155452442E-2</v>
      </c>
      <c r="EE195" s="30">
        <f t="shared" si="89"/>
        <v>9.1108562691131503E-2</v>
      </c>
      <c r="EF195" s="30">
        <f t="shared" si="90"/>
        <v>7.970171513795675E-2</v>
      </c>
      <c r="EG195" s="30">
        <f t="shared" si="91"/>
        <v>7.1238095238095239E-2</v>
      </c>
      <c r="EH195" s="30">
        <f t="shared" si="92"/>
        <v>6.4787835926449794E-2</v>
      </c>
      <c r="EI195" s="30">
        <f t="shared" si="93"/>
        <v>6.3706591070163007E-2</v>
      </c>
      <c r="EJ195" s="30">
        <f t="shared" si="94"/>
        <v>5.9353932584269666E-2</v>
      </c>
      <c r="EK195" s="30">
        <f t="shared" si="95"/>
        <v>5.9341359773371107E-2</v>
      </c>
      <c r="EL195" s="30">
        <f t="shared" si="96"/>
        <v>5.7077464788732393E-2</v>
      </c>
      <c r="EM195" s="30">
        <f t="shared" si="97"/>
        <v>6.174188998589563E-2</v>
      </c>
      <c r="EN195" s="30">
        <f t="shared" si="98"/>
        <v>6.084886128364389E-2</v>
      </c>
      <c r="EO195" s="30">
        <f t="shared" si="72"/>
        <v>5.7477414871438502E-2</v>
      </c>
      <c r="EP195" s="30">
        <f t="shared" si="73"/>
        <v>5.4976010966415356E-2</v>
      </c>
      <c r="EQ195" s="30">
        <f t="shared" si="74"/>
        <v>5.777932960893855E-2</v>
      </c>
      <c r="ER195" s="30">
        <f t="shared" si="75"/>
        <v>5.6913841807909607E-2</v>
      </c>
      <c r="ES195" s="30">
        <f t="shared" si="76"/>
        <v>5.6673640167364016E-2</v>
      </c>
      <c r="ET195" s="30">
        <f t="shared" si="77"/>
        <v>5.6055944055944058E-2</v>
      </c>
      <c r="EU195" s="30">
        <f t="shared" si="78"/>
        <v>5.7990397805212618E-2</v>
      </c>
      <c r="EV195" s="30">
        <f t="shared" si="79"/>
        <v>6.0153524075366366E-2</v>
      </c>
      <c r="EW195" s="30">
        <f t="shared" si="80"/>
        <v>5.9358703312191681E-2</v>
      </c>
      <c r="EX195" s="30">
        <f t="shared" si="81"/>
        <v>6.0319888734353268E-2</v>
      </c>
      <c r="EY195" s="30">
        <f t="shared" si="82"/>
        <v>6.401836158192091E-2</v>
      </c>
      <c r="EZ195" s="30">
        <f t="shared" si="83"/>
        <v>5.995898838004101E-2</v>
      </c>
      <c r="FA195" s="30">
        <f t="shared" si="84"/>
        <v>5.9441379310344829E-2</v>
      </c>
      <c r="FB195" s="30">
        <f t="shared" si="85"/>
        <v>6.0530035335689049E-2</v>
      </c>
      <c r="FC195" s="30">
        <f t="shared" si="86"/>
        <v>6.2950704225352108E-2</v>
      </c>
      <c r="FD195" s="30">
        <f t="shared" si="69"/>
        <v>0.10825105782792666</v>
      </c>
      <c r="FE195" s="30">
        <f t="shared" si="70"/>
        <v>0.10554945054945054</v>
      </c>
      <c r="FF195" s="30">
        <f t="shared" si="71"/>
        <v>9.8704560475875738E-2</v>
      </c>
    </row>
    <row r="196" spans="1:162" ht="14.4" x14ac:dyDescent="0.3">
      <c r="A196" s="16" t="s">
        <v>203</v>
      </c>
      <c r="B196" s="18">
        <v>3338</v>
      </c>
      <c r="C196" s="18">
        <v>3169</v>
      </c>
      <c r="D196" s="18">
        <v>2878</v>
      </c>
      <c r="E196" s="18">
        <v>3002</v>
      </c>
      <c r="F196" s="18">
        <v>2645</v>
      </c>
      <c r="G196" s="18">
        <v>2208</v>
      </c>
      <c r="H196" s="18">
        <v>1849</v>
      </c>
      <c r="I196" s="18">
        <v>1964</v>
      </c>
      <c r="J196" s="18">
        <v>1923</v>
      </c>
      <c r="K196" s="18">
        <v>1791</v>
      </c>
      <c r="L196" s="18">
        <v>1676</v>
      </c>
      <c r="M196" s="18">
        <v>1840</v>
      </c>
      <c r="N196" s="18">
        <v>1739</v>
      </c>
      <c r="O196" s="18">
        <v>1700</v>
      </c>
      <c r="P196" s="18">
        <v>1627</v>
      </c>
      <c r="Q196" s="18">
        <v>1882</v>
      </c>
      <c r="R196" s="18">
        <v>1819</v>
      </c>
      <c r="S196" s="18">
        <v>1749</v>
      </c>
      <c r="T196" s="18">
        <v>1787</v>
      </c>
      <c r="U196" s="18">
        <v>2010</v>
      </c>
      <c r="V196" s="18">
        <v>1807</v>
      </c>
      <c r="W196" s="18">
        <v>1831</v>
      </c>
      <c r="X196" s="18">
        <v>1743</v>
      </c>
      <c r="Y196" s="18">
        <v>1984</v>
      </c>
      <c r="Z196" s="18">
        <v>1980</v>
      </c>
      <c r="AA196" s="18">
        <v>1981</v>
      </c>
      <c r="AB196" s="18">
        <v>1998</v>
      </c>
      <c r="AC196" s="18">
        <v>2116</v>
      </c>
      <c r="AD196" s="18">
        <v>4060</v>
      </c>
      <c r="AE196" s="18">
        <v>3997</v>
      </c>
      <c r="AF196" s="18">
        <v>3789</v>
      </c>
      <c r="AG196" s="18"/>
      <c r="AH196" s="18"/>
      <c r="AI196" s="18"/>
      <c r="AJ196" s="18"/>
      <c r="AK196" s="18">
        <v>62300</v>
      </c>
      <c r="AL196" s="18">
        <v>61300</v>
      </c>
      <c r="AM196" s="18">
        <v>62200</v>
      </c>
      <c r="AN196" s="18">
        <v>59800</v>
      </c>
      <c r="AO196" s="18">
        <v>61300</v>
      </c>
      <c r="AP196" s="18">
        <v>61900</v>
      </c>
      <c r="AQ196" s="18">
        <v>59800</v>
      </c>
      <c r="AR196" s="18">
        <v>59400</v>
      </c>
      <c r="AS196" s="18">
        <v>59100</v>
      </c>
      <c r="AT196" s="18">
        <v>58500</v>
      </c>
      <c r="AU196" s="18">
        <v>61900</v>
      </c>
      <c r="AV196" s="18">
        <v>63400</v>
      </c>
      <c r="AW196" s="18">
        <v>64500</v>
      </c>
      <c r="AX196" s="18">
        <v>65100</v>
      </c>
      <c r="AY196" s="40">
        <v>66200</v>
      </c>
      <c r="AZ196" s="40">
        <v>66900</v>
      </c>
      <c r="BA196" s="40">
        <v>69000</v>
      </c>
      <c r="BB196" s="40">
        <v>69200</v>
      </c>
      <c r="BC196" s="40">
        <v>64900</v>
      </c>
      <c r="BD196" s="40">
        <v>65500</v>
      </c>
      <c r="BE196" s="40">
        <v>64200</v>
      </c>
      <c r="BF196" s="40">
        <v>63200</v>
      </c>
      <c r="BG196" s="40">
        <v>65200</v>
      </c>
      <c r="BH196" s="40">
        <v>63500</v>
      </c>
      <c r="BI196" s="40">
        <v>64400</v>
      </c>
      <c r="BJ196" s="40">
        <v>62700</v>
      </c>
      <c r="BK196" s="40">
        <v>62600</v>
      </c>
      <c r="BL196" s="40">
        <v>63100</v>
      </c>
      <c r="BM196" s="40">
        <v>60400</v>
      </c>
      <c r="BN196" s="40">
        <v>62100</v>
      </c>
      <c r="BO196" s="40">
        <v>63500</v>
      </c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16"/>
      <c r="CJ196"/>
      <c r="CL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EA196" s="30" t="e">
        <f t="shared" si="67"/>
        <v>#DIV/0!</v>
      </c>
      <c r="EB196" s="30">
        <f t="shared" si="68"/>
        <v>5.3579454253611554E-2</v>
      </c>
      <c r="EC196" s="30">
        <f t="shared" si="87"/>
        <v>5.1696574225122346E-2</v>
      </c>
      <c r="ED196" s="30">
        <f t="shared" si="88"/>
        <v>4.6270096463022506E-2</v>
      </c>
      <c r="EE196" s="30">
        <f t="shared" si="89"/>
        <v>5.020066889632107E-2</v>
      </c>
      <c r="EF196" s="30">
        <f t="shared" si="90"/>
        <v>4.3148450244698204E-2</v>
      </c>
      <c r="EG196" s="30">
        <f t="shared" si="91"/>
        <v>3.5670436187399034E-2</v>
      </c>
      <c r="EH196" s="30">
        <f t="shared" si="92"/>
        <v>3.0919732441471573E-2</v>
      </c>
      <c r="EI196" s="30">
        <f t="shared" si="93"/>
        <v>3.3063973063973066E-2</v>
      </c>
      <c r="EJ196" s="30">
        <f t="shared" si="94"/>
        <v>3.2538071065989847E-2</v>
      </c>
      <c r="EK196" s="30">
        <f t="shared" si="95"/>
        <v>3.0615384615384614E-2</v>
      </c>
      <c r="EL196" s="30">
        <f t="shared" si="96"/>
        <v>2.7075928917609047E-2</v>
      </c>
      <c r="EM196" s="30">
        <f t="shared" si="97"/>
        <v>2.9022082018927444E-2</v>
      </c>
      <c r="EN196" s="30">
        <f t="shared" si="98"/>
        <v>2.696124031007752E-2</v>
      </c>
      <c r="EO196" s="30">
        <f t="shared" si="72"/>
        <v>2.6113671274961597E-2</v>
      </c>
      <c r="EP196" s="30">
        <f t="shared" si="73"/>
        <v>2.4577039274924471E-2</v>
      </c>
      <c r="EQ196" s="30">
        <f t="shared" si="74"/>
        <v>2.8131539611360241E-2</v>
      </c>
      <c r="ER196" s="30">
        <f t="shared" si="75"/>
        <v>2.6362318840579709E-2</v>
      </c>
      <c r="ES196" s="30">
        <f t="shared" si="76"/>
        <v>2.5274566473988441E-2</v>
      </c>
      <c r="ET196" s="30">
        <f t="shared" si="77"/>
        <v>2.75346687211094E-2</v>
      </c>
      <c r="EU196" s="30">
        <f t="shared" si="78"/>
        <v>3.0687022900763358E-2</v>
      </c>
      <c r="EV196" s="30">
        <f t="shared" si="79"/>
        <v>2.8146417445482866E-2</v>
      </c>
      <c r="EW196" s="30">
        <f t="shared" si="80"/>
        <v>2.8971518987341772E-2</v>
      </c>
      <c r="EX196" s="30">
        <f t="shared" si="81"/>
        <v>2.6733128834355829E-2</v>
      </c>
      <c r="EY196" s="30">
        <f t="shared" si="82"/>
        <v>3.1244094488188975E-2</v>
      </c>
      <c r="EZ196" s="30">
        <f t="shared" si="83"/>
        <v>3.0745341614906833E-2</v>
      </c>
      <c r="FA196" s="30">
        <f t="shared" si="84"/>
        <v>3.159489633173844E-2</v>
      </c>
      <c r="FB196" s="30">
        <f t="shared" si="85"/>
        <v>3.191693290734824E-2</v>
      </c>
      <c r="FC196" s="30">
        <f t="shared" si="86"/>
        <v>3.3534072900158481E-2</v>
      </c>
      <c r="FD196" s="30">
        <f t="shared" si="69"/>
        <v>6.7218543046357618E-2</v>
      </c>
      <c r="FE196" s="30">
        <f t="shared" si="70"/>
        <v>6.4363929146537838E-2</v>
      </c>
      <c r="FF196" s="30">
        <f t="shared" si="71"/>
        <v>5.9669291338582675E-2</v>
      </c>
    </row>
    <row r="197" spans="1:162" ht="14.4" x14ac:dyDescent="0.3">
      <c r="A197" s="16" t="s">
        <v>204</v>
      </c>
      <c r="B197" s="18">
        <v>17224</v>
      </c>
      <c r="C197" s="18">
        <v>16261</v>
      </c>
      <c r="D197" s="18">
        <v>14669</v>
      </c>
      <c r="E197" s="18">
        <v>14397</v>
      </c>
      <c r="F197" s="18">
        <v>13487</v>
      </c>
      <c r="G197" s="18">
        <v>12683</v>
      </c>
      <c r="H197" s="18">
        <v>11775</v>
      </c>
      <c r="I197" s="18">
        <v>11504</v>
      </c>
      <c r="J197" s="18">
        <v>10960</v>
      </c>
      <c r="K197" s="18">
        <v>10289</v>
      </c>
      <c r="L197" s="18">
        <v>9693</v>
      </c>
      <c r="M197" s="18">
        <v>9995</v>
      </c>
      <c r="N197" s="18">
        <v>9594</v>
      </c>
      <c r="O197" s="18">
        <v>9642</v>
      </c>
      <c r="P197" s="18">
        <v>9529</v>
      </c>
      <c r="Q197" s="18">
        <v>9300</v>
      </c>
      <c r="R197" s="18">
        <v>9534</v>
      </c>
      <c r="S197" s="18">
        <v>9279</v>
      </c>
      <c r="T197" s="18">
        <v>9127</v>
      </c>
      <c r="U197" s="18">
        <v>9119</v>
      </c>
      <c r="V197" s="18">
        <v>9133</v>
      </c>
      <c r="W197" s="18">
        <v>9120</v>
      </c>
      <c r="X197" s="18">
        <v>8992</v>
      </c>
      <c r="Y197" s="18">
        <v>9316</v>
      </c>
      <c r="Z197" s="18">
        <v>9497</v>
      </c>
      <c r="AA197" s="18">
        <v>9611</v>
      </c>
      <c r="AB197" s="18">
        <v>9663</v>
      </c>
      <c r="AC197" s="18">
        <v>10174</v>
      </c>
      <c r="AD197" s="18">
        <v>25147</v>
      </c>
      <c r="AE197" s="18">
        <v>25675</v>
      </c>
      <c r="AF197" s="18">
        <v>27611</v>
      </c>
      <c r="AG197" s="18"/>
      <c r="AH197" s="18"/>
      <c r="AI197" s="18"/>
      <c r="AJ197" s="18"/>
      <c r="AK197" s="18">
        <v>156100</v>
      </c>
      <c r="AL197" s="18">
        <v>159100</v>
      </c>
      <c r="AM197" s="18">
        <v>159100</v>
      </c>
      <c r="AN197" s="18">
        <v>156300</v>
      </c>
      <c r="AO197" s="18">
        <v>157800</v>
      </c>
      <c r="AP197" s="18">
        <v>156400</v>
      </c>
      <c r="AQ197" s="18">
        <v>154800</v>
      </c>
      <c r="AR197" s="18">
        <v>163400</v>
      </c>
      <c r="AS197" s="18">
        <v>169200</v>
      </c>
      <c r="AT197" s="18">
        <v>170300</v>
      </c>
      <c r="AU197" s="18">
        <v>171500</v>
      </c>
      <c r="AV197" s="18">
        <v>176900</v>
      </c>
      <c r="AW197" s="18">
        <v>178200</v>
      </c>
      <c r="AX197" s="18">
        <v>181300</v>
      </c>
      <c r="AY197" s="40">
        <v>182300</v>
      </c>
      <c r="AZ197" s="40">
        <v>176700</v>
      </c>
      <c r="BA197" s="40">
        <v>173100</v>
      </c>
      <c r="BB197" s="40">
        <v>174000</v>
      </c>
      <c r="BC197" s="40">
        <v>177500</v>
      </c>
      <c r="BD197" s="40">
        <v>178300</v>
      </c>
      <c r="BE197" s="40">
        <v>179800</v>
      </c>
      <c r="BF197" s="40">
        <v>181600</v>
      </c>
      <c r="BG197" s="40">
        <v>179200</v>
      </c>
      <c r="BH197" s="40">
        <v>182400</v>
      </c>
      <c r="BI197" s="40">
        <v>187300</v>
      </c>
      <c r="BJ197" s="40">
        <v>184100</v>
      </c>
      <c r="BK197" s="40">
        <v>188300</v>
      </c>
      <c r="BL197" s="40">
        <v>190400</v>
      </c>
      <c r="BM197" s="40">
        <v>189500</v>
      </c>
      <c r="BN197" s="40">
        <v>194300</v>
      </c>
      <c r="BO197" s="40">
        <v>198200</v>
      </c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16"/>
      <c r="CJ197"/>
      <c r="CL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EA197" s="30" t="e">
        <f t="shared" si="67"/>
        <v>#DIV/0!</v>
      </c>
      <c r="EB197" s="30">
        <f t="shared" si="68"/>
        <v>0.1103395259449071</v>
      </c>
      <c r="EC197" s="30">
        <f t="shared" si="87"/>
        <v>0.10220615964802011</v>
      </c>
      <c r="ED197" s="30">
        <f t="shared" si="88"/>
        <v>9.2199874292897555E-2</v>
      </c>
      <c r="EE197" s="30">
        <f t="shared" si="89"/>
        <v>9.2111324376199621E-2</v>
      </c>
      <c r="EF197" s="30">
        <f t="shared" si="90"/>
        <v>8.5468948035487963E-2</v>
      </c>
      <c r="EG197" s="30">
        <f t="shared" si="91"/>
        <v>8.1093350383631718E-2</v>
      </c>
      <c r="EH197" s="30">
        <f t="shared" si="92"/>
        <v>7.6065891472868213E-2</v>
      </c>
      <c r="EI197" s="30">
        <f t="shared" si="93"/>
        <v>7.040391676866585E-2</v>
      </c>
      <c r="EJ197" s="30">
        <f t="shared" si="94"/>
        <v>6.4775413711583921E-2</v>
      </c>
      <c r="EK197" s="30">
        <f t="shared" si="95"/>
        <v>6.0416911332941865E-2</v>
      </c>
      <c r="EL197" s="30">
        <f t="shared" si="96"/>
        <v>5.6518950437317785E-2</v>
      </c>
      <c r="EM197" s="30">
        <f t="shared" si="97"/>
        <v>5.6500847936687394E-2</v>
      </c>
      <c r="EN197" s="30">
        <f t="shared" si="98"/>
        <v>5.3838383838383838E-2</v>
      </c>
      <c r="EO197" s="30">
        <f t="shared" si="72"/>
        <v>5.3182570325427468E-2</v>
      </c>
      <c r="EP197" s="30">
        <f t="shared" si="73"/>
        <v>5.227098189797038E-2</v>
      </c>
      <c r="EQ197" s="30">
        <f t="shared" si="74"/>
        <v>5.2631578947368418E-2</v>
      </c>
      <c r="ER197" s="30">
        <f t="shared" si="75"/>
        <v>5.5077989601386483E-2</v>
      </c>
      <c r="ES197" s="30">
        <f t="shared" si="76"/>
        <v>5.3327586206896552E-2</v>
      </c>
      <c r="ET197" s="30">
        <f t="shared" si="77"/>
        <v>5.1419718309859155E-2</v>
      </c>
      <c r="EU197" s="30">
        <f t="shared" si="78"/>
        <v>5.1144139091418954E-2</v>
      </c>
      <c r="EV197" s="30">
        <f t="shared" si="79"/>
        <v>5.0795328142380421E-2</v>
      </c>
      <c r="EW197" s="30">
        <f t="shared" si="80"/>
        <v>5.0220264317180616E-2</v>
      </c>
      <c r="EX197" s="30">
        <f t="shared" si="81"/>
        <v>5.0178571428571427E-2</v>
      </c>
      <c r="EY197" s="30">
        <f t="shared" si="82"/>
        <v>5.1074561403508772E-2</v>
      </c>
      <c r="EZ197" s="30">
        <f t="shared" si="83"/>
        <v>5.0704751735184198E-2</v>
      </c>
      <c r="FA197" s="30">
        <f t="shared" si="84"/>
        <v>5.2205323193916353E-2</v>
      </c>
      <c r="FB197" s="30">
        <f t="shared" si="85"/>
        <v>5.1317047265002656E-2</v>
      </c>
      <c r="FC197" s="30">
        <f t="shared" si="86"/>
        <v>5.3434873949579832E-2</v>
      </c>
      <c r="FD197" s="30">
        <f t="shared" si="69"/>
        <v>0.1327018469656992</v>
      </c>
      <c r="FE197" s="30">
        <f t="shared" si="70"/>
        <v>0.13214101904271744</v>
      </c>
      <c r="FF197" s="30">
        <f t="shared" si="71"/>
        <v>0.13930877901109989</v>
      </c>
    </row>
    <row r="198" spans="1:162" ht="14.4" x14ac:dyDescent="0.3">
      <c r="A198" s="16" t="s">
        <v>205</v>
      </c>
      <c r="B198" s="18">
        <v>25582</v>
      </c>
      <c r="C198" s="18">
        <v>23400</v>
      </c>
      <c r="D198" s="18">
        <v>22421</v>
      </c>
      <c r="E198" s="18">
        <v>22752</v>
      </c>
      <c r="F198" s="18">
        <v>19649</v>
      </c>
      <c r="G198" s="18">
        <v>17274</v>
      </c>
      <c r="H198" s="18">
        <v>16371</v>
      </c>
      <c r="I198" s="18">
        <v>16544</v>
      </c>
      <c r="J198" s="18">
        <v>14870</v>
      </c>
      <c r="K198" s="18">
        <v>13678</v>
      </c>
      <c r="L198" s="18">
        <v>13755</v>
      </c>
      <c r="M198" s="18">
        <v>14624</v>
      </c>
      <c r="N198" s="18">
        <v>13759</v>
      </c>
      <c r="O198" s="18">
        <v>13023</v>
      </c>
      <c r="P198" s="18">
        <v>12983</v>
      </c>
      <c r="Q198" s="18">
        <v>13970</v>
      </c>
      <c r="R198" s="18">
        <v>13475</v>
      </c>
      <c r="S198" s="18">
        <v>12543</v>
      </c>
      <c r="T198" s="18">
        <v>12617</v>
      </c>
      <c r="U198" s="18">
        <v>13649</v>
      </c>
      <c r="V198" s="18">
        <v>13047</v>
      </c>
      <c r="W198" s="18">
        <v>12378</v>
      </c>
      <c r="X198" s="18">
        <v>12626</v>
      </c>
      <c r="Y198" s="18">
        <v>13489</v>
      </c>
      <c r="Z198" s="18">
        <v>13033</v>
      </c>
      <c r="AA198" s="18">
        <v>12743</v>
      </c>
      <c r="AB198" s="18">
        <v>13243</v>
      </c>
      <c r="AC198" s="18">
        <v>14375</v>
      </c>
      <c r="AD198" s="18">
        <v>28806</v>
      </c>
      <c r="AE198" s="18">
        <v>27625</v>
      </c>
      <c r="AF198" s="18">
        <v>26539</v>
      </c>
      <c r="AG198" s="18"/>
      <c r="AH198" s="18"/>
      <c r="AI198" s="18"/>
      <c r="AJ198" s="18"/>
      <c r="AK198" s="18">
        <v>408400</v>
      </c>
      <c r="AL198" s="18">
        <v>407300</v>
      </c>
      <c r="AM198" s="18">
        <v>409100</v>
      </c>
      <c r="AN198" s="18">
        <v>409300</v>
      </c>
      <c r="AO198" s="18">
        <v>406100</v>
      </c>
      <c r="AP198" s="18">
        <v>400300</v>
      </c>
      <c r="AQ198" s="18">
        <v>405400</v>
      </c>
      <c r="AR198" s="18">
        <v>404400</v>
      </c>
      <c r="AS198" s="18">
        <v>407600</v>
      </c>
      <c r="AT198" s="18">
        <v>411100</v>
      </c>
      <c r="AU198" s="18">
        <v>408800</v>
      </c>
      <c r="AV198" s="18">
        <v>412400</v>
      </c>
      <c r="AW198" s="18">
        <v>412700</v>
      </c>
      <c r="AX198" s="18">
        <v>416700</v>
      </c>
      <c r="AY198" s="40">
        <v>419600</v>
      </c>
      <c r="AZ198" s="40">
        <v>419400</v>
      </c>
      <c r="BA198" s="40">
        <v>413900</v>
      </c>
      <c r="BB198" s="40">
        <v>410800</v>
      </c>
      <c r="BC198" s="40">
        <v>413500</v>
      </c>
      <c r="BD198" s="40">
        <v>407500</v>
      </c>
      <c r="BE198" s="40">
        <v>412900</v>
      </c>
      <c r="BF198" s="40">
        <v>415700</v>
      </c>
      <c r="BG198" s="40">
        <v>411000</v>
      </c>
      <c r="BH198" s="40">
        <v>419000</v>
      </c>
      <c r="BI198" s="40">
        <v>421700</v>
      </c>
      <c r="BJ198" s="40">
        <v>419700</v>
      </c>
      <c r="BK198" s="40">
        <v>423900</v>
      </c>
      <c r="BL198" s="40">
        <v>426300</v>
      </c>
      <c r="BM198" s="40">
        <v>428800</v>
      </c>
      <c r="BN198" s="40">
        <v>429500</v>
      </c>
      <c r="BO198" s="40">
        <v>423900</v>
      </c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16"/>
      <c r="CJ198"/>
      <c r="CL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EA198" s="30" t="e">
        <f t="shared" si="67"/>
        <v>#DIV/0!</v>
      </c>
      <c r="EB198" s="30">
        <f t="shared" si="68"/>
        <v>6.2639569049951022E-2</v>
      </c>
      <c r="EC198" s="30">
        <f t="shared" si="87"/>
        <v>5.7451509943530564E-2</v>
      </c>
      <c r="ED198" s="30">
        <f t="shared" si="88"/>
        <v>5.4805670985089219E-2</v>
      </c>
      <c r="EE198" s="30">
        <f t="shared" si="89"/>
        <v>5.5587588565844122E-2</v>
      </c>
      <c r="EF198" s="30">
        <f t="shared" si="90"/>
        <v>4.8384634326520563E-2</v>
      </c>
      <c r="EG198" s="30">
        <f t="shared" si="91"/>
        <v>4.3152635523357484E-2</v>
      </c>
      <c r="EH198" s="30">
        <f t="shared" si="92"/>
        <v>4.0382338431179082E-2</v>
      </c>
      <c r="EI198" s="30">
        <f t="shared" si="93"/>
        <v>4.0909990108803168E-2</v>
      </c>
      <c r="EJ198" s="30">
        <f t="shared" si="94"/>
        <v>3.6481844946025514E-2</v>
      </c>
      <c r="EK198" s="30">
        <f t="shared" si="95"/>
        <v>3.3271710046217463E-2</v>
      </c>
      <c r="EL198" s="30">
        <f t="shared" si="96"/>
        <v>3.36472602739726E-2</v>
      </c>
      <c r="EM198" s="30">
        <f t="shared" si="97"/>
        <v>3.5460717749757516E-2</v>
      </c>
      <c r="EN198" s="30">
        <f t="shared" si="98"/>
        <v>3.3338987157741702E-2</v>
      </c>
      <c r="EO198" s="30">
        <f t="shared" si="72"/>
        <v>3.1252699784017277E-2</v>
      </c>
      <c r="EP198" s="30">
        <f t="shared" si="73"/>
        <v>3.0941372735938989E-2</v>
      </c>
      <c r="EQ198" s="30">
        <f t="shared" si="74"/>
        <v>3.3309489747257989E-2</v>
      </c>
      <c r="ER198" s="30">
        <f t="shared" si="75"/>
        <v>3.2556172988644598E-2</v>
      </c>
      <c r="ES198" s="30">
        <f t="shared" si="76"/>
        <v>3.0533106134371959E-2</v>
      </c>
      <c r="ET198" s="30">
        <f t="shared" si="77"/>
        <v>3.0512696493349457E-2</v>
      </c>
      <c r="EU198" s="30">
        <f t="shared" si="78"/>
        <v>3.3494478527607362E-2</v>
      </c>
      <c r="EV198" s="30">
        <f t="shared" si="79"/>
        <v>3.1598449987890527E-2</v>
      </c>
      <c r="EW198" s="30">
        <f t="shared" si="80"/>
        <v>2.9776280971854703E-2</v>
      </c>
      <c r="EX198" s="30">
        <f t="shared" si="81"/>
        <v>3.0720194647201948E-2</v>
      </c>
      <c r="EY198" s="30">
        <f t="shared" si="82"/>
        <v>3.2193317422434364E-2</v>
      </c>
      <c r="EZ198" s="30">
        <f t="shared" si="83"/>
        <v>3.0905857244486603E-2</v>
      </c>
      <c r="FA198" s="30">
        <f t="shared" si="84"/>
        <v>3.0362163450083392E-2</v>
      </c>
      <c r="FB198" s="30">
        <f t="shared" si="85"/>
        <v>3.1240858693087993E-2</v>
      </c>
      <c r="FC198" s="30">
        <f t="shared" si="86"/>
        <v>3.3720384705606378E-2</v>
      </c>
      <c r="FD198" s="30">
        <f t="shared" si="69"/>
        <v>6.7178171641791046E-2</v>
      </c>
      <c r="FE198" s="30">
        <f t="shared" si="70"/>
        <v>6.4318975552968574E-2</v>
      </c>
      <c r="FF198" s="30">
        <f t="shared" si="71"/>
        <v>6.2606746874262792E-2</v>
      </c>
    </row>
    <row r="199" spans="1:162" ht="14.4" x14ac:dyDescent="0.3">
      <c r="A199" s="16" t="s">
        <v>206</v>
      </c>
      <c r="B199" s="18">
        <v>1870</v>
      </c>
      <c r="C199" s="18">
        <v>1636</v>
      </c>
      <c r="D199" s="18">
        <v>1749</v>
      </c>
      <c r="E199" s="18">
        <v>1767</v>
      </c>
      <c r="F199" s="18">
        <v>1494</v>
      </c>
      <c r="G199" s="18">
        <v>1241</v>
      </c>
      <c r="H199" s="18">
        <v>1347</v>
      </c>
      <c r="I199" s="18">
        <v>1338</v>
      </c>
      <c r="J199" s="18">
        <v>1089</v>
      </c>
      <c r="K199" s="18">
        <v>1088</v>
      </c>
      <c r="L199" s="18">
        <v>1193</v>
      </c>
      <c r="M199" s="18">
        <v>1368</v>
      </c>
      <c r="N199" s="18">
        <v>1170</v>
      </c>
      <c r="O199" s="18">
        <v>1094</v>
      </c>
      <c r="P199" s="18">
        <v>1161</v>
      </c>
      <c r="Q199" s="18">
        <v>1294</v>
      </c>
      <c r="R199" s="18">
        <v>1178</v>
      </c>
      <c r="S199" s="18">
        <v>1046</v>
      </c>
      <c r="T199" s="18">
        <v>1137</v>
      </c>
      <c r="U199" s="18">
        <v>1168</v>
      </c>
      <c r="V199" s="18">
        <v>1076</v>
      </c>
      <c r="W199" s="18">
        <v>989</v>
      </c>
      <c r="X199" s="18">
        <v>1125</v>
      </c>
      <c r="Y199" s="18">
        <v>1276</v>
      </c>
      <c r="Z199" s="18">
        <v>1117</v>
      </c>
      <c r="AA199" s="18">
        <v>1109</v>
      </c>
      <c r="AB199" s="18">
        <v>1195</v>
      </c>
      <c r="AC199" s="18">
        <v>1305</v>
      </c>
      <c r="AD199" s="18">
        <v>3318</v>
      </c>
      <c r="AE199" s="18">
        <v>3059</v>
      </c>
      <c r="AF199" s="18">
        <v>2852</v>
      </c>
      <c r="AG199" s="18"/>
      <c r="AH199" s="18"/>
      <c r="AI199" s="18"/>
      <c r="AJ199" s="18"/>
      <c r="AK199" s="18">
        <v>44100</v>
      </c>
      <c r="AL199" s="18">
        <v>43800</v>
      </c>
      <c r="AM199" s="18">
        <v>42600</v>
      </c>
      <c r="AN199" s="18">
        <v>41900</v>
      </c>
      <c r="AO199" s="18">
        <v>40200</v>
      </c>
      <c r="AP199" s="18">
        <v>39700</v>
      </c>
      <c r="AQ199" s="18">
        <v>39900</v>
      </c>
      <c r="AR199" s="18">
        <v>42200</v>
      </c>
      <c r="AS199" s="18">
        <v>42700</v>
      </c>
      <c r="AT199" s="18">
        <v>44100</v>
      </c>
      <c r="AU199" s="18">
        <v>45400</v>
      </c>
      <c r="AV199" s="18">
        <v>43700</v>
      </c>
      <c r="AW199" s="18">
        <v>42000</v>
      </c>
      <c r="AX199" s="18">
        <v>41600</v>
      </c>
      <c r="AY199" s="40">
        <v>41100</v>
      </c>
      <c r="AZ199" s="40">
        <v>43000</v>
      </c>
      <c r="BA199" s="40">
        <v>46500</v>
      </c>
      <c r="BB199" s="40">
        <v>47800</v>
      </c>
      <c r="BC199" s="40">
        <v>47600</v>
      </c>
      <c r="BD199" s="40">
        <v>47700</v>
      </c>
      <c r="BE199" s="40">
        <v>47500</v>
      </c>
      <c r="BF199" s="40">
        <v>46700</v>
      </c>
      <c r="BG199" s="40">
        <v>47500</v>
      </c>
      <c r="BH199" s="40">
        <v>48200</v>
      </c>
      <c r="BI199" s="40">
        <v>48900</v>
      </c>
      <c r="BJ199" s="40">
        <v>47600</v>
      </c>
      <c r="BK199" s="40">
        <v>46100</v>
      </c>
      <c r="BL199" s="40">
        <v>44600</v>
      </c>
      <c r="BM199" s="40">
        <v>43000</v>
      </c>
      <c r="BN199" s="40">
        <v>44900</v>
      </c>
      <c r="BO199" s="40">
        <v>43900</v>
      </c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16"/>
      <c r="CJ199"/>
      <c r="CL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EA199" s="30" t="e">
        <f t="shared" si="67"/>
        <v>#DIV/0!</v>
      </c>
      <c r="EB199" s="30">
        <f t="shared" si="68"/>
        <v>4.240362811791383E-2</v>
      </c>
      <c r="EC199" s="30">
        <f t="shared" si="87"/>
        <v>3.7351598173515979E-2</v>
      </c>
      <c r="ED199" s="30">
        <f t="shared" si="88"/>
        <v>4.1056338028169014E-2</v>
      </c>
      <c r="EE199" s="30">
        <f t="shared" si="89"/>
        <v>4.2171837708830547E-2</v>
      </c>
      <c r="EF199" s="30">
        <f t="shared" si="90"/>
        <v>3.7164179104477613E-2</v>
      </c>
      <c r="EG199" s="30">
        <f t="shared" si="91"/>
        <v>3.1259445843828712E-2</v>
      </c>
      <c r="EH199" s="30">
        <f t="shared" si="92"/>
        <v>3.37593984962406E-2</v>
      </c>
      <c r="EI199" s="30">
        <f t="shared" si="93"/>
        <v>3.1706161137440757E-2</v>
      </c>
      <c r="EJ199" s="30">
        <f t="shared" si="94"/>
        <v>2.550351288056206E-2</v>
      </c>
      <c r="EK199" s="30">
        <f t="shared" si="95"/>
        <v>2.4671201814058956E-2</v>
      </c>
      <c r="EL199" s="30">
        <f t="shared" si="96"/>
        <v>2.6277533039647576E-2</v>
      </c>
      <c r="EM199" s="30">
        <f t="shared" si="97"/>
        <v>3.1304347826086959E-2</v>
      </c>
      <c r="EN199" s="30">
        <f t="shared" si="98"/>
        <v>2.7857142857142858E-2</v>
      </c>
      <c r="EO199" s="30">
        <f t="shared" si="72"/>
        <v>2.6298076923076924E-2</v>
      </c>
      <c r="EP199" s="30">
        <f t="shared" si="73"/>
        <v>2.8248175182481752E-2</v>
      </c>
      <c r="EQ199" s="30">
        <f t="shared" si="74"/>
        <v>3.0093023255813953E-2</v>
      </c>
      <c r="ER199" s="30">
        <f t="shared" si="75"/>
        <v>2.5333333333333333E-2</v>
      </c>
      <c r="ES199" s="30">
        <f t="shared" si="76"/>
        <v>2.1882845188284518E-2</v>
      </c>
      <c r="ET199" s="30">
        <f t="shared" si="77"/>
        <v>2.388655462184874E-2</v>
      </c>
      <c r="EU199" s="30">
        <f t="shared" si="78"/>
        <v>2.4486373165618448E-2</v>
      </c>
      <c r="EV199" s="30">
        <f t="shared" si="79"/>
        <v>2.2652631578947369E-2</v>
      </c>
      <c r="EW199" s="30">
        <f t="shared" si="80"/>
        <v>2.1177730192719485E-2</v>
      </c>
      <c r="EX199" s="30">
        <f t="shared" si="81"/>
        <v>2.368421052631579E-2</v>
      </c>
      <c r="EY199" s="30">
        <f t="shared" si="82"/>
        <v>2.6473029045643155E-2</v>
      </c>
      <c r="EZ199" s="30">
        <f t="shared" si="83"/>
        <v>2.2842535787321063E-2</v>
      </c>
      <c r="FA199" s="30">
        <f t="shared" si="84"/>
        <v>2.3298319327731094E-2</v>
      </c>
      <c r="FB199" s="30">
        <f t="shared" si="85"/>
        <v>2.5921908893709329E-2</v>
      </c>
      <c r="FC199" s="30">
        <f t="shared" si="86"/>
        <v>2.9260089686098653E-2</v>
      </c>
      <c r="FD199" s="30">
        <f t="shared" si="69"/>
        <v>7.7162790697674413E-2</v>
      </c>
      <c r="FE199" s="30">
        <f t="shared" si="70"/>
        <v>6.8129175946547882E-2</v>
      </c>
      <c r="FF199" s="30">
        <f t="shared" si="71"/>
        <v>6.4965831435079724E-2</v>
      </c>
    </row>
    <row r="200" spans="1:162" ht="14.4" x14ac:dyDescent="0.3">
      <c r="A200" s="16" t="s">
        <v>207</v>
      </c>
      <c r="B200" s="18">
        <v>2578</v>
      </c>
      <c r="C200" s="18">
        <v>2410</v>
      </c>
      <c r="D200" s="18">
        <v>2187</v>
      </c>
      <c r="E200" s="18">
        <v>2291</v>
      </c>
      <c r="F200" s="18">
        <v>2049</v>
      </c>
      <c r="G200" s="18">
        <v>1828</v>
      </c>
      <c r="H200" s="18">
        <v>1725</v>
      </c>
      <c r="I200" s="18">
        <v>1762</v>
      </c>
      <c r="J200" s="18">
        <v>1658</v>
      </c>
      <c r="K200" s="18">
        <v>1572</v>
      </c>
      <c r="L200" s="18">
        <v>1439</v>
      </c>
      <c r="M200" s="18">
        <v>1549</v>
      </c>
      <c r="N200" s="18">
        <v>1529</v>
      </c>
      <c r="O200" s="18">
        <v>1503</v>
      </c>
      <c r="P200" s="18">
        <v>1428</v>
      </c>
      <c r="Q200" s="18">
        <v>1538</v>
      </c>
      <c r="R200" s="18">
        <v>1552</v>
      </c>
      <c r="S200" s="18">
        <v>1479</v>
      </c>
      <c r="T200" s="18">
        <v>1388</v>
      </c>
      <c r="U200" s="18">
        <v>1452</v>
      </c>
      <c r="V200" s="18">
        <v>1397</v>
      </c>
      <c r="W200" s="18">
        <v>1389</v>
      </c>
      <c r="X200" s="18">
        <v>1357</v>
      </c>
      <c r="Y200" s="18">
        <v>1401</v>
      </c>
      <c r="Z200" s="18">
        <v>1389</v>
      </c>
      <c r="AA200" s="18">
        <v>1398</v>
      </c>
      <c r="AB200" s="18">
        <v>1353</v>
      </c>
      <c r="AC200" s="18">
        <v>1413</v>
      </c>
      <c r="AD200" s="18">
        <v>2809</v>
      </c>
      <c r="AE200" s="18">
        <v>2689</v>
      </c>
      <c r="AF200" s="18">
        <v>2612</v>
      </c>
      <c r="AG200" s="18"/>
      <c r="AH200" s="18"/>
      <c r="AI200" s="18"/>
      <c r="AJ200" s="18"/>
      <c r="AK200" s="18">
        <v>48200</v>
      </c>
      <c r="AL200" s="18">
        <v>47700</v>
      </c>
      <c r="AM200" s="18">
        <v>46000</v>
      </c>
      <c r="AN200" s="18">
        <v>46500</v>
      </c>
      <c r="AO200" s="18">
        <v>46700</v>
      </c>
      <c r="AP200" s="18">
        <v>50700</v>
      </c>
      <c r="AQ200" s="18">
        <v>49300</v>
      </c>
      <c r="AR200" s="18">
        <v>48700</v>
      </c>
      <c r="AS200" s="18">
        <v>48800</v>
      </c>
      <c r="AT200" s="18">
        <v>47200</v>
      </c>
      <c r="AU200" s="18">
        <v>48900</v>
      </c>
      <c r="AV200" s="18">
        <v>48200</v>
      </c>
      <c r="AW200" s="18">
        <v>49000</v>
      </c>
      <c r="AX200" s="18">
        <v>47600</v>
      </c>
      <c r="AY200" s="40">
        <v>47500</v>
      </c>
      <c r="AZ200" s="40">
        <v>48400</v>
      </c>
      <c r="BA200" s="40">
        <v>49500</v>
      </c>
      <c r="BB200" s="40">
        <v>48000</v>
      </c>
      <c r="BC200" s="40">
        <v>47600</v>
      </c>
      <c r="BD200" s="40">
        <v>47100</v>
      </c>
      <c r="BE200" s="40">
        <v>46800</v>
      </c>
      <c r="BF200" s="40">
        <v>47800</v>
      </c>
      <c r="BG200" s="40">
        <v>47600</v>
      </c>
      <c r="BH200" s="40">
        <v>48200</v>
      </c>
      <c r="BI200" s="40">
        <v>46200</v>
      </c>
      <c r="BJ200" s="40">
        <v>45100</v>
      </c>
      <c r="BK200" s="40">
        <v>47000</v>
      </c>
      <c r="BL200" s="40">
        <v>47600</v>
      </c>
      <c r="BM200" s="40">
        <v>49100</v>
      </c>
      <c r="BN200" s="40">
        <v>47900</v>
      </c>
      <c r="BO200" s="40">
        <v>47700</v>
      </c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16"/>
      <c r="CJ200"/>
      <c r="CL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EA200" s="30" t="e">
        <f t="shared" si="67"/>
        <v>#DIV/0!</v>
      </c>
      <c r="EB200" s="30">
        <f t="shared" si="68"/>
        <v>5.3485477178423238E-2</v>
      </c>
      <c r="EC200" s="30">
        <f t="shared" si="87"/>
        <v>5.052410901467505E-2</v>
      </c>
      <c r="ED200" s="30">
        <f t="shared" si="88"/>
        <v>4.7543478260869562E-2</v>
      </c>
      <c r="EE200" s="30">
        <f t="shared" si="89"/>
        <v>4.9268817204301076E-2</v>
      </c>
      <c r="EF200" s="30">
        <f t="shared" si="90"/>
        <v>4.3875802997858669E-2</v>
      </c>
      <c r="EG200" s="30">
        <f t="shared" si="91"/>
        <v>3.6055226824457595E-2</v>
      </c>
      <c r="EH200" s="30">
        <f t="shared" si="92"/>
        <v>3.4989858012170388E-2</v>
      </c>
      <c r="EI200" s="30">
        <f t="shared" si="93"/>
        <v>3.618069815195072E-2</v>
      </c>
      <c r="EJ200" s="30">
        <f t="shared" si="94"/>
        <v>3.3975409836065576E-2</v>
      </c>
      <c r="EK200" s="30">
        <f t="shared" si="95"/>
        <v>3.3305084745762714E-2</v>
      </c>
      <c r="EL200" s="30">
        <f t="shared" si="96"/>
        <v>2.9427402862985685E-2</v>
      </c>
      <c r="EM200" s="30">
        <f t="shared" si="97"/>
        <v>3.2136929460580915E-2</v>
      </c>
      <c r="EN200" s="30">
        <f t="shared" si="98"/>
        <v>3.120408163265306E-2</v>
      </c>
      <c r="EO200" s="30">
        <f t="shared" si="72"/>
        <v>3.1575630252100841E-2</v>
      </c>
      <c r="EP200" s="30">
        <f t="shared" si="73"/>
        <v>3.0063157894736844E-2</v>
      </c>
      <c r="EQ200" s="30">
        <f t="shared" si="74"/>
        <v>3.1776859504132234E-2</v>
      </c>
      <c r="ER200" s="30">
        <f t="shared" si="75"/>
        <v>3.1353535353535356E-2</v>
      </c>
      <c r="ES200" s="30">
        <f t="shared" si="76"/>
        <v>3.08125E-2</v>
      </c>
      <c r="ET200" s="30">
        <f t="shared" si="77"/>
        <v>2.9159663865546217E-2</v>
      </c>
      <c r="EU200" s="30">
        <f t="shared" si="78"/>
        <v>3.0828025477707008E-2</v>
      </c>
      <c r="EV200" s="30">
        <f t="shared" si="79"/>
        <v>2.9850427350427349E-2</v>
      </c>
      <c r="EW200" s="30">
        <f t="shared" si="80"/>
        <v>2.9058577405857742E-2</v>
      </c>
      <c r="EX200" s="30">
        <f t="shared" si="81"/>
        <v>2.8508403361344539E-2</v>
      </c>
      <c r="EY200" s="30">
        <f t="shared" si="82"/>
        <v>2.9066390041493775E-2</v>
      </c>
      <c r="EZ200" s="30">
        <f t="shared" si="83"/>
        <v>3.0064935064935065E-2</v>
      </c>
      <c r="FA200" s="30">
        <f t="shared" si="84"/>
        <v>3.0997782705099779E-2</v>
      </c>
      <c r="FB200" s="30">
        <f t="shared" si="85"/>
        <v>2.8787234042553192E-2</v>
      </c>
      <c r="FC200" s="30">
        <f t="shared" si="86"/>
        <v>2.9684873949579832E-2</v>
      </c>
      <c r="FD200" s="30">
        <f t="shared" si="69"/>
        <v>5.7209775967413445E-2</v>
      </c>
      <c r="FE200" s="30">
        <f t="shared" si="70"/>
        <v>5.6137787056367433E-2</v>
      </c>
      <c r="FF200" s="30">
        <f t="shared" si="71"/>
        <v>5.4758909853249473E-2</v>
      </c>
    </row>
    <row r="201" spans="1:162" ht="14.4" x14ac:dyDescent="0.3">
      <c r="A201" s="16" t="s">
        <v>208</v>
      </c>
      <c r="B201" s="18">
        <v>8483</v>
      </c>
      <c r="C201" s="18">
        <v>8113</v>
      </c>
      <c r="D201" s="18">
        <v>7554</v>
      </c>
      <c r="E201" s="18">
        <v>7541</v>
      </c>
      <c r="F201" s="18">
        <v>6824</v>
      </c>
      <c r="G201" s="18">
        <v>6346</v>
      </c>
      <c r="H201" s="18">
        <v>6023</v>
      </c>
      <c r="I201" s="18">
        <v>5959</v>
      </c>
      <c r="J201" s="18">
        <v>5700</v>
      </c>
      <c r="K201" s="18">
        <v>5728</v>
      </c>
      <c r="L201" s="18">
        <v>5273</v>
      </c>
      <c r="M201" s="18">
        <v>5506</v>
      </c>
      <c r="N201" s="18">
        <v>5182</v>
      </c>
      <c r="O201" s="18">
        <v>5110</v>
      </c>
      <c r="P201" s="18">
        <v>4955</v>
      </c>
      <c r="Q201" s="18">
        <v>5194</v>
      </c>
      <c r="R201" s="18">
        <v>5032</v>
      </c>
      <c r="S201" s="18">
        <v>4879</v>
      </c>
      <c r="T201" s="18">
        <v>4788</v>
      </c>
      <c r="U201" s="18">
        <v>5093</v>
      </c>
      <c r="V201" s="18">
        <v>4822</v>
      </c>
      <c r="W201" s="18">
        <v>4806</v>
      </c>
      <c r="X201" s="18">
        <v>4528</v>
      </c>
      <c r="Y201" s="18">
        <v>4497</v>
      </c>
      <c r="Z201" s="18">
        <v>4302</v>
      </c>
      <c r="AA201" s="18">
        <v>4145</v>
      </c>
      <c r="AB201" s="18">
        <v>3880</v>
      </c>
      <c r="AC201" s="18">
        <v>4334</v>
      </c>
      <c r="AD201" s="18">
        <v>7318</v>
      </c>
      <c r="AE201" s="18">
        <v>6848</v>
      </c>
      <c r="AF201" s="18">
        <v>6267</v>
      </c>
      <c r="AG201" s="18"/>
      <c r="AH201" s="18"/>
      <c r="AI201" s="18"/>
      <c r="AJ201" s="18"/>
      <c r="AK201" s="18">
        <v>77700</v>
      </c>
      <c r="AL201" s="18">
        <v>77000</v>
      </c>
      <c r="AM201" s="18">
        <v>76600</v>
      </c>
      <c r="AN201" s="18">
        <v>76200</v>
      </c>
      <c r="AO201" s="18">
        <v>74400</v>
      </c>
      <c r="AP201" s="18">
        <v>73300</v>
      </c>
      <c r="AQ201" s="18">
        <v>74900</v>
      </c>
      <c r="AR201" s="18">
        <v>74600</v>
      </c>
      <c r="AS201" s="18">
        <v>75000</v>
      </c>
      <c r="AT201" s="18">
        <v>76100</v>
      </c>
      <c r="AU201" s="18">
        <v>76400</v>
      </c>
      <c r="AV201" s="18">
        <v>77300</v>
      </c>
      <c r="AW201" s="18">
        <v>76300</v>
      </c>
      <c r="AX201" s="18">
        <v>75800</v>
      </c>
      <c r="AY201" s="40">
        <v>74200</v>
      </c>
      <c r="AZ201" s="40">
        <v>72200</v>
      </c>
      <c r="BA201" s="40">
        <v>72300</v>
      </c>
      <c r="BB201" s="40">
        <v>71000</v>
      </c>
      <c r="BC201" s="40">
        <v>71200</v>
      </c>
      <c r="BD201" s="40">
        <v>73200</v>
      </c>
      <c r="BE201" s="40">
        <v>73900</v>
      </c>
      <c r="BF201" s="40">
        <v>76000</v>
      </c>
      <c r="BG201" s="40">
        <v>75400</v>
      </c>
      <c r="BH201" s="40">
        <v>73800</v>
      </c>
      <c r="BI201" s="40">
        <v>72500</v>
      </c>
      <c r="BJ201" s="40">
        <v>71000</v>
      </c>
      <c r="BK201" s="40">
        <v>71600</v>
      </c>
      <c r="BL201" s="40">
        <v>72100</v>
      </c>
      <c r="BM201" s="40">
        <v>73200</v>
      </c>
      <c r="BN201" s="40">
        <v>74100</v>
      </c>
      <c r="BO201" s="40">
        <v>72100</v>
      </c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16"/>
      <c r="CJ201"/>
      <c r="CL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EA201" s="30" t="e">
        <f t="shared" ref="EA201:EA264" si="99">B201/AJ201</f>
        <v>#DIV/0!</v>
      </c>
      <c r="EB201" s="30">
        <f t="shared" ref="EB201:EB264" si="100">B201/AK201</f>
        <v>0.10917631917631918</v>
      </c>
      <c r="EC201" s="30">
        <f t="shared" si="87"/>
        <v>0.10536363636363637</v>
      </c>
      <c r="ED201" s="30">
        <f t="shared" si="88"/>
        <v>9.8616187989556139E-2</v>
      </c>
      <c r="EE201" s="30">
        <f t="shared" si="89"/>
        <v>9.8963254593175856E-2</v>
      </c>
      <c r="EF201" s="30">
        <f t="shared" si="90"/>
        <v>9.1720430107526882E-2</v>
      </c>
      <c r="EG201" s="30">
        <f t="shared" si="91"/>
        <v>8.6575716234652114E-2</v>
      </c>
      <c r="EH201" s="30">
        <f t="shared" si="92"/>
        <v>8.0413885180240327E-2</v>
      </c>
      <c r="EI201" s="30">
        <f t="shared" si="93"/>
        <v>7.9879356568364618E-2</v>
      </c>
      <c r="EJ201" s="30">
        <f t="shared" si="94"/>
        <v>7.5999999999999998E-2</v>
      </c>
      <c r="EK201" s="30">
        <f t="shared" si="95"/>
        <v>7.5269382391590006E-2</v>
      </c>
      <c r="EL201" s="30">
        <f t="shared" si="96"/>
        <v>6.9018324607329845E-2</v>
      </c>
      <c r="EM201" s="30">
        <f t="shared" si="97"/>
        <v>7.122897800776197E-2</v>
      </c>
      <c r="EN201" s="30">
        <f t="shared" si="98"/>
        <v>6.7916120576671041E-2</v>
      </c>
      <c r="EO201" s="30">
        <f t="shared" si="72"/>
        <v>6.7414248021108181E-2</v>
      </c>
      <c r="EP201" s="30">
        <f t="shared" si="73"/>
        <v>6.6778975741239893E-2</v>
      </c>
      <c r="EQ201" s="30">
        <f t="shared" si="74"/>
        <v>7.1939058171745146E-2</v>
      </c>
      <c r="ER201" s="30">
        <f t="shared" si="75"/>
        <v>6.9598893499308437E-2</v>
      </c>
      <c r="ES201" s="30">
        <f t="shared" si="76"/>
        <v>6.8718309859154933E-2</v>
      </c>
      <c r="ET201" s="30">
        <f t="shared" si="77"/>
        <v>6.7247191011235954E-2</v>
      </c>
      <c r="EU201" s="30">
        <f t="shared" si="78"/>
        <v>6.9576502732240433E-2</v>
      </c>
      <c r="EV201" s="30">
        <f t="shared" si="79"/>
        <v>6.5250338294993229E-2</v>
      </c>
      <c r="EW201" s="30">
        <f t="shared" si="80"/>
        <v>6.3236842105263161E-2</v>
      </c>
      <c r="EX201" s="30">
        <f t="shared" si="81"/>
        <v>6.0053050397877984E-2</v>
      </c>
      <c r="EY201" s="30">
        <f t="shared" si="82"/>
        <v>6.0934959349593497E-2</v>
      </c>
      <c r="EZ201" s="30">
        <f t="shared" si="83"/>
        <v>5.933793103448276E-2</v>
      </c>
      <c r="FA201" s="30">
        <f t="shared" si="84"/>
        <v>5.8380281690140846E-2</v>
      </c>
      <c r="FB201" s="30">
        <f t="shared" si="85"/>
        <v>5.4189944134078211E-2</v>
      </c>
      <c r="FC201" s="30">
        <f t="shared" si="86"/>
        <v>6.0110957004160886E-2</v>
      </c>
      <c r="FD201" s="30">
        <f t="shared" ref="FD201:FD264" si="101">AD201/BM201</f>
        <v>9.9972677595628417E-2</v>
      </c>
      <c r="FE201" s="30">
        <f t="shared" ref="FE201:FE264" si="102">AE201/BN201</f>
        <v>9.2415654520917684E-2</v>
      </c>
      <c r="FF201" s="30">
        <f t="shared" ref="FF201:FF264" si="103">AF201/BO201</f>
        <v>8.6920943134535369E-2</v>
      </c>
    </row>
    <row r="202" spans="1:162" ht="14.4" x14ac:dyDescent="0.3">
      <c r="A202" s="16" t="s">
        <v>209</v>
      </c>
      <c r="B202" s="18">
        <v>2733</v>
      </c>
      <c r="C202" s="18">
        <v>2682</v>
      </c>
      <c r="D202" s="18">
        <v>2468</v>
      </c>
      <c r="E202" s="18">
        <v>2415</v>
      </c>
      <c r="F202" s="18">
        <v>2189</v>
      </c>
      <c r="G202" s="18">
        <v>2027</v>
      </c>
      <c r="H202" s="18">
        <v>1916</v>
      </c>
      <c r="I202" s="18">
        <v>1849</v>
      </c>
      <c r="J202" s="18">
        <v>1745</v>
      </c>
      <c r="K202" s="18">
        <v>1702</v>
      </c>
      <c r="L202" s="18">
        <v>1660</v>
      </c>
      <c r="M202" s="18">
        <v>1609</v>
      </c>
      <c r="N202" s="18">
        <v>1538</v>
      </c>
      <c r="O202" s="18">
        <v>1548</v>
      </c>
      <c r="P202" s="18">
        <v>1535</v>
      </c>
      <c r="Q202" s="18">
        <v>1555</v>
      </c>
      <c r="R202" s="18">
        <v>1573</v>
      </c>
      <c r="S202" s="18">
        <v>1529</v>
      </c>
      <c r="T202" s="18">
        <v>1520</v>
      </c>
      <c r="U202" s="18">
        <v>1543</v>
      </c>
      <c r="V202" s="18">
        <v>1449</v>
      </c>
      <c r="W202" s="18">
        <v>1341</v>
      </c>
      <c r="X202" s="18">
        <v>1355</v>
      </c>
      <c r="Y202" s="18">
        <v>1480</v>
      </c>
      <c r="Z202" s="18">
        <v>1437</v>
      </c>
      <c r="AA202" s="18">
        <v>1415</v>
      </c>
      <c r="AB202" s="18">
        <v>1392</v>
      </c>
      <c r="AC202" s="18">
        <v>1495</v>
      </c>
      <c r="AD202" s="18">
        <v>3688</v>
      </c>
      <c r="AE202" s="18">
        <v>3783</v>
      </c>
      <c r="AF202" s="18">
        <v>3523</v>
      </c>
      <c r="AG202" s="18"/>
      <c r="AH202" s="18"/>
      <c r="AI202" s="18"/>
      <c r="AJ202" s="18"/>
      <c r="AK202" s="18">
        <v>65200</v>
      </c>
      <c r="AL202" s="18">
        <v>68000</v>
      </c>
      <c r="AM202" s="18">
        <v>66400</v>
      </c>
      <c r="AN202" s="18">
        <v>66300</v>
      </c>
      <c r="AO202" s="18">
        <v>67600</v>
      </c>
      <c r="AP202" s="18">
        <v>68000</v>
      </c>
      <c r="AQ202" s="18">
        <v>67800</v>
      </c>
      <c r="AR202" s="18">
        <v>65600</v>
      </c>
      <c r="AS202" s="18">
        <v>66600</v>
      </c>
      <c r="AT202" s="18">
        <v>67000</v>
      </c>
      <c r="AU202" s="18">
        <v>69000</v>
      </c>
      <c r="AV202" s="18">
        <v>69300</v>
      </c>
      <c r="AW202" s="18">
        <v>70500</v>
      </c>
      <c r="AX202" s="18">
        <v>67200</v>
      </c>
      <c r="AY202" s="40">
        <v>69400</v>
      </c>
      <c r="AZ202" s="40">
        <v>70100</v>
      </c>
      <c r="BA202" s="40">
        <v>66000</v>
      </c>
      <c r="BB202" s="40">
        <v>65900</v>
      </c>
      <c r="BC202" s="40">
        <v>65200</v>
      </c>
      <c r="BD202" s="40">
        <v>63600</v>
      </c>
      <c r="BE202" s="40">
        <v>63700</v>
      </c>
      <c r="BF202" s="40">
        <v>65900</v>
      </c>
      <c r="BG202" s="40">
        <v>65200</v>
      </c>
      <c r="BH202" s="40">
        <v>65700</v>
      </c>
      <c r="BI202" s="40">
        <v>68000</v>
      </c>
      <c r="BJ202" s="40">
        <v>67500</v>
      </c>
      <c r="BK202" s="40">
        <v>68400</v>
      </c>
      <c r="BL202" s="40">
        <v>71000</v>
      </c>
      <c r="BM202" s="40">
        <v>72500</v>
      </c>
      <c r="BN202" s="40">
        <v>72500</v>
      </c>
      <c r="BO202" s="40">
        <v>70500</v>
      </c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16"/>
      <c r="CJ202"/>
      <c r="CL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EA202" s="30" t="e">
        <f t="shared" si="99"/>
        <v>#DIV/0!</v>
      </c>
      <c r="EB202" s="30">
        <f t="shared" si="100"/>
        <v>4.1917177914110426E-2</v>
      </c>
      <c r="EC202" s="30">
        <f t="shared" si="87"/>
        <v>3.9441176470588236E-2</v>
      </c>
      <c r="ED202" s="30">
        <f t="shared" si="88"/>
        <v>3.716867469879518E-2</v>
      </c>
      <c r="EE202" s="30">
        <f t="shared" si="89"/>
        <v>3.642533936651584E-2</v>
      </c>
      <c r="EF202" s="30">
        <f t="shared" si="90"/>
        <v>3.2381656804733726E-2</v>
      </c>
      <c r="EG202" s="30">
        <f t="shared" si="91"/>
        <v>2.9808823529411766E-2</v>
      </c>
      <c r="EH202" s="30">
        <f t="shared" si="92"/>
        <v>2.8259587020648968E-2</v>
      </c>
      <c r="EI202" s="30">
        <f t="shared" si="93"/>
        <v>2.8185975609756098E-2</v>
      </c>
      <c r="EJ202" s="30">
        <f t="shared" si="94"/>
        <v>2.6201201201201202E-2</v>
      </c>
      <c r="EK202" s="30">
        <f t="shared" si="95"/>
        <v>2.5402985074626867E-2</v>
      </c>
      <c r="EL202" s="30">
        <f t="shared" si="96"/>
        <v>2.4057971014492755E-2</v>
      </c>
      <c r="EM202" s="30">
        <f t="shared" si="97"/>
        <v>2.3217893217893217E-2</v>
      </c>
      <c r="EN202" s="30">
        <f t="shared" si="98"/>
        <v>2.1815602836879434E-2</v>
      </c>
      <c r="EO202" s="30">
        <f t="shared" si="72"/>
        <v>2.3035714285714284E-2</v>
      </c>
      <c r="EP202" s="30">
        <f t="shared" si="73"/>
        <v>2.2118155619596541E-2</v>
      </c>
      <c r="EQ202" s="30">
        <f t="shared" si="74"/>
        <v>2.2182596291012838E-2</v>
      </c>
      <c r="ER202" s="30">
        <f t="shared" si="75"/>
        <v>2.3833333333333335E-2</v>
      </c>
      <c r="ES202" s="30">
        <f t="shared" si="76"/>
        <v>2.3201820940819424E-2</v>
      </c>
      <c r="ET202" s="30">
        <f t="shared" si="77"/>
        <v>2.3312883435582823E-2</v>
      </c>
      <c r="EU202" s="30">
        <f t="shared" si="78"/>
        <v>2.4261006289308176E-2</v>
      </c>
      <c r="EV202" s="30">
        <f t="shared" si="79"/>
        <v>2.2747252747252748E-2</v>
      </c>
      <c r="EW202" s="30">
        <f t="shared" si="80"/>
        <v>2.0349013657056145E-2</v>
      </c>
      <c r="EX202" s="30">
        <f t="shared" si="81"/>
        <v>2.0782208588957057E-2</v>
      </c>
      <c r="EY202" s="30">
        <f t="shared" si="82"/>
        <v>2.2526636225266364E-2</v>
      </c>
      <c r="EZ202" s="30">
        <f t="shared" si="83"/>
        <v>2.113235294117647E-2</v>
      </c>
      <c r="FA202" s="30">
        <f t="shared" si="84"/>
        <v>2.0962962962962964E-2</v>
      </c>
      <c r="FB202" s="30">
        <f t="shared" si="85"/>
        <v>2.0350877192982456E-2</v>
      </c>
      <c r="FC202" s="30">
        <f t="shared" si="86"/>
        <v>2.1056338028169013E-2</v>
      </c>
      <c r="FD202" s="30">
        <f t="shared" si="101"/>
        <v>5.0868965517241377E-2</v>
      </c>
      <c r="FE202" s="30">
        <f t="shared" si="102"/>
        <v>5.217931034482759E-2</v>
      </c>
      <c r="FF202" s="30">
        <f t="shared" si="103"/>
        <v>4.9971631205673758E-2</v>
      </c>
    </row>
    <row r="203" spans="1:162" ht="14.4" x14ac:dyDescent="0.3">
      <c r="A203" s="16" t="s">
        <v>210</v>
      </c>
      <c r="B203" s="18">
        <v>1949</v>
      </c>
      <c r="C203" s="18">
        <v>1917</v>
      </c>
      <c r="D203" s="18">
        <v>1786</v>
      </c>
      <c r="E203" s="18">
        <v>1847</v>
      </c>
      <c r="F203" s="18">
        <v>1650</v>
      </c>
      <c r="G203" s="18">
        <v>1453</v>
      </c>
      <c r="H203" s="18">
        <v>1377</v>
      </c>
      <c r="I203" s="18">
        <v>1363</v>
      </c>
      <c r="J203" s="18">
        <v>1298</v>
      </c>
      <c r="K203" s="18">
        <v>1234</v>
      </c>
      <c r="L203" s="18">
        <v>1227</v>
      </c>
      <c r="M203" s="18">
        <v>1291</v>
      </c>
      <c r="N203" s="18">
        <v>1259</v>
      </c>
      <c r="O203" s="18">
        <v>1206</v>
      </c>
      <c r="P203" s="18">
        <v>1171</v>
      </c>
      <c r="Q203" s="18">
        <v>1213</v>
      </c>
      <c r="R203" s="18">
        <v>1192</v>
      </c>
      <c r="S203" s="18">
        <v>1201</v>
      </c>
      <c r="T203" s="18">
        <v>1122</v>
      </c>
      <c r="U203" s="18">
        <v>1253</v>
      </c>
      <c r="V203" s="18">
        <v>1136</v>
      </c>
      <c r="W203" s="18">
        <v>1081</v>
      </c>
      <c r="X203" s="18">
        <v>1111</v>
      </c>
      <c r="Y203" s="18">
        <v>1175</v>
      </c>
      <c r="Z203" s="18">
        <v>1166</v>
      </c>
      <c r="AA203" s="18">
        <v>1191</v>
      </c>
      <c r="AB203" s="18">
        <v>1214</v>
      </c>
      <c r="AC203" s="18">
        <v>1306</v>
      </c>
      <c r="AD203" s="18">
        <v>2815</v>
      </c>
      <c r="AE203" s="18">
        <v>2725</v>
      </c>
      <c r="AF203" s="18">
        <v>2537</v>
      </c>
      <c r="AG203" s="18"/>
      <c r="AH203" s="18"/>
      <c r="AI203" s="18"/>
      <c r="AJ203" s="18"/>
      <c r="AK203" s="18">
        <v>52100</v>
      </c>
      <c r="AL203" s="18">
        <v>52700</v>
      </c>
      <c r="AM203" s="18">
        <v>54100</v>
      </c>
      <c r="AN203" s="18">
        <v>54400</v>
      </c>
      <c r="AO203" s="18">
        <v>53600</v>
      </c>
      <c r="AP203" s="18">
        <v>55200</v>
      </c>
      <c r="AQ203" s="18">
        <v>53100</v>
      </c>
      <c r="AR203" s="18">
        <v>54800</v>
      </c>
      <c r="AS203" s="18">
        <v>55500</v>
      </c>
      <c r="AT203" s="18">
        <v>55100</v>
      </c>
      <c r="AU203" s="18">
        <v>55800</v>
      </c>
      <c r="AV203" s="18">
        <v>53000</v>
      </c>
      <c r="AW203" s="18">
        <v>52200</v>
      </c>
      <c r="AX203" s="18">
        <v>51600</v>
      </c>
      <c r="AY203" s="40">
        <v>50100</v>
      </c>
      <c r="AZ203" s="40">
        <v>52100</v>
      </c>
      <c r="BA203" s="40">
        <v>52000</v>
      </c>
      <c r="BB203" s="40">
        <v>53700</v>
      </c>
      <c r="BC203" s="40">
        <v>56400</v>
      </c>
      <c r="BD203" s="40">
        <v>53400</v>
      </c>
      <c r="BE203" s="40">
        <v>55200</v>
      </c>
      <c r="BF203" s="40">
        <v>56100</v>
      </c>
      <c r="BG203" s="40">
        <v>57000</v>
      </c>
      <c r="BH203" s="40">
        <v>57600</v>
      </c>
      <c r="BI203" s="40">
        <v>58000</v>
      </c>
      <c r="BJ203" s="40">
        <v>55900</v>
      </c>
      <c r="BK203" s="40">
        <v>53700</v>
      </c>
      <c r="BL203" s="40">
        <v>55900</v>
      </c>
      <c r="BM203" s="40">
        <v>50400</v>
      </c>
      <c r="BN203" s="40">
        <v>50000</v>
      </c>
      <c r="BO203" s="40">
        <v>52900</v>
      </c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16"/>
      <c r="CJ203"/>
      <c r="CL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EA203" s="30" t="e">
        <f t="shared" si="99"/>
        <v>#DIV/0!</v>
      </c>
      <c r="EB203" s="30">
        <f t="shared" si="100"/>
        <v>3.7408829174664107E-2</v>
      </c>
      <c r="EC203" s="30">
        <f t="shared" si="87"/>
        <v>3.6375711574952563E-2</v>
      </c>
      <c r="ED203" s="30">
        <f t="shared" si="88"/>
        <v>3.3012939001848429E-2</v>
      </c>
      <c r="EE203" s="30">
        <f t="shared" si="89"/>
        <v>3.395220588235294E-2</v>
      </c>
      <c r="EF203" s="30">
        <f t="shared" si="90"/>
        <v>3.0783582089552237E-2</v>
      </c>
      <c r="EG203" s="30">
        <f t="shared" si="91"/>
        <v>2.6322463768115943E-2</v>
      </c>
      <c r="EH203" s="30">
        <f t="shared" si="92"/>
        <v>2.5932203389830509E-2</v>
      </c>
      <c r="EI203" s="30">
        <f t="shared" si="93"/>
        <v>2.4872262773722627E-2</v>
      </c>
      <c r="EJ203" s="30">
        <f t="shared" si="94"/>
        <v>2.3387387387387389E-2</v>
      </c>
      <c r="EK203" s="30">
        <f t="shared" si="95"/>
        <v>2.2395644283121598E-2</v>
      </c>
      <c r="EL203" s="30">
        <f t="shared" si="96"/>
        <v>2.1989247311827956E-2</v>
      </c>
      <c r="EM203" s="30">
        <f t="shared" si="97"/>
        <v>2.4358490566037738E-2</v>
      </c>
      <c r="EN203" s="30">
        <f t="shared" si="98"/>
        <v>2.4118773946360153E-2</v>
      </c>
      <c r="EO203" s="30">
        <f t="shared" si="72"/>
        <v>2.3372093023255814E-2</v>
      </c>
      <c r="EP203" s="30">
        <f t="shared" si="73"/>
        <v>2.3373253493013973E-2</v>
      </c>
      <c r="EQ203" s="30">
        <f t="shared" si="74"/>
        <v>2.328214971209213E-2</v>
      </c>
      <c r="ER203" s="30">
        <f t="shared" si="75"/>
        <v>2.2923076923076924E-2</v>
      </c>
      <c r="ES203" s="30">
        <f t="shared" si="76"/>
        <v>2.2364990689013035E-2</v>
      </c>
      <c r="ET203" s="30">
        <f t="shared" si="77"/>
        <v>1.9893617021276597E-2</v>
      </c>
      <c r="EU203" s="30">
        <f t="shared" si="78"/>
        <v>2.3464419475655432E-2</v>
      </c>
      <c r="EV203" s="30">
        <f t="shared" si="79"/>
        <v>2.0579710144927536E-2</v>
      </c>
      <c r="EW203" s="30">
        <f t="shared" si="80"/>
        <v>1.926916221033868E-2</v>
      </c>
      <c r="EX203" s="30">
        <f t="shared" si="81"/>
        <v>1.9491228070175438E-2</v>
      </c>
      <c r="EY203" s="30">
        <f t="shared" si="82"/>
        <v>2.0399305555555556E-2</v>
      </c>
      <c r="EZ203" s="30">
        <f t="shared" si="83"/>
        <v>2.0103448275862069E-2</v>
      </c>
      <c r="FA203" s="30">
        <f t="shared" si="84"/>
        <v>2.1305903398926653E-2</v>
      </c>
      <c r="FB203" s="30">
        <f t="shared" si="85"/>
        <v>2.2607076350093111E-2</v>
      </c>
      <c r="FC203" s="30">
        <f t="shared" si="86"/>
        <v>2.336314847942755E-2</v>
      </c>
      <c r="FD203" s="30">
        <f t="shared" si="101"/>
        <v>5.5853174603174606E-2</v>
      </c>
      <c r="FE203" s="30">
        <f t="shared" si="102"/>
        <v>5.45E-2</v>
      </c>
      <c r="FF203" s="30">
        <f t="shared" si="103"/>
        <v>4.7958412098298674E-2</v>
      </c>
    </row>
    <row r="204" spans="1:162" ht="14.4" x14ac:dyDescent="0.3">
      <c r="A204" s="16" t="s">
        <v>211</v>
      </c>
      <c r="B204" s="18">
        <v>6494</v>
      </c>
      <c r="C204" s="18">
        <v>5956</v>
      </c>
      <c r="D204" s="18">
        <v>5605</v>
      </c>
      <c r="E204" s="18">
        <v>5654</v>
      </c>
      <c r="F204" s="18">
        <v>5100</v>
      </c>
      <c r="G204" s="18">
        <v>4800</v>
      </c>
      <c r="H204" s="18">
        <v>4455</v>
      </c>
      <c r="I204" s="18">
        <v>4406</v>
      </c>
      <c r="J204" s="18">
        <v>4215</v>
      </c>
      <c r="K204" s="18">
        <v>4211</v>
      </c>
      <c r="L204" s="18">
        <v>4011</v>
      </c>
      <c r="M204" s="18">
        <v>4270</v>
      </c>
      <c r="N204" s="18">
        <v>4174</v>
      </c>
      <c r="O204" s="18">
        <v>4098</v>
      </c>
      <c r="P204" s="18">
        <v>3843</v>
      </c>
      <c r="Q204" s="18">
        <v>3879</v>
      </c>
      <c r="R204" s="18">
        <v>3657</v>
      </c>
      <c r="S204" s="18">
        <v>3533</v>
      </c>
      <c r="T204" s="18">
        <v>3478</v>
      </c>
      <c r="U204" s="18">
        <v>3680</v>
      </c>
      <c r="V204" s="18">
        <v>3647</v>
      </c>
      <c r="W204" s="18">
        <v>3641</v>
      </c>
      <c r="X204" s="18">
        <v>3587</v>
      </c>
      <c r="Y204" s="18">
        <v>3774</v>
      </c>
      <c r="Z204" s="18">
        <v>3708</v>
      </c>
      <c r="AA204" s="18">
        <v>3532</v>
      </c>
      <c r="AB204" s="18">
        <v>3449</v>
      </c>
      <c r="AC204" s="18">
        <v>3726</v>
      </c>
      <c r="AD204" s="18">
        <v>6646</v>
      </c>
      <c r="AE204" s="18">
        <v>6201</v>
      </c>
      <c r="AF204" s="18">
        <v>5750</v>
      </c>
      <c r="AG204" s="18"/>
      <c r="AH204" s="18"/>
      <c r="AI204" s="18"/>
      <c r="AJ204" s="18"/>
      <c r="AK204" s="18">
        <v>81400</v>
      </c>
      <c r="AL204" s="18">
        <v>81800</v>
      </c>
      <c r="AM204" s="18">
        <v>82300</v>
      </c>
      <c r="AN204" s="18">
        <v>82400</v>
      </c>
      <c r="AO204" s="18">
        <v>82000</v>
      </c>
      <c r="AP204" s="18">
        <v>81600</v>
      </c>
      <c r="AQ204" s="18">
        <v>80900</v>
      </c>
      <c r="AR204" s="18">
        <v>81300</v>
      </c>
      <c r="AS204" s="18">
        <v>80100</v>
      </c>
      <c r="AT204" s="18">
        <v>79100</v>
      </c>
      <c r="AU204" s="18">
        <v>77300</v>
      </c>
      <c r="AV204" s="18">
        <v>78100</v>
      </c>
      <c r="AW204" s="18">
        <v>78900</v>
      </c>
      <c r="AX204" s="18">
        <v>78800</v>
      </c>
      <c r="AY204" s="40">
        <v>80300</v>
      </c>
      <c r="AZ204" s="40">
        <v>79500</v>
      </c>
      <c r="BA204" s="40">
        <v>80600</v>
      </c>
      <c r="BB204" s="40">
        <v>82300</v>
      </c>
      <c r="BC204" s="40">
        <v>82100</v>
      </c>
      <c r="BD204" s="40">
        <v>81800</v>
      </c>
      <c r="BE204" s="40">
        <v>79400</v>
      </c>
      <c r="BF204" s="40">
        <v>78900</v>
      </c>
      <c r="BG204" s="40">
        <v>78300</v>
      </c>
      <c r="BH204" s="40">
        <v>76700</v>
      </c>
      <c r="BI204" s="40">
        <v>77500</v>
      </c>
      <c r="BJ204" s="40">
        <v>77500</v>
      </c>
      <c r="BK204" s="40">
        <v>77600</v>
      </c>
      <c r="BL204" s="40">
        <v>79100</v>
      </c>
      <c r="BM204" s="40">
        <v>79400</v>
      </c>
      <c r="BN204" s="40">
        <v>79200</v>
      </c>
      <c r="BO204" s="40">
        <v>80000</v>
      </c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16"/>
      <c r="CJ204"/>
      <c r="CL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EA204" s="30" t="e">
        <f t="shared" si="99"/>
        <v>#DIV/0!</v>
      </c>
      <c r="EB204" s="30">
        <f t="shared" si="100"/>
        <v>7.9778869778869776E-2</v>
      </c>
      <c r="EC204" s="30">
        <f t="shared" si="87"/>
        <v>7.2811735941320288E-2</v>
      </c>
      <c r="ED204" s="30">
        <f t="shared" si="88"/>
        <v>6.8104495747266097E-2</v>
      </c>
      <c r="EE204" s="30">
        <f t="shared" si="89"/>
        <v>6.8616504854368932E-2</v>
      </c>
      <c r="EF204" s="30">
        <f t="shared" si="90"/>
        <v>6.2195121951219512E-2</v>
      </c>
      <c r="EG204" s="30">
        <f t="shared" si="91"/>
        <v>5.8823529411764705E-2</v>
      </c>
      <c r="EH204" s="30">
        <f t="shared" si="92"/>
        <v>5.5067985166872682E-2</v>
      </c>
      <c r="EI204" s="30">
        <f t="shared" si="93"/>
        <v>5.4194341943419433E-2</v>
      </c>
      <c r="EJ204" s="30">
        <f t="shared" si="94"/>
        <v>5.2621722846441947E-2</v>
      </c>
      <c r="EK204" s="30">
        <f t="shared" si="95"/>
        <v>5.3236409608091027E-2</v>
      </c>
      <c r="EL204" s="30">
        <f t="shared" si="96"/>
        <v>5.1888745148771023E-2</v>
      </c>
      <c r="EM204" s="30">
        <f t="shared" si="97"/>
        <v>5.4673495518565943E-2</v>
      </c>
      <c r="EN204" s="30">
        <f t="shared" si="98"/>
        <v>5.2902408111533586E-2</v>
      </c>
      <c r="EO204" s="30">
        <f t="shared" si="72"/>
        <v>5.2005076142131977E-2</v>
      </c>
      <c r="EP204" s="30">
        <f t="shared" si="73"/>
        <v>4.7858032378580322E-2</v>
      </c>
      <c r="EQ204" s="30">
        <f t="shared" si="74"/>
        <v>4.8792452830188682E-2</v>
      </c>
      <c r="ER204" s="30">
        <f t="shared" si="75"/>
        <v>4.5372208436724563E-2</v>
      </c>
      <c r="ES204" s="30">
        <f t="shared" si="76"/>
        <v>4.2928311057108141E-2</v>
      </c>
      <c r="ET204" s="30">
        <f t="shared" si="77"/>
        <v>4.2362971985383677E-2</v>
      </c>
      <c r="EU204" s="30">
        <f t="shared" si="78"/>
        <v>4.4987775061124696E-2</v>
      </c>
      <c r="EV204" s="30">
        <f t="shared" si="79"/>
        <v>4.5931989924433252E-2</v>
      </c>
      <c r="EW204" s="30">
        <f t="shared" si="80"/>
        <v>4.6147021546261088E-2</v>
      </c>
      <c r="EX204" s="30">
        <f t="shared" si="81"/>
        <v>4.5810983397190294E-2</v>
      </c>
      <c r="EY204" s="30">
        <f t="shared" si="82"/>
        <v>4.9204693611473276E-2</v>
      </c>
      <c r="EZ204" s="30">
        <f t="shared" si="83"/>
        <v>4.7845161290322583E-2</v>
      </c>
      <c r="FA204" s="30">
        <f t="shared" si="84"/>
        <v>4.5574193548387099E-2</v>
      </c>
      <c r="FB204" s="30">
        <f t="shared" si="85"/>
        <v>4.4445876288659793E-2</v>
      </c>
      <c r="FC204" s="30">
        <f t="shared" si="86"/>
        <v>4.7104930467762325E-2</v>
      </c>
      <c r="FD204" s="30">
        <f t="shared" si="101"/>
        <v>8.3702770780856417E-2</v>
      </c>
      <c r="FE204" s="30">
        <f t="shared" si="102"/>
        <v>7.8295454545454543E-2</v>
      </c>
      <c r="FF204" s="30">
        <f t="shared" si="103"/>
        <v>7.1874999999999994E-2</v>
      </c>
    </row>
    <row r="205" spans="1:162" ht="14.4" x14ac:dyDescent="0.3">
      <c r="A205" s="16" t="s">
        <v>212</v>
      </c>
      <c r="B205" s="18">
        <v>2282</v>
      </c>
      <c r="C205" s="18">
        <v>2021</v>
      </c>
      <c r="D205" s="18">
        <v>1995</v>
      </c>
      <c r="E205" s="18">
        <v>2045</v>
      </c>
      <c r="F205" s="18">
        <v>1719</v>
      </c>
      <c r="G205" s="18">
        <v>1483</v>
      </c>
      <c r="H205" s="18">
        <v>1472</v>
      </c>
      <c r="I205" s="18">
        <v>1521</v>
      </c>
      <c r="J205" s="18">
        <v>1355</v>
      </c>
      <c r="K205" s="18">
        <v>1218</v>
      </c>
      <c r="L205" s="18">
        <v>1233</v>
      </c>
      <c r="M205" s="18">
        <v>1337</v>
      </c>
      <c r="N205" s="18">
        <v>1237</v>
      </c>
      <c r="O205" s="18">
        <v>1168</v>
      </c>
      <c r="P205" s="18">
        <v>1195</v>
      </c>
      <c r="Q205" s="18">
        <v>1223</v>
      </c>
      <c r="R205" s="18">
        <v>1115</v>
      </c>
      <c r="S205" s="18">
        <v>1049</v>
      </c>
      <c r="T205" s="18">
        <v>1079</v>
      </c>
      <c r="U205" s="18">
        <v>1151</v>
      </c>
      <c r="V205" s="18">
        <v>1059</v>
      </c>
      <c r="W205" s="18">
        <v>953</v>
      </c>
      <c r="X205" s="18">
        <v>986</v>
      </c>
      <c r="Y205" s="18">
        <v>1051</v>
      </c>
      <c r="Z205" s="18">
        <v>1015</v>
      </c>
      <c r="AA205" s="18">
        <v>947</v>
      </c>
      <c r="AB205" s="18">
        <v>1065</v>
      </c>
      <c r="AC205" s="18">
        <v>1221</v>
      </c>
      <c r="AD205" s="18">
        <v>2744</v>
      </c>
      <c r="AE205" s="18">
        <v>2589</v>
      </c>
      <c r="AF205" s="18">
        <v>2390</v>
      </c>
      <c r="AG205" s="18"/>
      <c r="AH205" s="18"/>
      <c r="AI205" s="18"/>
      <c r="AJ205" s="18"/>
      <c r="AK205" s="18">
        <v>44000</v>
      </c>
      <c r="AL205" s="18">
        <v>43400</v>
      </c>
      <c r="AM205" s="18">
        <v>42200</v>
      </c>
      <c r="AN205" s="18">
        <v>43300</v>
      </c>
      <c r="AO205" s="18">
        <v>42700</v>
      </c>
      <c r="AP205" s="18">
        <v>42200</v>
      </c>
      <c r="AQ205" s="18">
        <v>42400</v>
      </c>
      <c r="AR205" s="18">
        <v>42800</v>
      </c>
      <c r="AS205" s="18">
        <v>40700</v>
      </c>
      <c r="AT205" s="18">
        <v>39100</v>
      </c>
      <c r="AU205" s="18">
        <v>39900</v>
      </c>
      <c r="AV205" s="18">
        <v>39000</v>
      </c>
      <c r="AW205" s="18">
        <v>39400</v>
      </c>
      <c r="AX205" s="18">
        <v>38900</v>
      </c>
      <c r="AY205" s="40">
        <v>38100</v>
      </c>
      <c r="AZ205" s="40">
        <v>38600</v>
      </c>
      <c r="BA205" s="40">
        <v>39700</v>
      </c>
      <c r="BB205" s="40">
        <v>41700</v>
      </c>
      <c r="BC205" s="40">
        <v>43300</v>
      </c>
      <c r="BD205" s="40">
        <v>43400</v>
      </c>
      <c r="BE205" s="40">
        <v>43600</v>
      </c>
      <c r="BF205" s="40">
        <v>44900</v>
      </c>
      <c r="BG205" s="40">
        <v>44300</v>
      </c>
      <c r="BH205" s="40">
        <v>42600</v>
      </c>
      <c r="BI205" s="40">
        <v>41300</v>
      </c>
      <c r="BJ205" s="40">
        <v>41000</v>
      </c>
      <c r="BK205" s="40">
        <v>40700</v>
      </c>
      <c r="BL205" s="40">
        <v>39600</v>
      </c>
      <c r="BM205" s="40">
        <v>40300</v>
      </c>
      <c r="BN205" s="40">
        <v>41800</v>
      </c>
      <c r="BO205" s="40">
        <v>41200</v>
      </c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16"/>
      <c r="CJ205"/>
      <c r="CL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EA205" s="30" t="e">
        <f t="shared" si="99"/>
        <v>#DIV/0!</v>
      </c>
      <c r="EB205" s="30">
        <f t="shared" si="100"/>
        <v>5.1863636363636362E-2</v>
      </c>
      <c r="EC205" s="30">
        <f t="shared" si="87"/>
        <v>4.6566820276497695E-2</v>
      </c>
      <c r="ED205" s="30">
        <f t="shared" si="88"/>
        <v>4.727488151658768E-2</v>
      </c>
      <c r="EE205" s="30">
        <f t="shared" si="89"/>
        <v>4.7228637413394919E-2</v>
      </c>
      <c r="EF205" s="30">
        <f t="shared" si="90"/>
        <v>4.0257611241217801E-2</v>
      </c>
      <c r="EG205" s="30">
        <f t="shared" si="91"/>
        <v>3.5142180094786729E-2</v>
      </c>
      <c r="EH205" s="30">
        <f t="shared" si="92"/>
        <v>3.471698113207547E-2</v>
      </c>
      <c r="EI205" s="30">
        <f t="shared" si="93"/>
        <v>3.5537383177570096E-2</v>
      </c>
      <c r="EJ205" s="30">
        <f t="shared" si="94"/>
        <v>3.3292383292383293E-2</v>
      </c>
      <c r="EK205" s="30">
        <f t="shared" si="95"/>
        <v>3.115089514066496E-2</v>
      </c>
      <c r="EL205" s="30">
        <f t="shared" si="96"/>
        <v>3.0902255639097743E-2</v>
      </c>
      <c r="EM205" s="30">
        <f t="shared" si="97"/>
        <v>3.4282051282051279E-2</v>
      </c>
      <c r="EN205" s="30">
        <f t="shared" si="98"/>
        <v>3.1395939086294414E-2</v>
      </c>
      <c r="EO205" s="30">
        <f t="shared" si="72"/>
        <v>3.0025706940874038E-2</v>
      </c>
      <c r="EP205" s="30">
        <f t="shared" si="73"/>
        <v>3.1364829396325462E-2</v>
      </c>
      <c r="EQ205" s="30">
        <f t="shared" si="74"/>
        <v>3.1683937823834198E-2</v>
      </c>
      <c r="ER205" s="30">
        <f t="shared" si="75"/>
        <v>2.8085642317380352E-2</v>
      </c>
      <c r="ES205" s="30">
        <f t="shared" si="76"/>
        <v>2.5155875299760194E-2</v>
      </c>
      <c r="ET205" s="30">
        <f t="shared" si="77"/>
        <v>2.491916859122402E-2</v>
      </c>
      <c r="EU205" s="30">
        <f t="shared" si="78"/>
        <v>2.6520737327188942E-2</v>
      </c>
      <c r="EV205" s="30">
        <f t="shared" si="79"/>
        <v>2.4288990825688073E-2</v>
      </c>
      <c r="EW205" s="30">
        <f t="shared" si="80"/>
        <v>2.1224944320712695E-2</v>
      </c>
      <c r="EX205" s="30">
        <f t="shared" si="81"/>
        <v>2.2257336343115126E-2</v>
      </c>
      <c r="EY205" s="30">
        <f t="shared" si="82"/>
        <v>2.4671361502347416E-2</v>
      </c>
      <c r="EZ205" s="30">
        <f t="shared" si="83"/>
        <v>2.4576271186440679E-2</v>
      </c>
      <c r="FA205" s="30">
        <f t="shared" si="84"/>
        <v>2.3097560975609756E-2</v>
      </c>
      <c r="FB205" s="30">
        <f t="shared" si="85"/>
        <v>2.6167076167076166E-2</v>
      </c>
      <c r="FC205" s="30">
        <f t="shared" si="86"/>
        <v>3.0833333333333334E-2</v>
      </c>
      <c r="FD205" s="30">
        <f t="shared" si="101"/>
        <v>6.8089330024813891E-2</v>
      </c>
      <c r="FE205" s="30">
        <f t="shared" si="102"/>
        <v>6.1937799043062201E-2</v>
      </c>
      <c r="FF205" s="30">
        <f t="shared" si="103"/>
        <v>5.8009708737864076E-2</v>
      </c>
    </row>
    <row r="206" spans="1:162" ht="14.4" x14ac:dyDescent="0.3">
      <c r="A206" s="16" t="s">
        <v>213</v>
      </c>
      <c r="B206" s="18">
        <v>4513</v>
      </c>
      <c r="C206" s="18">
        <v>4148</v>
      </c>
      <c r="D206" s="18">
        <v>3894</v>
      </c>
      <c r="E206" s="18">
        <v>3904</v>
      </c>
      <c r="F206" s="18">
        <v>3419</v>
      </c>
      <c r="G206" s="18">
        <v>2998</v>
      </c>
      <c r="H206" s="18">
        <v>2912</v>
      </c>
      <c r="I206" s="18">
        <v>2765</v>
      </c>
      <c r="J206" s="18">
        <v>2682</v>
      </c>
      <c r="K206" s="18">
        <v>2636</v>
      </c>
      <c r="L206" s="18">
        <v>2518</v>
      </c>
      <c r="M206" s="18">
        <v>2565</v>
      </c>
      <c r="N206" s="18">
        <v>2482</v>
      </c>
      <c r="O206" s="18">
        <v>2446</v>
      </c>
      <c r="P206" s="18">
        <v>2421</v>
      </c>
      <c r="Q206" s="18">
        <v>2543</v>
      </c>
      <c r="R206" s="18">
        <v>2459</v>
      </c>
      <c r="S206" s="18">
        <v>2411</v>
      </c>
      <c r="T206" s="18">
        <v>2373</v>
      </c>
      <c r="U206" s="18">
        <v>2549</v>
      </c>
      <c r="V206" s="18">
        <v>2490</v>
      </c>
      <c r="W206" s="18">
        <v>2435</v>
      </c>
      <c r="X206" s="18">
        <v>2548</v>
      </c>
      <c r="Y206" s="18">
        <v>2768</v>
      </c>
      <c r="Z206" s="18">
        <v>2640</v>
      </c>
      <c r="AA206" s="18">
        <v>2611</v>
      </c>
      <c r="AB206" s="18">
        <v>2634</v>
      </c>
      <c r="AC206" s="18">
        <v>2731</v>
      </c>
      <c r="AD206" s="18">
        <v>6134</v>
      </c>
      <c r="AE206" s="18">
        <v>5867</v>
      </c>
      <c r="AF206" s="18">
        <v>5664</v>
      </c>
      <c r="AG206" s="18"/>
      <c r="AH206" s="18"/>
      <c r="AI206" s="18"/>
      <c r="AJ206" s="18"/>
      <c r="AK206" s="18">
        <v>93600</v>
      </c>
      <c r="AL206" s="18">
        <v>97100</v>
      </c>
      <c r="AM206" s="18">
        <v>96800</v>
      </c>
      <c r="AN206" s="18">
        <v>96900</v>
      </c>
      <c r="AO206" s="18">
        <v>95800</v>
      </c>
      <c r="AP206" s="18">
        <v>94700</v>
      </c>
      <c r="AQ206" s="18">
        <v>95000</v>
      </c>
      <c r="AR206" s="18">
        <v>96500</v>
      </c>
      <c r="AS206" s="18">
        <v>98800</v>
      </c>
      <c r="AT206" s="18">
        <v>99900</v>
      </c>
      <c r="AU206" s="18">
        <v>99700</v>
      </c>
      <c r="AV206" s="18">
        <v>99400</v>
      </c>
      <c r="AW206" s="18">
        <v>101300</v>
      </c>
      <c r="AX206" s="18">
        <v>100400</v>
      </c>
      <c r="AY206" s="40">
        <v>101300</v>
      </c>
      <c r="AZ206" s="40">
        <v>102100</v>
      </c>
      <c r="BA206" s="40">
        <v>103200</v>
      </c>
      <c r="BB206" s="40">
        <v>103100</v>
      </c>
      <c r="BC206" s="40">
        <v>101800</v>
      </c>
      <c r="BD206" s="40">
        <v>99900</v>
      </c>
      <c r="BE206" s="40">
        <v>99400</v>
      </c>
      <c r="BF206" s="40">
        <v>101600</v>
      </c>
      <c r="BG206" s="40">
        <v>102000</v>
      </c>
      <c r="BH206" s="40">
        <v>102800</v>
      </c>
      <c r="BI206" s="40">
        <v>102200</v>
      </c>
      <c r="BJ206" s="40">
        <v>102200</v>
      </c>
      <c r="BK206" s="40">
        <v>103900</v>
      </c>
      <c r="BL206" s="40">
        <v>104700</v>
      </c>
      <c r="BM206" s="40">
        <v>105400</v>
      </c>
      <c r="BN206" s="40">
        <v>105500</v>
      </c>
      <c r="BO206" s="40">
        <v>106800</v>
      </c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16"/>
      <c r="CJ206"/>
      <c r="CL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EA206" s="30" t="e">
        <f t="shared" si="99"/>
        <v>#DIV/0!</v>
      </c>
      <c r="EB206" s="30">
        <f t="shared" si="100"/>
        <v>4.8215811965811962E-2</v>
      </c>
      <c r="EC206" s="30">
        <f t="shared" si="87"/>
        <v>4.2718846549948508E-2</v>
      </c>
      <c r="ED206" s="30">
        <f t="shared" si="88"/>
        <v>4.022727272727273E-2</v>
      </c>
      <c r="EE206" s="30">
        <f t="shared" si="89"/>
        <v>4.0288957688338491E-2</v>
      </c>
      <c r="EF206" s="30">
        <f t="shared" si="90"/>
        <v>3.5688935281837163E-2</v>
      </c>
      <c r="EG206" s="30">
        <f t="shared" si="91"/>
        <v>3.1657866948257653E-2</v>
      </c>
      <c r="EH206" s="30">
        <f t="shared" si="92"/>
        <v>3.0652631578947369E-2</v>
      </c>
      <c r="EI206" s="30">
        <f t="shared" si="93"/>
        <v>2.8652849740932643E-2</v>
      </c>
      <c r="EJ206" s="30">
        <f t="shared" si="94"/>
        <v>2.7145748987854251E-2</v>
      </c>
      <c r="EK206" s="30">
        <f t="shared" si="95"/>
        <v>2.6386386386386386E-2</v>
      </c>
      <c r="EL206" s="30">
        <f t="shared" si="96"/>
        <v>2.5255767301905718E-2</v>
      </c>
      <c r="EM206" s="30">
        <f t="shared" si="97"/>
        <v>2.5804828973843057E-2</v>
      </c>
      <c r="EN206" s="30">
        <f t="shared" si="98"/>
        <v>2.4501480750246791E-2</v>
      </c>
      <c r="EO206" s="30">
        <f t="shared" si="72"/>
        <v>2.4362549800796812E-2</v>
      </c>
      <c r="EP206" s="30">
        <f t="shared" si="73"/>
        <v>2.3899308983218164E-2</v>
      </c>
      <c r="EQ206" s="30">
        <f t="shared" si="74"/>
        <v>2.4906953966699313E-2</v>
      </c>
      <c r="ER206" s="30">
        <f t="shared" si="75"/>
        <v>2.3827519379844963E-2</v>
      </c>
      <c r="ES206" s="30">
        <f t="shared" si="76"/>
        <v>2.338506304558681E-2</v>
      </c>
      <c r="ET206" s="30">
        <f t="shared" si="77"/>
        <v>2.3310412573673871E-2</v>
      </c>
      <c r="EU206" s="30">
        <f t="shared" si="78"/>
        <v>2.5515515515515515E-2</v>
      </c>
      <c r="EV206" s="30">
        <f t="shared" si="79"/>
        <v>2.5050301810865191E-2</v>
      </c>
      <c r="EW206" s="30">
        <f t="shared" si="80"/>
        <v>2.3966535433070865E-2</v>
      </c>
      <c r="EX206" s="30">
        <f t="shared" si="81"/>
        <v>2.4980392156862746E-2</v>
      </c>
      <c r="EY206" s="30">
        <f t="shared" si="82"/>
        <v>2.6926070038910507E-2</v>
      </c>
      <c r="EZ206" s="30">
        <f t="shared" si="83"/>
        <v>2.5831702544031311E-2</v>
      </c>
      <c r="FA206" s="30">
        <f t="shared" si="84"/>
        <v>2.5547945205479452E-2</v>
      </c>
      <c r="FB206" s="30">
        <f t="shared" si="85"/>
        <v>2.5351299326275265E-2</v>
      </c>
      <c r="FC206" s="30">
        <f t="shared" si="86"/>
        <v>2.6084049665711557E-2</v>
      </c>
      <c r="FD206" s="30">
        <f t="shared" si="101"/>
        <v>5.8197343453510436E-2</v>
      </c>
      <c r="FE206" s="30">
        <f t="shared" si="102"/>
        <v>5.5611374407582938E-2</v>
      </c>
      <c r="FF206" s="30">
        <f t="shared" si="103"/>
        <v>5.303370786516854E-2</v>
      </c>
    </row>
    <row r="207" spans="1:162" ht="14.4" x14ac:dyDescent="0.3">
      <c r="A207" s="16" t="s">
        <v>214</v>
      </c>
      <c r="B207" s="18">
        <v>7914</v>
      </c>
      <c r="C207" s="18">
        <v>7339</v>
      </c>
      <c r="D207" s="18">
        <v>6779</v>
      </c>
      <c r="E207" s="18">
        <v>6824</v>
      </c>
      <c r="F207" s="18">
        <v>6123</v>
      </c>
      <c r="G207" s="18">
        <v>5611</v>
      </c>
      <c r="H207" s="18">
        <v>5307</v>
      </c>
      <c r="I207" s="18">
        <v>5121</v>
      </c>
      <c r="J207" s="18">
        <v>4821</v>
      </c>
      <c r="K207" s="18">
        <v>4602</v>
      </c>
      <c r="L207" s="18">
        <v>4586</v>
      </c>
      <c r="M207" s="18">
        <v>5061</v>
      </c>
      <c r="N207" s="18">
        <v>4841</v>
      </c>
      <c r="O207" s="18">
        <v>4765</v>
      </c>
      <c r="P207" s="18">
        <v>4715</v>
      </c>
      <c r="Q207" s="18">
        <v>4903</v>
      </c>
      <c r="R207" s="18">
        <v>4668</v>
      </c>
      <c r="S207" s="18">
        <v>4495</v>
      </c>
      <c r="T207" s="18">
        <v>4537</v>
      </c>
      <c r="U207" s="18">
        <v>4705</v>
      </c>
      <c r="V207" s="18">
        <v>4778</v>
      </c>
      <c r="W207" s="18">
        <v>4591</v>
      </c>
      <c r="X207" s="18">
        <v>4704</v>
      </c>
      <c r="Y207" s="18">
        <v>5090</v>
      </c>
      <c r="Z207" s="18">
        <v>4930</v>
      </c>
      <c r="AA207" s="18">
        <v>4577</v>
      </c>
      <c r="AB207" s="18">
        <v>4535</v>
      </c>
      <c r="AC207" s="18">
        <v>4734</v>
      </c>
      <c r="AD207" s="18">
        <v>8418</v>
      </c>
      <c r="AE207" s="18">
        <v>8152</v>
      </c>
      <c r="AF207" s="18">
        <v>7869</v>
      </c>
      <c r="AG207" s="18"/>
      <c r="AH207" s="18"/>
      <c r="AI207" s="18"/>
      <c r="AJ207" s="18"/>
      <c r="AK207" s="18">
        <v>96600</v>
      </c>
      <c r="AL207" s="18">
        <v>95600</v>
      </c>
      <c r="AM207" s="18">
        <v>96500</v>
      </c>
      <c r="AN207" s="18">
        <v>97300</v>
      </c>
      <c r="AO207" s="18">
        <v>99700</v>
      </c>
      <c r="AP207" s="18">
        <v>99300</v>
      </c>
      <c r="AQ207" s="18">
        <v>100100</v>
      </c>
      <c r="AR207" s="18">
        <v>101600</v>
      </c>
      <c r="AS207" s="18">
        <v>100800</v>
      </c>
      <c r="AT207" s="18">
        <v>102600</v>
      </c>
      <c r="AU207" s="18">
        <v>102200</v>
      </c>
      <c r="AV207" s="18">
        <v>102500</v>
      </c>
      <c r="AW207" s="18">
        <v>102100</v>
      </c>
      <c r="AX207" s="18">
        <v>103000</v>
      </c>
      <c r="AY207" s="40">
        <v>102700</v>
      </c>
      <c r="AZ207" s="40">
        <v>101200</v>
      </c>
      <c r="BA207" s="40">
        <v>101600</v>
      </c>
      <c r="BB207" s="40">
        <v>101100</v>
      </c>
      <c r="BC207" s="40">
        <v>102200</v>
      </c>
      <c r="BD207" s="40">
        <v>101400</v>
      </c>
      <c r="BE207" s="40">
        <v>100200</v>
      </c>
      <c r="BF207" s="40">
        <v>98900</v>
      </c>
      <c r="BG207" s="40">
        <v>97900</v>
      </c>
      <c r="BH207" s="40">
        <v>99200</v>
      </c>
      <c r="BI207" s="40">
        <v>101000</v>
      </c>
      <c r="BJ207" s="40">
        <v>101800</v>
      </c>
      <c r="BK207" s="40">
        <v>102600</v>
      </c>
      <c r="BL207" s="40">
        <v>102400</v>
      </c>
      <c r="BM207" s="40">
        <v>102100</v>
      </c>
      <c r="BN207" s="40">
        <v>102900</v>
      </c>
      <c r="BO207" s="40">
        <v>102300</v>
      </c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16"/>
      <c r="CJ207"/>
      <c r="CL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EA207" s="30" t="e">
        <f t="shared" si="99"/>
        <v>#DIV/0!</v>
      </c>
      <c r="EB207" s="30">
        <f t="shared" si="100"/>
        <v>8.192546583850932E-2</v>
      </c>
      <c r="EC207" s="30">
        <f t="shared" si="87"/>
        <v>7.6767782426778244E-2</v>
      </c>
      <c r="ED207" s="30">
        <f t="shared" si="88"/>
        <v>7.0248704663212438E-2</v>
      </c>
      <c r="EE207" s="30">
        <f t="shared" si="89"/>
        <v>7.0133607399794448E-2</v>
      </c>
      <c r="EF207" s="30">
        <f t="shared" si="90"/>
        <v>6.1414242728184555E-2</v>
      </c>
      <c r="EG207" s="30">
        <f t="shared" si="91"/>
        <v>5.6505538771399799E-2</v>
      </c>
      <c r="EH207" s="30">
        <f t="shared" si="92"/>
        <v>5.3016983016983016E-2</v>
      </c>
      <c r="EI207" s="30">
        <f t="shared" si="93"/>
        <v>5.0403543307086615E-2</v>
      </c>
      <c r="EJ207" s="30">
        <f t="shared" si="94"/>
        <v>4.7827380952380955E-2</v>
      </c>
      <c r="EK207" s="30">
        <f t="shared" si="95"/>
        <v>4.4853801169590646E-2</v>
      </c>
      <c r="EL207" s="30">
        <f t="shared" si="96"/>
        <v>4.4872798434442272E-2</v>
      </c>
      <c r="EM207" s="30">
        <f t="shared" si="97"/>
        <v>4.937560975609756E-2</v>
      </c>
      <c r="EN207" s="30">
        <f t="shared" si="98"/>
        <v>4.7414299706170421E-2</v>
      </c>
      <c r="EO207" s="30">
        <f t="shared" si="72"/>
        <v>4.6262135922330097E-2</v>
      </c>
      <c r="EP207" s="30">
        <f t="shared" si="73"/>
        <v>4.591041869522882E-2</v>
      </c>
      <c r="EQ207" s="30">
        <f t="shared" si="74"/>
        <v>4.8448616600790514E-2</v>
      </c>
      <c r="ER207" s="30">
        <f t="shared" si="75"/>
        <v>4.5944881889763776E-2</v>
      </c>
      <c r="ES207" s="30">
        <f t="shared" si="76"/>
        <v>4.4460929772502475E-2</v>
      </c>
      <c r="ET207" s="30">
        <f t="shared" si="77"/>
        <v>4.4393346379647751E-2</v>
      </c>
      <c r="EU207" s="30">
        <f t="shared" si="78"/>
        <v>4.6400394477317551E-2</v>
      </c>
      <c r="EV207" s="30">
        <f t="shared" si="79"/>
        <v>4.7684630738522957E-2</v>
      </c>
      <c r="EW207" s="30">
        <f t="shared" si="80"/>
        <v>4.6420626895854397E-2</v>
      </c>
      <c r="EX207" s="30">
        <f t="shared" si="81"/>
        <v>4.8049029622063331E-2</v>
      </c>
      <c r="EY207" s="30">
        <f t="shared" si="82"/>
        <v>5.1310483870967739E-2</v>
      </c>
      <c r="EZ207" s="30">
        <f t="shared" si="83"/>
        <v>4.8811881188118814E-2</v>
      </c>
      <c r="FA207" s="30">
        <f t="shared" si="84"/>
        <v>4.4960707269155208E-2</v>
      </c>
      <c r="FB207" s="30">
        <f t="shared" si="85"/>
        <v>4.4200779727095518E-2</v>
      </c>
      <c r="FC207" s="30">
        <f t="shared" si="86"/>
        <v>4.6230468750000003E-2</v>
      </c>
      <c r="FD207" s="30">
        <f t="shared" si="101"/>
        <v>8.2448579823702253E-2</v>
      </c>
      <c r="FE207" s="30">
        <f t="shared" si="102"/>
        <v>7.9222546161321669E-2</v>
      </c>
      <c r="FF207" s="30">
        <f t="shared" si="103"/>
        <v>7.69208211143695E-2</v>
      </c>
    </row>
    <row r="208" spans="1:162" ht="14.4" x14ac:dyDescent="0.3">
      <c r="A208" s="16" t="s">
        <v>215</v>
      </c>
      <c r="B208" s="18">
        <v>1395</v>
      </c>
      <c r="C208" s="18">
        <v>1331</v>
      </c>
      <c r="D208" s="18">
        <v>1155</v>
      </c>
      <c r="E208" s="18">
        <v>1224</v>
      </c>
      <c r="F208" s="18">
        <v>995</v>
      </c>
      <c r="G208" s="18">
        <v>901</v>
      </c>
      <c r="H208" s="18">
        <v>827</v>
      </c>
      <c r="I208" s="18">
        <v>850</v>
      </c>
      <c r="J208" s="18">
        <v>781</v>
      </c>
      <c r="K208" s="18">
        <v>769</v>
      </c>
      <c r="L208" s="18">
        <v>741</v>
      </c>
      <c r="M208" s="18">
        <v>835</v>
      </c>
      <c r="N208" s="18">
        <v>833</v>
      </c>
      <c r="O208" s="18">
        <v>847</v>
      </c>
      <c r="P208" s="18">
        <v>777</v>
      </c>
      <c r="Q208" s="18">
        <v>832</v>
      </c>
      <c r="R208" s="18">
        <v>809</v>
      </c>
      <c r="S208" s="18">
        <v>773</v>
      </c>
      <c r="T208" s="18">
        <v>732</v>
      </c>
      <c r="U208" s="18">
        <v>795</v>
      </c>
      <c r="V208" s="18">
        <v>795</v>
      </c>
      <c r="W208" s="18">
        <v>759</v>
      </c>
      <c r="X208" s="18">
        <v>734</v>
      </c>
      <c r="Y208" s="18">
        <v>804</v>
      </c>
      <c r="Z208" s="18">
        <v>792</v>
      </c>
      <c r="AA208" s="18">
        <v>813</v>
      </c>
      <c r="AB208" s="18">
        <v>776</v>
      </c>
      <c r="AC208" s="18">
        <v>868</v>
      </c>
      <c r="AD208" s="18">
        <v>2090</v>
      </c>
      <c r="AE208" s="18">
        <v>2050</v>
      </c>
      <c r="AF208" s="18">
        <v>1979</v>
      </c>
      <c r="AG208" s="18"/>
      <c r="AH208" s="18"/>
      <c r="AI208" s="18"/>
      <c r="AJ208" s="18"/>
      <c r="AK208" s="18">
        <v>28800</v>
      </c>
      <c r="AL208" s="18">
        <v>30100</v>
      </c>
      <c r="AM208" s="18">
        <v>31400</v>
      </c>
      <c r="AN208" s="18">
        <v>30800</v>
      </c>
      <c r="AO208" s="18">
        <v>28600</v>
      </c>
      <c r="AP208" s="18">
        <v>29800</v>
      </c>
      <c r="AQ208" s="18">
        <v>30300</v>
      </c>
      <c r="AR208" s="18">
        <v>31500</v>
      </c>
      <c r="AS208" s="18">
        <v>32300</v>
      </c>
      <c r="AT208" s="18">
        <v>31800</v>
      </c>
      <c r="AU208" s="18">
        <v>30900</v>
      </c>
      <c r="AV208" s="18">
        <v>31000</v>
      </c>
      <c r="AW208" s="18">
        <v>32500</v>
      </c>
      <c r="AX208" s="18">
        <v>33700</v>
      </c>
      <c r="AY208" s="40">
        <v>33800</v>
      </c>
      <c r="AZ208" s="40">
        <v>33800</v>
      </c>
      <c r="BA208" s="40">
        <v>33300</v>
      </c>
      <c r="BB208" s="40">
        <v>32800</v>
      </c>
      <c r="BC208" s="40">
        <v>33100</v>
      </c>
      <c r="BD208" s="40">
        <v>32600</v>
      </c>
      <c r="BE208" s="40">
        <v>31500</v>
      </c>
      <c r="BF208" s="40">
        <v>30900</v>
      </c>
      <c r="BG208" s="40">
        <v>30800</v>
      </c>
      <c r="BH208" s="40">
        <v>31800</v>
      </c>
      <c r="BI208" s="40">
        <v>31600</v>
      </c>
      <c r="BJ208" s="40">
        <v>31600</v>
      </c>
      <c r="BK208" s="40">
        <v>31000</v>
      </c>
      <c r="BL208" s="40">
        <v>30800</v>
      </c>
      <c r="BM208" s="40">
        <v>30400</v>
      </c>
      <c r="BN208" s="40">
        <v>30200</v>
      </c>
      <c r="BO208" s="40">
        <v>30500</v>
      </c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16"/>
      <c r="CJ208"/>
      <c r="CL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EA208" s="30" t="e">
        <f t="shared" si="99"/>
        <v>#DIV/0!</v>
      </c>
      <c r="EB208" s="30">
        <f t="shared" si="100"/>
        <v>4.8437500000000001E-2</v>
      </c>
      <c r="EC208" s="30">
        <f t="shared" si="87"/>
        <v>4.4219269102990032E-2</v>
      </c>
      <c r="ED208" s="30">
        <f t="shared" si="88"/>
        <v>3.6783439490445859E-2</v>
      </c>
      <c r="EE208" s="30">
        <f t="shared" si="89"/>
        <v>3.9740259740259742E-2</v>
      </c>
      <c r="EF208" s="30">
        <f t="shared" si="90"/>
        <v>3.4790209790209789E-2</v>
      </c>
      <c r="EG208" s="30">
        <f t="shared" si="91"/>
        <v>3.0234899328859061E-2</v>
      </c>
      <c r="EH208" s="30">
        <f t="shared" si="92"/>
        <v>2.7293729372937295E-2</v>
      </c>
      <c r="EI208" s="30">
        <f t="shared" si="93"/>
        <v>2.6984126984126985E-2</v>
      </c>
      <c r="EJ208" s="30">
        <f t="shared" si="94"/>
        <v>2.4179566563467491E-2</v>
      </c>
      <c r="EK208" s="30">
        <f t="shared" si="95"/>
        <v>2.4182389937106918E-2</v>
      </c>
      <c r="EL208" s="30">
        <f t="shared" si="96"/>
        <v>2.3980582524271845E-2</v>
      </c>
      <c r="EM208" s="30">
        <f t="shared" si="97"/>
        <v>2.6935483870967742E-2</v>
      </c>
      <c r="EN208" s="30">
        <f t="shared" si="98"/>
        <v>2.5630769230769231E-2</v>
      </c>
      <c r="EO208" s="30">
        <f t="shared" si="72"/>
        <v>2.5133531157270031E-2</v>
      </c>
      <c r="EP208" s="30">
        <f t="shared" si="73"/>
        <v>2.2988165680473373E-2</v>
      </c>
      <c r="EQ208" s="30">
        <f t="shared" si="74"/>
        <v>2.4615384615384615E-2</v>
      </c>
      <c r="ER208" s="30">
        <f t="shared" si="75"/>
        <v>2.4294294294294295E-2</v>
      </c>
      <c r="ES208" s="30">
        <f t="shared" si="76"/>
        <v>2.3567073170731707E-2</v>
      </c>
      <c r="ET208" s="30">
        <f t="shared" si="77"/>
        <v>2.2114803625377644E-2</v>
      </c>
      <c r="EU208" s="30">
        <f t="shared" si="78"/>
        <v>2.4386503067484664E-2</v>
      </c>
      <c r="EV208" s="30">
        <f t="shared" si="79"/>
        <v>2.5238095238095237E-2</v>
      </c>
      <c r="EW208" s="30">
        <f t="shared" si="80"/>
        <v>2.4563106796116504E-2</v>
      </c>
      <c r="EX208" s="30">
        <f t="shared" si="81"/>
        <v>2.3831168831168831E-2</v>
      </c>
      <c r="EY208" s="30">
        <f t="shared" si="82"/>
        <v>2.5283018867924528E-2</v>
      </c>
      <c r="EZ208" s="30">
        <f t="shared" si="83"/>
        <v>2.5063291139240506E-2</v>
      </c>
      <c r="FA208" s="30">
        <f t="shared" si="84"/>
        <v>2.5727848101265823E-2</v>
      </c>
      <c r="FB208" s="30">
        <f t="shared" si="85"/>
        <v>2.503225806451613E-2</v>
      </c>
      <c r="FC208" s="30">
        <f t="shared" si="86"/>
        <v>2.8181818181818183E-2</v>
      </c>
      <c r="FD208" s="30">
        <f t="shared" si="101"/>
        <v>6.8750000000000006E-2</v>
      </c>
      <c r="FE208" s="30">
        <f t="shared" si="102"/>
        <v>6.7880794701986755E-2</v>
      </c>
      <c r="FF208" s="30">
        <f t="shared" si="103"/>
        <v>6.4885245901639341E-2</v>
      </c>
    </row>
    <row r="209" spans="1:162" ht="14.4" x14ac:dyDescent="0.3">
      <c r="A209" s="16" t="s">
        <v>216</v>
      </c>
      <c r="B209" s="18">
        <v>2236</v>
      </c>
      <c r="C209" s="18">
        <v>2065</v>
      </c>
      <c r="D209" s="18">
        <v>1895</v>
      </c>
      <c r="E209" s="18">
        <v>1859</v>
      </c>
      <c r="F209" s="18">
        <v>1708</v>
      </c>
      <c r="G209" s="18">
        <v>1565</v>
      </c>
      <c r="H209" s="18">
        <v>1382</v>
      </c>
      <c r="I209" s="18">
        <v>1497</v>
      </c>
      <c r="J209" s="18">
        <v>1422</v>
      </c>
      <c r="K209" s="18">
        <v>1301</v>
      </c>
      <c r="L209" s="18">
        <v>1212</v>
      </c>
      <c r="M209" s="18">
        <v>1273</v>
      </c>
      <c r="N209" s="18">
        <v>1222</v>
      </c>
      <c r="O209" s="18">
        <v>1181</v>
      </c>
      <c r="P209" s="18">
        <v>1037</v>
      </c>
      <c r="Q209" s="18">
        <v>1084</v>
      </c>
      <c r="R209" s="18">
        <v>1059</v>
      </c>
      <c r="S209" s="18">
        <v>1024</v>
      </c>
      <c r="T209" s="18">
        <v>1023</v>
      </c>
      <c r="U209" s="18">
        <v>1110</v>
      </c>
      <c r="V209" s="18">
        <v>1061</v>
      </c>
      <c r="W209" s="18">
        <v>1050</v>
      </c>
      <c r="X209" s="18">
        <v>1059</v>
      </c>
      <c r="Y209" s="18">
        <v>1144</v>
      </c>
      <c r="Z209" s="18">
        <v>1095</v>
      </c>
      <c r="AA209" s="18">
        <v>1075</v>
      </c>
      <c r="AB209" s="18">
        <v>1038</v>
      </c>
      <c r="AC209" s="18">
        <v>1098</v>
      </c>
      <c r="AD209" s="18">
        <v>2745</v>
      </c>
      <c r="AE209" s="18">
        <v>2732</v>
      </c>
      <c r="AF209" s="18">
        <v>2547</v>
      </c>
      <c r="AG209" s="18"/>
      <c r="AH209" s="18"/>
      <c r="AI209" s="18"/>
      <c r="AJ209" s="18"/>
      <c r="AK209" s="18">
        <v>46400</v>
      </c>
      <c r="AL209" s="18">
        <v>44100</v>
      </c>
      <c r="AM209" s="18">
        <v>44600</v>
      </c>
      <c r="AN209" s="18">
        <v>43500</v>
      </c>
      <c r="AO209" s="18">
        <v>43400</v>
      </c>
      <c r="AP209" s="18">
        <v>44200</v>
      </c>
      <c r="AQ209" s="18">
        <v>45900</v>
      </c>
      <c r="AR209" s="18">
        <v>48200</v>
      </c>
      <c r="AS209" s="18">
        <v>50000</v>
      </c>
      <c r="AT209" s="18">
        <v>50400</v>
      </c>
      <c r="AU209" s="18">
        <v>50800</v>
      </c>
      <c r="AV209" s="18">
        <v>50700</v>
      </c>
      <c r="AW209" s="18">
        <v>49400</v>
      </c>
      <c r="AX209" s="18">
        <v>50000</v>
      </c>
      <c r="AY209" s="40">
        <v>48500</v>
      </c>
      <c r="AZ209" s="40">
        <v>47700</v>
      </c>
      <c r="BA209" s="40">
        <v>49300</v>
      </c>
      <c r="BB209" s="40">
        <v>51100</v>
      </c>
      <c r="BC209" s="40">
        <v>53800</v>
      </c>
      <c r="BD209" s="40">
        <v>52100</v>
      </c>
      <c r="BE209" s="40">
        <v>50800</v>
      </c>
      <c r="BF209" s="40">
        <v>49600</v>
      </c>
      <c r="BG209" s="40">
        <v>49100</v>
      </c>
      <c r="BH209" s="40">
        <v>51800</v>
      </c>
      <c r="BI209" s="40">
        <v>49300</v>
      </c>
      <c r="BJ209" s="40">
        <v>47000</v>
      </c>
      <c r="BK209" s="40">
        <v>48100</v>
      </c>
      <c r="BL209" s="40">
        <v>49700</v>
      </c>
      <c r="BM209" s="40">
        <v>48300</v>
      </c>
      <c r="BN209" s="40">
        <v>48700</v>
      </c>
      <c r="BO209" s="40">
        <v>48100</v>
      </c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16"/>
      <c r="CJ209"/>
      <c r="CL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EA209" s="30" t="e">
        <f t="shared" si="99"/>
        <v>#DIV/0!</v>
      </c>
      <c r="EB209" s="30">
        <f t="shared" si="100"/>
        <v>4.8189655172413796E-2</v>
      </c>
      <c r="EC209" s="30">
        <f t="shared" si="87"/>
        <v>4.6825396825396826E-2</v>
      </c>
      <c r="ED209" s="30">
        <f t="shared" si="88"/>
        <v>4.2488789237668162E-2</v>
      </c>
      <c r="EE209" s="30">
        <f t="shared" si="89"/>
        <v>4.2735632183908044E-2</v>
      </c>
      <c r="EF209" s="30">
        <f t="shared" si="90"/>
        <v>3.9354838709677417E-2</v>
      </c>
      <c r="EG209" s="30">
        <f t="shared" si="91"/>
        <v>3.5407239819004524E-2</v>
      </c>
      <c r="EH209" s="30">
        <f t="shared" si="92"/>
        <v>3.0108932461873638E-2</v>
      </c>
      <c r="EI209" s="30">
        <f t="shared" si="93"/>
        <v>3.1058091286307054E-2</v>
      </c>
      <c r="EJ209" s="30">
        <f t="shared" si="94"/>
        <v>2.844E-2</v>
      </c>
      <c r="EK209" s="30">
        <f t="shared" si="95"/>
        <v>2.5813492063492063E-2</v>
      </c>
      <c r="EL209" s="30">
        <f t="shared" si="96"/>
        <v>2.3858267716535434E-2</v>
      </c>
      <c r="EM209" s="30">
        <f t="shared" si="97"/>
        <v>2.5108481262327415E-2</v>
      </c>
      <c r="EN209" s="30">
        <f t="shared" si="98"/>
        <v>2.4736842105263158E-2</v>
      </c>
      <c r="EO209" s="30">
        <f t="shared" ref="EO209:EO272" si="104">O209/AX209</f>
        <v>2.3619999999999999E-2</v>
      </c>
      <c r="EP209" s="30">
        <f t="shared" ref="EP209:EP272" si="105">P209/AY209</f>
        <v>2.1381443298969072E-2</v>
      </c>
      <c r="EQ209" s="30">
        <f t="shared" ref="EQ209:EQ272" si="106">Q209/AZ209</f>
        <v>2.2725366876310271E-2</v>
      </c>
      <c r="ER209" s="30">
        <f t="shared" ref="ER209:ER272" si="107">R209/BA209</f>
        <v>2.1480730223123731E-2</v>
      </c>
      <c r="ES209" s="30">
        <f t="shared" ref="ES209:ES272" si="108">S209/BB209</f>
        <v>2.0039138943248533E-2</v>
      </c>
      <c r="ET209" s="30">
        <f t="shared" ref="ET209:ET272" si="109">T209/BC209</f>
        <v>1.9014869888475835E-2</v>
      </c>
      <c r="EU209" s="30">
        <f t="shared" ref="EU209:EU272" si="110">U209/BD209</f>
        <v>2.1305182341650672E-2</v>
      </c>
      <c r="EV209" s="30">
        <f t="shared" ref="EV209:EV272" si="111">V209/BE209</f>
        <v>2.0885826771653543E-2</v>
      </c>
      <c r="EW209" s="30">
        <f t="shared" ref="EW209:EW272" si="112">W209/BF209</f>
        <v>2.1169354838709676E-2</v>
      </c>
      <c r="EX209" s="30">
        <f t="shared" ref="EX209:EX272" si="113">X209/BG209</f>
        <v>2.1568228105906313E-2</v>
      </c>
      <c r="EY209" s="30">
        <f t="shared" ref="EY209:EY272" si="114">Y209/BH209</f>
        <v>2.2084942084942084E-2</v>
      </c>
      <c r="EZ209" s="30">
        <f t="shared" ref="EZ209:EZ272" si="115">Z209/BI209</f>
        <v>2.2210953346855983E-2</v>
      </c>
      <c r="FA209" s="30">
        <f t="shared" ref="FA209:FA272" si="116">AA209/BJ209</f>
        <v>2.2872340425531913E-2</v>
      </c>
      <c r="FB209" s="30">
        <f t="shared" ref="FB209:FB272" si="117">AB209/BK209</f>
        <v>2.1580041580041578E-2</v>
      </c>
      <c r="FC209" s="30">
        <f t="shared" ref="FC209:FC272" si="118">AC209/BL209</f>
        <v>2.2092555331991951E-2</v>
      </c>
      <c r="FD209" s="30">
        <f t="shared" si="101"/>
        <v>5.6832298136645962E-2</v>
      </c>
      <c r="FE209" s="30">
        <f t="shared" si="102"/>
        <v>5.6098562628336755E-2</v>
      </c>
      <c r="FF209" s="30">
        <f t="shared" si="103"/>
        <v>5.2952182952182951E-2</v>
      </c>
    </row>
    <row r="210" spans="1:162" ht="14.4" x14ac:dyDescent="0.3">
      <c r="A210" s="16" t="s">
        <v>217</v>
      </c>
      <c r="B210" s="18">
        <v>11518</v>
      </c>
      <c r="C210" s="18">
        <v>10733</v>
      </c>
      <c r="D210" s="18">
        <v>10424</v>
      </c>
      <c r="E210" s="18">
        <v>10547</v>
      </c>
      <c r="F210" s="18">
        <v>8740</v>
      </c>
      <c r="G210" s="18">
        <v>7648</v>
      </c>
      <c r="H210" s="18">
        <v>7536</v>
      </c>
      <c r="I210" s="18">
        <v>7578</v>
      </c>
      <c r="J210" s="18">
        <v>6965</v>
      </c>
      <c r="K210" s="18">
        <v>6644</v>
      </c>
      <c r="L210" s="18">
        <v>6787</v>
      </c>
      <c r="M210" s="18">
        <v>7137</v>
      </c>
      <c r="N210" s="18">
        <v>6514</v>
      </c>
      <c r="O210" s="18">
        <v>6291</v>
      </c>
      <c r="P210" s="18">
        <v>6501</v>
      </c>
      <c r="Q210" s="18">
        <v>7098</v>
      </c>
      <c r="R210" s="18">
        <v>6695</v>
      </c>
      <c r="S210" s="18">
        <v>6428</v>
      </c>
      <c r="T210" s="18">
        <v>6459</v>
      </c>
      <c r="U210" s="18">
        <v>6974</v>
      </c>
      <c r="V210" s="18">
        <v>6505</v>
      </c>
      <c r="W210" s="18">
        <v>6383</v>
      </c>
      <c r="X210" s="18">
        <v>6415</v>
      </c>
      <c r="Y210" s="18">
        <v>6729</v>
      </c>
      <c r="Z210" s="18">
        <v>6154</v>
      </c>
      <c r="AA210" s="18">
        <v>5836</v>
      </c>
      <c r="AB210" s="18">
        <v>5957</v>
      </c>
      <c r="AC210" s="18">
        <v>6349</v>
      </c>
      <c r="AD210" s="18">
        <v>15256</v>
      </c>
      <c r="AE210" s="18">
        <v>14506</v>
      </c>
      <c r="AF210" s="18">
        <v>13701</v>
      </c>
      <c r="AG210" s="18"/>
      <c r="AH210" s="18"/>
      <c r="AI210" s="18"/>
      <c r="AJ210" s="18"/>
      <c r="AK210" s="18">
        <v>297900</v>
      </c>
      <c r="AL210" s="18">
        <v>291200</v>
      </c>
      <c r="AM210" s="18">
        <v>287700</v>
      </c>
      <c r="AN210" s="18">
        <v>280600</v>
      </c>
      <c r="AO210" s="18">
        <v>276000</v>
      </c>
      <c r="AP210" s="18">
        <v>281000</v>
      </c>
      <c r="AQ210" s="18">
        <v>282500</v>
      </c>
      <c r="AR210" s="18">
        <v>283500</v>
      </c>
      <c r="AS210" s="18">
        <v>288900</v>
      </c>
      <c r="AT210" s="18">
        <v>287900</v>
      </c>
      <c r="AU210" s="18">
        <v>290200</v>
      </c>
      <c r="AV210" s="18">
        <v>291800</v>
      </c>
      <c r="AW210" s="18">
        <v>296800</v>
      </c>
      <c r="AX210" s="18">
        <v>297800</v>
      </c>
      <c r="AY210" s="40">
        <v>297200</v>
      </c>
      <c r="AZ210" s="40">
        <v>294800</v>
      </c>
      <c r="BA210" s="40">
        <v>289400</v>
      </c>
      <c r="BB210" s="40">
        <v>289800</v>
      </c>
      <c r="BC210" s="40">
        <v>288700</v>
      </c>
      <c r="BD210" s="40">
        <v>287100</v>
      </c>
      <c r="BE210" s="40">
        <v>283000</v>
      </c>
      <c r="BF210" s="40">
        <v>285200</v>
      </c>
      <c r="BG210" s="40">
        <v>284100</v>
      </c>
      <c r="BH210" s="40">
        <v>284400</v>
      </c>
      <c r="BI210" s="40">
        <v>288400</v>
      </c>
      <c r="BJ210" s="40">
        <v>285700</v>
      </c>
      <c r="BK210" s="40">
        <v>283600</v>
      </c>
      <c r="BL210" s="40">
        <v>281500</v>
      </c>
      <c r="BM210" s="40">
        <v>274100</v>
      </c>
      <c r="BN210" s="40">
        <v>273700</v>
      </c>
      <c r="BO210" s="40">
        <v>278000</v>
      </c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16"/>
      <c r="CJ210"/>
      <c r="CL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EA210" s="30" t="e">
        <f t="shared" si="99"/>
        <v>#DIV/0!</v>
      </c>
      <c r="EB210" s="30">
        <f t="shared" si="100"/>
        <v>3.8663981201745551E-2</v>
      </c>
      <c r="EC210" s="30">
        <f t="shared" ref="EC210:EC273" si="119">C210/AL210</f>
        <v>3.6857829670329668E-2</v>
      </c>
      <c r="ED210" s="30">
        <f t="shared" ref="ED210:ED273" si="120">D210/AM210</f>
        <v>3.6232186305179007E-2</v>
      </c>
      <c r="EE210" s="30">
        <f t="shared" ref="EE210:EE273" si="121">E210/AN210</f>
        <v>3.7587312900926588E-2</v>
      </c>
      <c r="EF210" s="30">
        <f t="shared" ref="EF210:EF273" si="122">F210/AO210</f>
        <v>3.1666666666666669E-2</v>
      </c>
      <c r="EG210" s="30">
        <f t="shared" ref="EG210:EG273" si="123">G210/AP210</f>
        <v>2.7217081850533807E-2</v>
      </c>
      <c r="EH210" s="30">
        <f t="shared" ref="EH210:EH273" si="124">H210/AQ210</f>
        <v>2.6676106194690265E-2</v>
      </c>
      <c r="EI210" s="30">
        <f t="shared" ref="EI210:EI273" si="125">I210/AR210</f>
        <v>2.6730158730158729E-2</v>
      </c>
      <c r="EJ210" s="30">
        <f t="shared" ref="EJ210:EJ273" si="126">J210/AS210</f>
        <v>2.4108688127379718E-2</v>
      </c>
      <c r="EK210" s="30">
        <f t="shared" ref="EK210:EK273" si="127">K210/AT210</f>
        <v>2.3077457450503647E-2</v>
      </c>
      <c r="EL210" s="30">
        <f t="shared" ref="EL210:EL273" si="128">L210/AU210</f>
        <v>2.3387319090282563E-2</v>
      </c>
      <c r="EM210" s="30">
        <f t="shared" ref="EM210:EM273" si="129">M210/AV210</f>
        <v>2.445853324194654E-2</v>
      </c>
      <c r="EN210" s="30">
        <f t="shared" ref="EN210:EN273" si="130">N210/AW210</f>
        <v>2.1947439353099729E-2</v>
      </c>
      <c r="EO210" s="30">
        <f t="shared" si="104"/>
        <v>2.1124916051040967E-2</v>
      </c>
      <c r="EP210" s="30">
        <f t="shared" si="105"/>
        <v>2.1874158815612381E-2</v>
      </c>
      <c r="EQ210" s="30">
        <f t="shared" si="106"/>
        <v>2.4077340569877884E-2</v>
      </c>
      <c r="ER210" s="30">
        <f t="shared" si="107"/>
        <v>2.3134070490670351E-2</v>
      </c>
      <c r="ES210" s="30">
        <f t="shared" si="108"/>
        <v>2.2180814354727397E-2</v>
      </c>
      <c r="ET210" s="30">
        <f t="shared" si="109"/>
        <v>2.2372705230342918E-2</v>
      </c>
      <c r="EU210" s="30">
        <f t="shared" si="110"/>
        <v>2.42911877394636E-2</v>
      </c>
      <c r="EV210" s="30">
        <f t="shared" si="111"/>
        <v>2.2985865724381625E-2</v>
      </c>
      <c r="EW210" s="30">
        <f t="shared" si="112"/>
        <v>2.238078541374474E-2</v>
      </c>
      <c r="EX210" s="30">
        <f t="shared" si="113"/>
        <v>2.2580077437521998E-2</v>
      </c>
      <c r="EY210" s="30">
        <f t="shared" si="114"/>
        <v>2.3660337552742616E-2</v>
      </c>
      <c r="EZ210" s="30">
        <f t="shared" si="115"/>
        <v>2.1338418862690708E-2</v>
      </c>
      <c r="FA210" s="30">
        <f t="shared" si="116"/>
        <v>2.0427021351067554E-2</v>
      </c>
      <c r="FB210" s="30">
        <f t="shared" si="117"/>
        <v>2.1004936530324401E-2</v>
      </c>
      <c r="FC210" s="30">
        <f t="shared" si="118"/>
        <v>2.2554174067495561E-2</v>
      </c>
      <c r="FD210" s="30">
        <f t="shared" si="101"/>
        <v>5.5658518788763225E-2</v>
      </c>
      <c r="FE210" s="30">
        <f t="shared" si="102"/>
        <v>5.2999634636463282E-2</v>
      </c>
      <c r="FF210" s="30">
        <f t="shared" si="103"/>
        <v>4.9284172661870504E-2</v>
      </c>
    </row>
    <row r="211" spans="1:162" ht="14.4" x14ac:dyDescent="0.3">
      <c r="A211" s="16" t="s">
        <v>218</v>
      </c>
      <c r="B211" s="18">
        <v>7914</v>
      </c>
      <c r="C211" s="18">
        <v>7329</v>
      </c>
      <c r="D211" s="18">
        <v>6334</v>
      </c>
      <c r="E211" s="18">
        <v>6888</v>
      </c>
      <c r="F211" s="18">
        <v>6307</v>
      </c>
      <c r="G211" s="18">
        <v>5682</v>
      </c>
      <c r="H211" s="18">
        <v>5013</v>
      </c>
      <c r="I211" s="18">
        <v>5365</v>
      </c>
      <c r="J211" s="18">
        <v>5079</v>
      </c>
      <c r="K211" s="18">
        <v>4625</v>
      </c>
      <c r="L211" s="18">
        <v>4306</v>
      </c>
      <c r="M211" s="18">
        <v>4836</v>
      </c>
      <c r="N211" s="18">
        <v>4710</v>
      </c>
      <c r="O211" s="18">
        <v>4554</v>
      </c>
      <c r="P211" s="18">
        <v>4245</v>
      </c>
      <c r="Q211" s="18">
        <v>4432</v>
      </c>
      <c r="R211" s="18">
        <v>4426</v>
      </c>
      <c r="S211" s="18">
        <v>4261</v>
      </c>
      <c r="T211" s="18">
        <v>4345</v>
      </c>
      <c r="U211" s="18">
        <v>4504</v>
      </c>
      <c r="V211" s="18">
        <v>4340</v>
      </c>
      <c r="W211" s="18">
        <v>4264</v>
      </c>
      <c r="X211" s="18">
        <v>4081</v>
      </c>
      <c r="Y211" s="18">
        <v>4388</v>
      </c>
      <c r="Z211" s="18">
        <v>4342</v>
      </c>
      <c r="AA211" s="18">
        <v>4312</v>
      </c>
      <c r="AB211" s="18">
        <v>4125</v>
      </c>
      <c r="AC211" s="18">
        <v>4497</v>
      </c>
      <c r="AD211" s="18">
        <v>10490</v>
      </c>
      <c r="AE211" s="18">
        <v>10123</v>
      </c>
      <c r="AF211" s="18">
        <v>9653</v>
      </c>
      <c r="AG211" s="18"/>
      <c r="AH211" s="18"/>
      <c r="AI211" s="18"/>
      <c r="AJ211" s="18"/>
      <c r="AK211" s="18">
        <v>112200</v>
      </c>
      <c r="AL211" s="18">
        <v>112100</v>
      </c>
      <c r="AM211" s="18">
        <v>111500</v>
      </c>
      <c r="AN211" s="18">
        <v>112200</v>
      </c>
      <c r="AO211" s="18">
        <v>108600</v>
      </c>
      <c r="AP211" s="18">
        <v>109700</v>
      </c>
      <c r="AQ211" s="18">
        <v>112700</v>
      </c>
      <c r="AR211" s="18">
        <v>113200</v>
      </c>
      <c r="AS211" s="18">
        <v>114200</v>
      </c>
      <c r="AT211" s="18">
        <v>115400</v>
      </c>
      <c r="AU211" s="18">
        <v>115100</v>
      </c>
      <c r="AV211" s="18">
        <v>114900</v>
      </c>
      <c r="AW211" s="18">
        <v>115000</v>
      </c>
      <c r="AX211" s="18">
        <v>116000</v>
      </c>
      <c r="AY211" s="40">
        <v>116700</v>
      </c>
      <c r="AZ211" s="40">
        <v>113400</v>
      </c>
      <c r="BA211" s="40">
        <v>113000</v>
      </c>
      <c r="BB211" s="40">
        <v>113200</v>
      </c>
      <c r="BC211" s="40">
        <v>112300</v>
      </c>
      <c r="BD211" s="40">
        <v>113500</v>
      </c>
      <c r="BE211" s="40">
        <v>115300</v>
      </c>
      <c r="BF211" s="40">
        <v>116700</v>
      </c>
      <c r="BG211" s="40">
        <v>117600</v>
      </c>
      <c r="BH211" s="40">
        <v>120800</v>
      </c>
      <c r="BI211" s="40">
        <v>123200</v>
      </c>
      <c r="BJ211" s="40">
        <v>119400</v>
      </c>
      <c r="BK211" s="40">
        <v>120300</v>
      </c>
      <c r="BL211" s="40">
        <v>116500</v>
      </c>
      <c r="BM211" s="40">
        <v>117700</v>
      </c>
      <c r="BN211" s="40">
        <v>118700</v>
      </c>
      <c r="BO211" s="40">
        <v>120700</v>
      </c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16"/>
      <c r="CJ211"/>
      <c r="CL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EA211" s="30" t="e">
        <f t="shared" si="99"/>
        <v>#DIV/0!</v>
      </c>
      <c r="EB211" s="30">
        <f t="shared" si="100"/>
        <v>7.0534759358288776E-2</v>
      </c>
      <c r="EC211" s="30">
        <f t="shared" si="119"/>
        <v>6.5379125780553077E-2</v>
      </c>
      <c r="ED211" s="30">
        <f t="shared" si="120"/>
        <v>5.680717488789238E-2</v>
      </c>
      <c r="EE211" s="30">
        <f t="shared" si="121"/>
        <v>6.1390374331550805E-2</v>
      </c>
      <c r="EF211" s="30">
        <f t="shared" si="122"/>
        <v>5.8075506445672193E-2</v>
      </c>
      <c r="EG211" s="30">
        <f t="shared" si="123"/>
        <v>5.1795806745670012E-2</v>
      </c>
      <c r="EH211" s="30">
        <f t="shared" si="124"/>
        <v>4.4480922803904172E-2</v>
      </c>
      <c r="EI211" s="30">
        <f t="shared" si="125"/>
        <v>4.7393992932862193E-2</v>
      </c>
      <c r="EJ211" s="30">
        <f t="shared" si="126"/>
        <v>4.4474605954465847E-2</v>
      </c>
      <c r="EK211" s="30">
        <f t="shared" si="127"/>
        <v>4.0077989601386484E-2</v>
      </c>
      <c r="EL211" s="30">
        <f t="shared" si="128"/>
        <v>3.7410947002606429E-2</v>
      </c>
      <c r="EM211" s="30">
        <f t="shared" si="129"/>
        <v>4.2088772845953006E-2</v>
      </c>
      <c r="EN211" s="30">
        <f t="shared" si="130"/>
        <v>4.0956521739130433E-2</v>
      </c>
      <c r="EO211" s="30">
        <f t="shared" si="104"/>
        <v>3.9258620689655174E-2</v>
      </c>
      <c r="EP211" s="30">
        <f t="shared" si="105"/>
        <v>3.6375321336760927E-2</v>
      </c>
      <c r="EQ211" s="30">
        <f t="shared" si="106"/>
        <v>3.9082892416225749E-2</v>
      </c>
      <c r="ER211" s="30">
        <f t="shared" si="107"/>
        <v>3.9168141592920355E-2</v>
      </c>
      <c r="ES211" s="30">
        <f t="shared" si="108"/>
        <v>3.7641342756183749E-2</v>
      </c>
      <c r="ET211" s="30">
        <f t="shared" si="109"/>
        <v>3.8691006233303654E-2</v>
      </c>
      <c r="EU211" s="30">
        <f t="shared" si="110"/>
        <v>3.9682819383259911E-2</v>
      </c>
      <c r="EV211" s="30">
        <f t="shared" si="111"/>
        <v>3.7640936686903728E-2</v>
      </c>
      <c r="EW211" s="30">
        <f t="shared" si="112"/>
        <v>3.6538131962296487E-2</v>
      </c>
      <c r="EX211" s="30">
        <f t="shared" si="113"/>
        <v>3.470238095238095E-2</v>
      </c>
      <c r="EY211" s="30">
        <f t="shared" si="114"/>
        <v>3.6324503311258277E-2</v>
      </c>
      <c r="EZ211" s="30">
        <f t="shared" si="115"/>
        <v>3.5243506493506493E-2</v>
      </c>
      <c r="FA211" s="30">
        <f t="shared" si="116"/>
        <v>3.611390284757119E-2</v>
      </c>
      <c r="FB211" s="30">
        <f t="shared" si="117"/>
        <v>3.4289276807980051E-2</v>
      </c>
      <c r="FC211" s="30">
        <f t="shared" si="118"/>
        <v>3.8600858369098712E-2</v>
      </c>
      <c r="FD211" s="30">
        <f t="shared" si="101"/>
        <v>8.9124893797790997E-2</v>
      </c>
      <c r="FE211" s="30">
        <f t="shared" si="102"/>
        <v>8.5282224094355513E-2</v>
      </c>
      <c r="FF211" s="30">
        <f t="shared" si="103"/>
        <v>7.9975144987572494E-2</v>
      </c>
    </row>
    <row r="212" spans="1:162" ht="14.4" x14ac:dyDescent="0.3">
      <c r="A212" s="16" t="s">
        <v>15</v>
      </c>
      <c r="B212" s="18">
        <v>21370</v>
      </c>
      <c r="C212" s="18">
        <v>19588</v>
      </c>
      <c r="D212" s="18">
        <v>16812</v>
      </c>
      <c r="E212" s="18">
        <v>17930</v>
      </c>
      <c r="F212" s="18">
        <v>16430</v>
      </c>
      <c r="G212" s="18">
        <v>14476</v>
      </c>
      <c r="H212" s="18">
        <v>12521</v>
      </c>
      <c r="I212" s="18">
        <v>13632</v>
      </c>
      <c r="J212" s="18">
        <v>12830</v>
      </c>
      <c r="K212" s="18">
        <v>11968</v>
      </c>
      <c r="L212" s="18">
        <v>11107</v>
      </c>
      <c r="M212" s="18">
        <v>12338</v>
      </c>
      <c r="N212" s="18">
        <v>12167</v>
      </c>
      <c r="O212" s="18">
        <v>11584</v>
      </c>
      <c r="P212" s="18">
        <v>10762</v>
      </c>
      <c r="Q212" s="18">
        <v>11420</v>
      </c>
      <c r="R212" s="18">
        <v>11551</v>
      </c>
      <c r="S212" s="18">
        <v>11069</v>
      </c>
      <c r="T212" s="18">
        <v>10906</v>
      </c>
      <c r="U212" s="18">
        <v>11681</v>
      </c>
      <c r="V212" s="18">
        <v>11466</v>
      </c>
      <c r="W212" s="18">
        <v>11192</v>
      </c>
      <c r="X212" s="18">
        <v>10679</v>
      </c>
      <c r="Y212" s="18">
        <v>11612</v>
      </c>
      <c r="Z212" s="18">
        <v>11546</v>
      </c>
      <c r="AA212" s="18">
        <v>11372</v>
      </c>
      <c r="AB212" s="18">
        <v>10839</v>
      </c>
      <c r="AC212" s="18">
        <v>11857</v>
      </c>
      <c r="AD212" s="18">
        <v>27733</v>
      </c>
      <c r="AE212" s="18">
        <v>26487</v>
      </c>
      <c r="AF212" s="18">
        <v>24781</v>
      </c>
      <c r="AG212" s="18"/>
      <c r="AH212" s="18"/>
      <c r="AI212" s="18"/>
      <c r="AJ212" s="18"/>
      <c r="AK212" s="18">
        <v>364400</v>
      </c>
      <c r="AL212" s="18">
        <v>363700</v>
      </c>
      <c r="AM212" s="18">
        <v>361200</v>
      </c>
      <c r="AN212" s="18">
        <v>365400</v>
      </c>
      <c r="AO212" s="18">
        <v>358800</v>
      </c>
      <c r="AP212" s="18">
        <v>359000</v>
      </c>
      <c r="AQ212" s="18">
        <v>366000</v>
      </c>
      <c r="AR212" s="18">
        <v>363100</v>
      </c>
      <c r="AS212" s="18">
        <v>365800</v>
      </c>
      <c r="AT212" s="18">
        <v>364600</v>
      </c>
      <c r="AU212" s="18">
        <v>361200</v>
      </c>
      <c r="AV212" s="18">
        <v>365400</v>
      </c>
      <c r="AW212" s="18">
        <v>369800</v>
      </c>
      <c r="AX212" s="18">
        <v>371600</v>
      </c>
      <c r="AY212" s="40">
        <v>373100</v>
      </c>
      <c r="AZ212" s="40">
        <v>373600</v>
      </c>
      <c r="BA212" s="40">
        <v>369300</v>
      </c>
      <c r="BB212" s="40">
        <v>369900</v>
      </c>
      <c r="BC212" s="40">
        <v>369500</v>
      </c>
      <c r="BD212" s="40">
        <v>366200</v>
      </c>
      <c r="BE212" s="40">
        <v>367600</v>
      </c>
      <c r="BF212" s="40">
        <v>371900</v>
      </c>
      <c r="BG212" s="40">
        <v>373500</v>
      </c>
      <c r="BH212" s="40">
        <v>373500</v>
      </c>
      <c r="BI212" s="40">
        <v>380900</v>
      </c>
      <c r="BJ212" s="40">
        <v>378600</v>
      </c>
      <c r="BK212" s="40">
        <v>381000</v>
      </c>
      <c r="BL212" s="40">
        <v>384100</v>
      </c>
      <c r="BM212" s="40">
        <v>387700</v>
      </c>
      <c r="BN212" s="40">
        <v>388700</v>
      </c>
      <c r="BO212" s="40">
        <v>382900</v>
      </c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16"/>
      <c r="CJ212"/>
      <c r="CL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EA212" s="30" t="e">
        <f t="shared" si="99"/>
        <v>#DIV/0!</v>
      </c>
      <c r="EB212" s="30">
        <f t="shared" si="100"/>
        <v>5.8644346871569705E-2</v>
      </c>
      <c r="EC212" s="30">
        <f t="shared" si="119"/>
        <v>5.3857574924388231E-2</v>
      </c>
      <c r="ED212" s="30">
        <f t="shared" si="120"/>
        <v>4.6544850498338869E-2</v>
      </c>
      <c r="EE212" s="30">
        <f t="shared" si="121"/>
        <v>4.9069512862616314E-2</v>
      </c>
      <c r="EF212" s="30">
        <f t="shared" si="122"/>
        <v>4.5791527313266446E-2</v>
      </c>
      <c r="EG212" s="30">
        <f t="shared" si="123"/>
        <v>4.0323119777158772E-2</v>
      </c>
      <c r="EH212" s="30">
        <f t="shared" si="124"/>
        <v>3.4210382513661201E-2</v>
      </c>
      <c r="EI212" s="30">
        <f t="shared" si="125"/>
        <v>3.7543376480308456E-2</v>
      </c>
      <c r="EJ212" s="30">
        <f t="shared" si="126"/>
        <v>3.5073810825587755E-2</v>
      </c>
      <c r="EK212" s="30">
        <f t="shared" si="127"/>
        <v>3.2825013713658806E-2</v>
      </c>
      <c r="EL212" s="30">
        <f t="shared" si="128"/>
        <v>3.0750276854928017E-2</v>
      </c>
      <c r="EM212" s="30">
        <f t="shared" si="129"/>
        <v>3.3765736179529285E-2</v>
      </c>
      <c r="EN212" s="30">
        <f t="shared" si="130"/>
        <v>3.2901568415359655E-2</v>
      </c>
      <c r="EO212" s="30">
        <f t="shared" si="104"/>
        <v>3.117330462863294E-2</v>
      </c>
      <c r="EP212" s="30">
        <f t="shared" si="105"/>
        <v>2.8844813722862503E-2</v>
      </c>
      <c r="EQ212" s="30">
        <f t="shared" si="106"/>
        <v>3.0567451820128478E-2</v>
      </c>
      <c r="ER212" s="30">
        <f t="shared" si="107"/>
        <v>3.1278093690766312E-2</v>
      </c>
      <c r="ES212" s="30">
        <f t="shared" si="108"/>
        <v>2.9924303865909704E-2</v>
      </c>
      <c r="ET212" s="30">
        <f t="shared" si="109"/>
        <v>2.9515561569688768E-2</v>
      </c>
      <c r="EU212" s="30">
        <f t="shared" si="110"/>
        <v>3.1897870016384493E-2</v>
      </c>
      <c r="EV212" s="30">
        <f t="shared" si="111"/>
        <v>3.1191512513601742E-2</v>
      </c>
      <c r="EW212" s="30">
        <f t="shared" si="112"/>
        <v>3.0094111320247377E-2</v>
      </c>
      <c r="EX212" s="30">
        <f t="shared" si="113"/>
        <v>2.859170013386881E-2</v>
      </c>
      <c r="EY212" s="30">
        <f t="shared" si="114"/>
        <v>3.1089692101740295E-2</v>
      </c>
      <c r="EZ212" s="30">
        <f t="shared" si="115"/>
        <v>3.031241795746915E-2</v>
      </c>
      <c r="FA212" s="30">
        <f t="shared" si="116"/>
        <v>3.0036978341257264E-2</v>
      </c>
      <c r="FB212" s="30">
        <f t="shared" si="117"/>
        <v>2.8448818897637795E-2</v>
      </c>
      <c r="FC212" s="30">
        <f t="shared" si="118"/>
        <v>3.0869565217391304E-2</v>
      </c>
      <c r="FD212" s="30">
        <f t="shared" si="101"/>
        <v>7.1532112458086147E-2</v>
      </c>
      <c r="FE212" s="30">
        <f t="shared" si="102"/>
        <v>6.814252636995112E-2</v>
      </c>
      <c r="FF212" s="30">
        <f t="shared" si="103"/>
        <v>6.4719247845390446E-2</v>
      </c>
    </row>
    <row r="213" spans="1:162" ht="14.4" x14ac:dyDescent="0.3">
      <c r="A213" s="16" t="s">
        <v>219</v>
      </c>
      <c r="B213" s="18">
        <v>10962</v>
      </c>
      <c r="C213" s="18">
        <v>10100</v>
      </c>
      <c r="D213" s="18">
        <v>9619</v>
      </c>
      <c r="E213" s="18">
        <v>9836</v>
      </c>
      <c r="F213" s="18">
        <v>8688</v>
      </c>
      <c r="G213" s="18">
        <v>7913</v>
      </c>
      <c r="H213" s="18">
        <v>7810</v>
      </c>
      <c r="I213" s="18">
        <v>7881</v>
      </c>
      <c r="J213" s="18">
        <v>7262</v>
      </c>
      <c r="K213" s="18">
        <v>6857</v>
      </c>
      <c r="L213" s="18">
        <v>6863</v>
      </c>
      <c r="M213" s="18">
        <v>7483</v>
      </c>
      <c r="N213" s="18">
        <v>7014</v>
      </c>
      <c r="O213" s="18">
        <v>6885</v>
      </c>
      <c r="P213" s="18">
        <v>6975</v>
      </c>
      <c r="Q213" s="18">
        <v>7288</v>
      </c>
      <c r="R213" s="18">
        <v>6800</v>
      </c>
      <c r="S213" s="18">
        <v>6626</v>
      </c>
      <c r="T213" s="18">
        <v>6794</v>
      </c>
      <c r="U213" s="18">
        <v>7065</v>
      </c>
      <c r="V213" s="18">
        <v>6928</v>
      </c>
      <c r="W213" s="18">
        <v>6487</v>
      </c>
      <c r="X213" s="18">
        <v>6612</v>
      </c>
      <c r="Y213" s="18">
        <v>6801</v>
      </c>
      <c r="Z213" s="18">
        <v>6399</v>
      </c>
      <c r="AA213" s="18">
        <v>6263</v>
      </c>
      <c r="AB213" s="18">
        <v>6395</v>
      </c>
      <c r="AC213" s="18">
        <v>6724</v>
      </c>
      <c r="AD213" s="18">
        <v>11477</v>
      </c>
      <c r="AE213" s="18">
        <v>10955</v>
      </c>
      <c r="AF213" s="18">
        <v>10589</v>
      </c>
      <c r="AG213" s="18"/>
      <c r="AH213" s="18"/>
      <c r="AI213" s="18"/>
      <c r="AJ213" s="18"/>
      <c r="AK213" s="18">
        <v>153000</v>
      </c>
      <c r="AL213" s="18">
        <v>153100</v>
      </c>
      <c r="AM213" s="18">
        <v>149600</v>
      </c>
      <c r="AN213" s="18">
        <v>149300</v>
      </c>
      <c r="AO213" s="18">
        <v>149300</v>
      </c>
      <c r="AP213" s="18">
        <v>147800</v>
      </c>
      <c r="AQ213" s="18">
        <v>148600</v>
      </c>
      <c r="AR213" s="18">
        <v>144800</v>
      </c>
      <c r="AS213" s="18">
        <v>145700</v>
      </c>
      <c r="AT213" s="18">
        <v>147500</v>
      </c>
      <c r="AU213" s="18">
        <v>147800</v>
      </c>
      <c r="AV213" s="18">
        <v>149200</v>
      </c>
      <c r="AW213" s="18">
        <v>148300</v>
      </c>
      <c r="AX213" s="18">
        <v>143900</v>
      </c>
      <c r="AY213" s="40">
        <v>143800</v>
      </c>
      <c r="AZ213" s="40">
        <v>141200</v>
      </c>
      <c r="BA213" s="40">
        <v>140500</v>
      </c>
      <c r="BB213" s="40">
        <v>144000</v>
      </c>
      <c r="BC213" s="40">
        <v>144100</v>
      </c>
      <c r="BD213" s="40">
        <v>142100</v>
      </c>
      <c r="BE213" s="40">
        <v>141500</v>
      </c>
      <c r="BF213" s="40">
        <v>138800</v>
      </c>
      <c r="BG213" s="40">
        <v>139700</v>
      </c>
      <c r="BH213" s="40">
        <v>141900</v>
      </c>
      <c r="BI213" s="40">
        <v>139000</v>
      </c>
      <c r="BJ213" s="40">
        <v>141300</v>
      </c>
      <c r="BK213" s="40">
        <v>141300</v>
      </c>
      <c r="BL213" s="40">
        <v>142100</v>
      </c>
      <c r="BM213" s="40">
        <v>143300</v>
      </c>
      <c r="BN213" s="40">
        <v>140900</v>
      </c>
      <c r="BO213" s="40">
        <v>140700</v>
      </c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40"/>
      <c r="CE213" s="16"/>
      <c r="CJ213"/>
      <c r="CL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EA213" s="30" t="e">
        <f t="shared" si="99"/>
        <v>#DIV/0!</v>
      </c>
      <c r="EB213" s="30">
        <f t="shared" si="100"/>
        <v>7.1647058823529411E-2</v>
      </c>
      <c r="EC213" s="30">
        <f t="shared" si="119"/>
        <v>6.5969954278249504E-2</v>
      </c>
      <c r="ED213" s="30">
        <f t="shared" si="120"/>
        <v>6.4298128342245991E-2</v>
      </c>
      <c r="EE213" s="30">
        <f t="shared" si="121"/>
        <v>6.588077695914267E-2</v>
      </c>
      <c r="EF213" s="30">
        <f t="shared" si="122"/>
        <v>5.8191560616208976E-2</v>
      </c>
      <c r="EG213" s="30">
        <f t="shared" si="123"/>
        <v>5.3538565629228686E-2</v>
      </c>
      <c r="EH213" s="30">
        <f t="shared" si="124"/>
        <v>5.2557200538358009E-2</v>
      </c>
      <c r="EI213" s="30">
        <f t="shared" si="125"/>
        <v>5.4426795580110494E-2</v>
      </c>
      <c r="EJ213" s="30">
        <f t="shared" si="126"/>
        <v>4.9842141386410431E-2</v>
      </c>
      <c r="EK213" s="30">
        <f t="shared" si="127"/>
        <v>4.6488135593220341E-2</v>
      </c>
      <c r="EL213" s="30">
        <f t="shared" si="128"/>
        <v>4.6434370771312586E-2</v>
      </c>
      <c r="EM213" s="30">
        <f t="shared" si="129"/>
        <v>5.0154155495978556E-2</v>
      </c>
      <c r="EN213" s="30">
        <f t="shared" si="130"/>
        <v>4.7296021577882673E-2</v>
      </c>
      <c r="EO213" s="30">
        <f t="shared" si="104"/>
        <v>4.7845726198749133E-2</v>
      </c>
      <c r="EP213" s="30">
        <f t="shared" si="105"/>
        <v>4.8504867872044506E-2</v>
      </c>
      <c r="EQ213" s="30">
        <f t="shared" si="106"/>
        <v>5.1614730878186972E-2</v>
      </c>
      <c r="ER213" s="30">
        <f t="shared" si="107"/>
        <v>4.8398576512455514E-2</v>
      </c>
      <c r="ES213" s="30">
        <f t="shared" si="108"/>
        <v>4.6013888888888889E-2</v>
      </c>
      <c r="ET213" s="30">
        <f t="shared" si="109"/>
        <v>4.7147814018043029E-2</v>
      </c>
      <c r="EU213" s="30">
        <f t="shared" si="110"/>
        <v>4.9718508092892327E-2</v>
      </c>
      <c r="EV213" s="30">
        <f t="shared" si="111"/>
        <v>4.8961130742049469E-2</v>
      </c>
      <c r="EW213" s="30">
        <f t="shared" si="112"/>
        <v>4.6736311239193085E-2</v>
      </c>
      <c r="EX213" s="30">
        <f t="shared" si="113"/>
        <v>4.7329992841803864E-2</v>
      </c>
      <c r="EY213" s="30">
        <f t="shared" si="114"/>
        <v>4.7928118393234673E-2</v>
      </c>
      <c r="EZ213" s="30">
        <f t="shared" si="115"/>
        <v>4.6035971223021582E-2</v>
      </c>
      <c r="FA213" s="30">
        <f t="shared" si="116"/>
        <v>4.4324133050247697E-2</v>
      </c>
      <c r="FB213" s="30">
        <f t="shared" si="117"/>
        <v>4.5258315640481245E-2</v>
      </c>
      <c r="FC213" s="30">
        <f t="shared" si="118"/>
        <v>4.7318789584799438E-2</v>
      </c>
      <c r="FD213" s="30">
        <f t="shared" si="101"/>
        <v>8.0090718771807401E-2</v>
      </c>
      <c r="FE213" s="30">
        <f t="shared" si="102"/>
        <v>7.7750177430801981E-2</v>
      </c>
      <c r="FF213" s="30">
        <f t="shared" si="103"/>
        <v>7.5259417199715711E-2</v>
      </c>
    </row>
    <row r="214" spans="1:162" ht="14.4" x14ac:dyDescent="0.3">
      <c r="A214" s="16" t="s">
        <v>220</v>
      </c>
      <c r="B214" s="18">
        <v>6497</v>
      </c>
      <c r="C214" s="18">
        <v>6086</v>
      </c>
      <c r="D214" s="18">
        <v>5415</v>
      </c>
      <c r="E214" s="18">
        <v>5361</v>
      </c>
      <c r="F214" s="18">
        <v>4931</v>
      </c>
      <c r="G214" s="18">
        <v>4522</v>
      </c>
      <c r="H214" s="18">
        <v>4107</v>
      </c>
      <c r="I214" s="18">
        <v>4172</v>
      </c>
      <c r="J214" s="18">
        <v>3803</v>
      </c>
      <c r="K214" s="18">
        <v>3612</v>
      </c>
      <c r="L214" s="18">
        <v>3378</v>
      </c>
      <c r="M214" s="18">
        <v>3438</v>
      </c>
      <c r="N214" s="18">
        <v>3414</v>
      </c>
      <c r="O214" s="18">
        <v>3250</v>
      </c>
      <c r="P214" s="18">
        <v>3079</v>
      </c>
      <c r="Q214" s="18">
        <v>3226</v>
      </c>
      <c r="R214" s="18">
        <v>3172</v>
      </c>
      <c r="S214" s="18">
        <v>3009</v>
      </c>
      <c r="T214" s="18">
        <v>2890</v>
      </c>
      <c r="U214" s="18">
        <v>3045</v>
      </c>
      <c r="V214" s="18">
        <v>2987</v>
      </c>
      <c r="W214" s="18">
        <v>2924</v>
      </c>
      <c r="X214" s="18">
        <v>2936</v>
      </c>
      <c r="Y214" s="18">
        <v>3152</v>
      </c>
      <c r="Z214" s="18">
        <v>3213</v>
      </c>
      <c r="AA214" s="18">
        <v>3282</v>
      </c>
      <c r="AB214" s="18">
        <v>3266</v>
      </c>
      <c r="AC214" s="18">
        <v>3502</v>
      </c>
      <c r="AD214" s="18">
        <v>6434</v>
      </c>
      <c r="AE214" s="18">
        <v>6590</v>
      </c>
      <c r="AF214" s="18">
        <v>6303</v>
      </c>
      <c r="AG214" s="18"/>
      <c r="AH214" s="18"/>
      <c r="AI214" s="18"/>
      <c r="AJ214" s="18"/>
      <c r="AK214" s="18">
        <v>70800</v>
      </c>
      <c r="AL214" s="18">
        <v>70800</v>
      </c>
      <c r="AM214" s="18">
        <v>71300</v>
      </c>
      <c r="AN214" s="18">
        <v>70200</v>
      </c>
      <c r="AO214" s="18">
        <v>67800</v>
      </c>
      <c r="AP214" s="18">
        <v>65400</v>
      </c>
      <c r="AQ214" s="18">
        <v>67400</v>
      </c>
      <c r="AR214" s="18">
        <v>66100</v>
      </c>
      <c r="AS214" s="18">
        <v>69100</v>
      </c>
      <c r="AT214" s="18">
        <v>70500</v>
      </c>
      <c r="AU214" s="18">
        <v>71300</v>
      </c>
      <c r="AV214" s="18">
        <v>75100</v>
      </c>
      <c r="AW214" s="18">
        <v>77500</v>
      </c>
      <c r="AX214" s="18">
        <v>80400</v>
      </c>
      <c r="AY214" s="40">
        <v>78000</v>
      </c>
      <c r="AZ214" s="40">
        <v>78400</v>
      </c>
      <c r="BA214" s="40">
        <v>75200</v>
      </c>
      <c r="BB214" s="40">
        <v>73200</v>
      </c>
      <c r="BC214" s="40">
        <v>72800</v>
      </c>
      <c r="BD214" s="40">
        <v>71000</v>
      </c>
      <c r="BE214" s="40">
        <v>73200</v>
      </c>
      <c r="BF214" s="40">
        <v>71800</v>
      </c>
      <c r="BG214" s="40">
        <v>74000</v>
      </c>
      <c r="BH214" s="40">
        <v>76600</v>
      </c>
      <c r="BI214" s="40">
        <v>75800</v>
      </c>
      <c r="BJ214" s="40">
        <v>74700</v>
      </c>
      <c r="BK214" s="40">
        <v>73400</v>
      </c>
      <c r="BL214" s="40">
        <v>74600</v>
      </c>
      <c r="BM214" s="40">
        <v>76400</v>
      </c>
      <c r="BN214" s="40">
        <v>79300</v>
      </c>
      <c r="BO214" s="40">
        <v>80900</v>
      </c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16"/>
      <c r="CJ214"/>
      <c r="CL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EA214" s="30" t="e">
        <f t="shared" si="99"/>
        <v>#DIV/0!</v>
      </c>
      <c r="EB214" s="30">
        <f t="shared" si="100"/>
        <v>9.1765536723163843E-2</v>
      </c>
      <c r="EC214" s="30">
        <f t="shared" si="119"/>
        <v>8.5960451977401126E-2</v>
      </c>
      <c r="ED214" s="30">
        <f t="shared" si="120"/>
        <v>7.594670406732118E-2</v>
      </c>
      <c r="EE214" s="30">
        <f t="shared" si="121"/>
        <v>7.6367521367521368E-2</v>
      </c>
      <c r="EF214" s="30">
        <f t="shared" si="122"/>
        <v>7.2728613569321532E-2</v>
      </c>
      <c r="EG214" s="30">
        <f t="shared" si="123"/>
        <v>6.9143730886850149E-2</v>
      </c>
      <c r="EH214" s="30">
        <f t="shared" si="124"/>
        <v>6.0934718100890205E-2</v>
      </c>
      <c r="EI214" s="30">
        <f t="shared" si="125"/>
        <v>6.3116490166414518E-2</v>
      </c>
      <c r="EJ214" s="30">
        <f t="shared" si="126"/>
        <v>5.5036179450072359E-2</v>
      </c>
      <c r="EK214" s="30">
        <f t="shared" si="127"/>
        <v>5.1234042553191486E-2</v>
      </c>
      <c r="EL214" s="30">
        <f t="shared" si="128"/>
        <v>4.737727910238429E-2</v>
      </c>
      <c r="EM214" s="30">
        <f t="shared" si="129"/>
        <v>4.5778961384820238E-2</v>
      </c>
      <c r="EN214" s="30">
        <f t="shared" si="130"/>
        <v>4.4051612903225804E-2</v>
      </c>
      <c r="EO214" s="30">
        <f t="shared" si="104"/>
        <v>4.0422885572139307E-2</v>
      </c>
      <c r="EP214" s="30">
        <f t="shared" si="105"/>
        <v>3.9474358974358977E-2</v>
      </c>
      <c r="EQ214" s="30">
        <f t="shared" si="106"/>
        <v>4.114795918367347E-2</v>
      </c>
      <c r="ER214" s="30">
        <f t="shared" si="107"/>
        <v>4.2180851063829787E-2</v>
      </c>
      <c r="ES214" s="30">
        <f t="shared" si="108"/>
        <v>4.1106557377049179E-2</v>
      </c>
      <c r="ET214" s="30">
        <f t="shared" si="109"/>
        <v>3.9697802197802196E-2</v>
      </c>
      <c r="EU214" s="30">
        <f t="shared" si="110"/>
        <v>4.2887323943661973E-2</v>
      </c>
      <c r="EV214" s="30">
        <f t="shared" si="111"/>
        <v>4.0806010928961751E-2</v>
      </c>
      <c r="EW214" s="30">
        <f t="shared" si="112"/>
        <v>4.0724233983286909E-2</v>
      </c>
      <c r="EX214" s="30">
        <f t="shared" si="113"/>
        <v>3.9675675675675676E-2</v>
      </c>
      <c r="EY214" s="30">
        <f t="shared" si="114"/>
        <v>4.1148825065274154E-2</v>
      </c>
      <c r="EZ214" s="30">
        <f t="shared" si="115"/>
        <v>4.2387862796833771E-2</v>
      </c>
      <c r="FA214" s="30">
        <f t="shared" si="116"/>
        <v>4.3935742971887549E-2</v>
      </c>
      <c r="FB214" s="30">
        <f t="shared" si="117"/>
        <v>4.4495912806539507E-2</v>
      </c>
      <c r="FC214" s="30">
        <f t="shared" si="118"/>
        <v>4.6943699731903488E-2</v>
      </c>
      <c r="FD214" s="30">
        <f t="shared" si="101"/>
        <v>8.4214659685863877E-2</v>
      </c>
      <c r="FE214" s="30">
        <f t="shared" si="102"/>
        <v>8.3102143757881469E-2</v>
      </c>
      <c r="FF214" s="30">
        <f t="shared" si="103"/>
        <v>7.7911001236093944E-2</v>
      </c>
    </row>
    <row r="215" spans="1:162" ht="14.4" x14ac:dyDescent="0.3">
      <c r="A215" s="16" t="s">
        <v>221</v>
      </c>
      <c r="B215" s="18">
        <v>18471</v>
      </c>
      <c r="C215" s="18">
        <v>17008</v>
      </c>
      <c r="D215" s="18">
        <v>16540</v>
      </c>
      <c r="E215" s="18">
        <v>16446</v>
      </c>
      <c r="F215" s="18">
        <v>15283</v>
      </c>
      <c r="G215" s="18">
        <v>13989</v>
      </c>
      <c r="H215" s="18">
        <v>13565</v>
      </c>
      <c r="I215" s="18">
        <v>12930</v>
      </c>
      <c r="J215" s="18">
        <v>11956</v>
      </c>
      <c r="K215" s="18">
        <v>11404</v>
      </c>
      <c r="L215" s="18">
        <v>11268</v>
      </c>
      <c r="M215" s="18">
        <v>11126</v>
      </c>
      <c r="N215" s="18">
        <v>10856</v>
      </c>
      <c r="O215" s="18">
        <v>10651</v>
      </c>
      <c r="P215" s="18">
        <v>10106</v>
      </c>
      <c r="Q215" s="18">
        <v>10789</v>
      </c>
      <c r="R215" s="18">
        <v>10919</v>
      </c>
      <c r="S215" s="18">
        <v>10548</v>
      </c>
      <c r="T215" s="18">
        <v>10815</v>
      </c>
      <c r="U215" s="18">
        <v>10946</v>
      </c>
      <c r="V215" s="18">
        <v>10750</v>
      </c>
      <c r="W215" s="18">
        <v>10156</v>
      </c>
      <c r="X215" s="18">
        <v>9984</v>
      </c>
      <c r="Y215" s="18">
        <v>10171</v>
      </c>
      <c r="Z215" s="18">
        <v>10378</v>
      </c>
      <c r="AA215" s="18">
        <v>10496</v>
      </c>
      <c r="AB215" s="18">
        <v>10638</v>
      </c>
      <c r="AC215" s="18">
        <v>11146</v>
      </c>
      <c r="AD215" s="18">
        <v>18840</v>
      </c>
      <c r="AE215" s="18">
        <v>18333</v>
      </c>
      <c r="AF215" s="18">
        <v>17691</v>
      </c>
      <c r="AG215" s="18"/>
      <c r="AH215" s="18"/>
      <c r="AI215" s="18"/>
      <c r="AJ215" s="18"/>
      <c r="AK215" s="18">
        <v>143100</v>
      </c>
      <c r="AL215" s="18">
        <v>140300</v>
      </c>
      <c r="AM215" s="18">
        <v>141800</v>
      </c>
      <c r="AN215" s="18">
        <v>145600</v>
      </c>
      <c r="AO215" s="18">
        <v>150900</v>
      </c>
      <c r="AP215" s="18">
        <v>153700</v>
      </c>
      <c r="AQ215" s="18">
        <v>152600</v>
      </c>
      <c r="AR215" s="18">
        <v>152900</v>
      </c>
      <c r="AS215" s="18">
        <v>152100</v>
      </c>
      <c r="AT215" s="18">
        <v>150900</v>
      </c>
      <c r="AU215" s="18">
        <v>153500</v>
      </c>
      <c r="AV215" s="18">
        <v>155200</v>
      </c>
      <c r="AW215" s="18">
        <v>153000</v>
      </c>
      <c r="AX215" s="18">
        <v>153300</v>
      </c>
      <c r="AY215" s="40">
        <v>150700</v>
      </c>
      <c r="AZ215" s="40">
        <v>147000</v>
      </c>
      <c r="BA215" s="40">
        <v>142900</v>
      </c>
      <c r="BB215" s="40">
        <v>142500</v>
      </c>
      <c r="BC215" s="40">
        <v>140600</v>
      </c>
      <c r="BD215" s="40">
        <v>142800</v>
      </c>
      <c r="BE215" s="40">
        <v>146800</v>
      </c>
      <c r="BF215" s="40">
        <v>150700</v>
      </c>
      <c r="BG215" s="40">
        <v>151300</v>
      </c>
      <c r="BH215" s="40">
        <v>153900</v>
      </c>
      <c r="BI215" s="40">
        <v>155800</v>
      </c>
      <c r="BJ215" s="40">
        <v>155400</v>
      </c>
      <c r="BK215" s="40">
        <v>155900</v>
      </c>
      <c r="BL215" s="40">
        <v>154300</v>
      </c>
      <c r="BM215" s="40">
        <v>157700</v>
      </c>
      <c r="BN215" s="40">
        <v>161000</v>
      </c>
      <c r="BO215" s="40">
        <v>168700</v>
      </c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40"/>
      <c r="CE215" s="16"/>
      <c r="CJ215"/>
      <c r="CL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EA215" s="30" t="e">
        <f t="shared" si="99"/>
        <v>#DIV/0!</v>
      </c>
      <c r="EB215" s="30">
        <f t="shared" si="100"/>
        <v>0.1290775681341719</v>
      </c>
      <c r="EC215" s="30">
        <f t="shared" si="119"/>
        <v>0.12122594440484676</v>
      </c>
      <c r="ED215" s="30">
        <f t="shared" si="120"/>
        <v>0.11664315937940761</v>
      </c>
      <c r="EE215" s="30">
        <f t="shared" si="121"/>
        <v>0.11295329670329671</v>
      </c>
      <c r="EF215" s="30">
        <f t="shared" si="122"/>
        <v>0.10127899271040425</v>
      </c>
      <c r="EG215" s="30">
        <f t="shared" si="123"/>
        <v>9.1014964216005204E-2</v>
      </c>
      <c r="EH215" s="30">
        <f t="shared" si="124"/>
        <v>8.889252948885977E-2</v>
      </c>
      <c r="EI215" s="30">
        <f t="shared" si="125"/>
        <v>8.4565075212557225E-2</v>
      </c>
      <c r="EJ215" s="30">
        <f t="shared" si="126"/>
        <v>7.8606180144641685E-2</v>
      </c>
      <c r="EK215" s="30">
        <f t="shared" si="127"/>
        <v>7.5573227302849572E-2</v>
      </c>
      <c r="EL215" s="30">
        <f t="shared" si="128"/>
        <v>7.3407166123778497E-2</v>
      </c>
      <c r="EM215" s="30">
        <f t="shared" si="129"/>
        <v>7.1688144329896911E-2</v>
      </c>
      <c r="EN215" s="30">
        <f t="shared" si="130"/>
        <v>7.0954248366013078E-2</v>
      </c>
      <c r="EO215" s="30">
        <f t="shared" si="104"/>
        <v>6.9478147423352898E-2</v>
      </c>
      <c r="EP215" s="30">
        <f t="shared" si="105"/>
        <v>6.7060384870603854E-2</v>
      </c>
      <c r="EQ215" s="30">
        <f t="shared" si="106"/>
        <v>7.3394557823129258E-2</v>
      </c>
      <c r="ER215" s="30">
        <f t="shared" si="107"/>
        <v>7.6410076976906924E-2</v>
      </c>
      <c r="ES215" s="30">
        <f t="shared" si="108"/>
        <v>7.4021052631578946E-2</v>
      </c>
      <c r="ET215" s="30">
        <f t="shared" si="109"/>
        <v>7.6920341394025607E-2</v>
      </c>
      <c r="EU215" s="30">
        <f t="shared" si="110"/>
        <v>7.6652661064425767E-2</v>
      </c>
      <c r="EV215" s="30">
        <f t="shared" si="111"/>
        <v>7.3228882833787465E-2</v>
      </c>
      <c r="EW215" s="30">
        <f t="shared" si="112"/>
        <v>6.7392169873921701E-2</v>
      </c>
      <c r="EX215" s="30">
        <f t="shared" si="113"/>
        <v>6.5988103106411108E-2</v>
      </c>
      <c r="EY215" s="30">
        <f t="shared" si="114"/>
        <v>6.6088369070825215E-2</v>
      </c>
      <c r="EZ215" s="30">
        <f t="shared" si="115"/>
        <v>6.6611039794608473E-2</v>
      </c>
      <c r="FA215" s="30">
        <f t="shared" si="116"/>
        <v>6.754182754182754E-2</v>
      </c>
      <c r="FB215" s="30">
        <f t="shared" si="117"/>
        <v>6.8236048749198197E-2</v>
      </c>
      <c r="FC215" s="30">
        <f t="shared" si="118"/>
        <v>7.2235904082955285E-2</v>
      </c>
      <c r="FD215" s="30">
        <f t="shared" si="101"/>
        <v>0.11946734305643628</v>
      </c>
      <c r="FE215" s="30">
        <f t="shared" si="102"/>
        <v>0.11386956521739131</v>
      </c>
      <c r="FF215" s="30">
        <f t="shared" si="103"/>
        <v>0.10486662714878482</v>
      </c>
    </row>
    <row r="216" spans="1:162" ht="14.4" x14ac:dyDescent="0.3">
      <c r="A216" s="16" t="s">
        <v>222</v>
      </c>
      <c r="B216" s="18">
        <v>22913</v>
      </c>
      <c r="C216" s="18">
        <v>21052</v>
      </c>
      <c r="D216" s="18">
        <v>19364</v>
      </c>
      <c r="E216" s="18">
        <v>20162</v>
      </c>
      <c r="F216" s="18">
        <v>18086</v>
      </c>
      <c r="G216" s="18">
        <v>16581</v>
      </c>
      <c r="H216" s="18">
        <v>15230</v>
      </c>
      <c r="I216" s="18">
        <v>15313</v>
      </c>
      <c r="J216" s="18">
        <v>14392</v>
      </c>
      <c r="K216" s="18">
        <v>14015</v>
      </c>
      <c r="L216" s="18">
        <v>13077</v>
      </c>
      <c r="M216" s="18">
        <v>13653</v>
      </c>
      <c r="N216" s="18">
        <v>13360</v>
      </c>
      <c r="O216" s="18">
        <v>12931</v>
      </c>
      <c r="P216" s="18">
        <v>12351</v>
      </c>
      <c r="Q216" s="18">
        <v>13276</v>
      </c>
      <c r="R216" s="18">
        <v>13149</v>
      </c>
      <c r="S216" s="18">
        <v>12969</v>
      </c>
      <c r="T216" s="18">
        <v>12600</v>
      </c>
      <c r="U216" s="18">
        <v>13218</v>
      </c>
      <c r="V216" s="18">
        <v>12643</v>
      </c>
      <c r="W216" s="18">
        <v>12020</v>
      </c>
      <c r="X216" s="18">
        <v>11821</v>
      </c>
      <c r="Y216" s="18">
        <v>12863</v>
      </c>
      <c r="Z216" s="18">
        <v>12897</v>
      </c>
      <c r="AA216" s="18">
        <v>12834</v>
      </c>
      <c r="AB216" s="18">
        <v>12833</v>
      </c>
      <c r="AC216" s="18">
        <v>13803</v>
      </c>
      <c r="AD216" s="18">
        <v>27552</v>
      </c>
      <c r="AE216" s="18">
        <v>25947</v>
      </c>
      <c r="AF216" s="18">
        <v>24082</v>
      </c>
      <c r="AG216" s="18"/>
      <c r="AH216" s="18"/>
      <c r="AI216" s="18"/>
      <c r="AJ216" s="18"/>
      <c r="AK216" s="18">
        <v>382100</v>
      </c>
      <c r="AL216" s="18">
        <v>378500</v>
      </c>
      <c r="AM216" s="18">
        <v>375000</v>
      </c>
      <c r="AN216" s="18">
        <v>380200</v>
      </c>
      <c r="AO216" s="18">
        <v>377600</v>
      </c>
      <c r="AP216" s="18">
        <v>374000</v>
      </c>
      <c r="AQ216" s="18">
        <v>380900</v>
      </c>
      <c r="AR216" s="18">
        <v>379100</v>
      </c>
      <c r="AS216" s="18">
        <v>386200</v>
      </c>
      <c r="AT216" s="18">
        <v>386100</v>
      </c>
      <c r="AU216" s="18">
        <v>379100</v>
      </c>
      <c r="AV216" s="18">
        <v>379000</v>
      </c>
      <c r="AW216" s="18">
        <v>384900</v>
      </c>
      <c r="AX216" s="18">
        <v>388500</v>
      </c>
      <c r="AY216" s="40">
        <v>399800</v>
      </c>
      <c r="AZ216" s="40">
        <v>396600</v>
      </c>
      <c r="BA216" s="40">
        <v>392300</v>
      </c>
      <c r="BB216" s="40">
        <v>390700</v>
      </c>
      <c r="BC216" s="40">
        <v>395200</v>
      </c>
      <c r="BD216" s="40">
        <v>397800</v>
      </c>
      <c r="BE216" s="40">
        <v>390000</v>
      </c>
      <c r="BF216" s="40">
        <v>387700</v>
      </c>
      <c r="BG216" s="40">
        <v>383700</v>
      </c>
      <c r="BH216" s="40">
        <v>391900</v>
      </c>
      <c r="BI216" s="40">
        <v>398900</v>
      </c>
      <c r="BJ216" s="40">
        <v>402400</v>
      </c>
      <c r="BK216" s="40">
        <v>406900</v>
      </c>
      <c r="BL216" s="40">
        <v>409500</v>
      </c>
      <c r="BM216" s="40">
        <v>409400</v>
      </c>
      <c r="BN216" s="40">
        <v>399700</v>
      </c>
      <c r="BO216" s="40">
        <v>394900</v>
      </c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16"/>
      <c r="CJ216"/>
      <c r="CL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EA216" s="30" t="e">
        <f t="shared" si="99"/>
        <v>#DIV/0!</v>
      </c>
      <c r="EB216" s="30">
        <f t="shared" si="100"/>
        <v>5.9965977492802934E-2</v>
      </c>
      <c r="EC216" s="30">
        <f t="shared" si="119"/>
        <v>5.5619550858652576E-2</v>
      </c>
      <c r="ED216" s="30">
        <f t="shared" si="120"/>
        <v>5.1637333333333334E-2</v>
      </c>
      <c r="EE216" s="30">
        <f t="shared" si="121"/>
        <v>5.3029984218832191E-2</v>
      </c>
      <c r="EF216" s="30">
        <f t="shared" si="122"/>
        <v>4.7897245762711864E-2</v>
      </c>
      <c r="EG216" s="30">
        <f t="shared" si="123"/>
        <v>4.433422459893048E-2</v>
      </c>
      <c r="EH216" s="30">
        <f t="shared" si="124"/>
        <v>3.9984247834077183E-2</v>
      </c>
      <c r="EI216" s="30">
        <f t="shared" si="125"/>
        <v>4.0393036138222108E-2</v>
      </c>
      <c r="EJ216" s="30">
        <f t="shared" si="126"/>
        <v>3.7265665458311753E-2</v>
      </c>
      <c r="EK216" s="30">
        <f t="shared" si="127"/>
        <v>3.62988862988863E-2</v>
      </c>
      <c r="EL216" s="30">
        <f t="shared" si="128"/>
        <v>3.4494856238459506E-2</v>
      </c>
      <c r="EM216" s="30">
        <f t="shared" si="129"/>
        <v>3.6023746701846965E-2</v>
      </c>
      <c r="EN216" s="30">
        <f t="shared" si="130"/>
        <v>3.4710314367368149E-2</v>
      </c>
      <c r="EO216" s="30">
        <f t="shared" si="104"/>
        <v>3.3284427284427286E-2</v>
      </c>
      <c r="EP216" s="30">
        <f t="shared" si="105"/>
        <v>3.0892946473236618E-2</v>
      </c>
      <c r="EQ216" s="30">
        <f t="shared" si="106"/>
        <v>3.347453353504791E-2</v>
      </c>
      <c r="ER216" s="30">
        <f t="shared" si="107"/>
        <v>3.351771603364772E-2</v>
      </c>
      <c r="ES216" s="30">
        <f t="shared" si="108"/>
        <v>3.3194266700793451E-2</v>
      </c>
      <c r="ET216" s="30">
        <f t="shared" si="109"/>
        <v>3.1882591093117411E-2</v>
      </c>
      <c r="EU216" s="30">
        <f t="shared" si="110"/>
        <v>3.3227752639517348E-2</v>
      </c>
      <c r="EV216" s="30">
        <f t="shared" si="111"/>
        <v>3.2417948717948716E-2</v>
      </c>
      <c r="EW216" s="30">
        <f t="shared" si="112"/>
        <v>3.1003353108073253E-2</v>
      </c>
      <c r="EX216" s="30">
        <f t="shared" si="113"/>
        <v>3.0807922856398228E-2</v>
      </c>
      <c r="EY216" s="30">
        <f t="shared" si="114"/>
        <v>3.2822148507272261E-2</v>
      </c>
      <c r="EZ216" s="30">
        <f t="shared" si="115"/>
        <v>3.2331411381298573E-2</v>
      </c>
      <c r="FA216" s="30">
        <f t="shared" si="116"/>
        <v>3.1893638170974153E-2</v>
      </c>
      <c r="FB216" s="30">
        <f t="shared" si="117"/>
        <v>3.1538461538461536E-2</v>
      </c>
      <c r="FC216" s="30">
        <f t="shared" si="118"/>
        <v>3.3706959706959708E-2</v>
      </c>
      <c r="FD216" s="30">
        <f t="shared" si="101"/>
        <v>6.7298485588666343E-2</v>
      </c>
      <c r="FE216" s="30">
        <f t="shared" si="102"/>
        <v>6.4916187140355269E-2</v>
      </c>
      <c r="FF216" s="30">
        <f t="shared" si="103"/>
        <v>6.0982527222081542E-2</v>
      </c>
    </row>
    <row r="217" spans="1:162" ht="14.4" x14ac:dyDescent="0.3">
      <c r="A217" s="16" t="s">
        <v>223</v>
      </c>
      <c r="B217" s="18">
        <v>4422</v>
      </c>
      <c r="C217" s="18">
        <v>4178</v>
      </c>
      <c r="D217" s="18">
        <v>3917</v>
      </c>
      <c r="E217" s="18">
        <v>3985</v>
      </c>
      <c r="F217" s="18">
        <v>3622</v>
      </c>
      <c r="G217" s="18">
        <v>3338</v>
      </c>
      <c r="H217" s="18">
        <v>2959</v>
      </c>
      <c r="I217" s="18">
        <v>2922</v>
      </c>
      <c r="J217" s="18">
        <v>2789</v>
      </c>
      <c r="K217" s="18">
        <v>2653</v>
      </c>
      <c r="L217" s="18">
        <v>2541</v>
      </c>
      <c r="M217" s="18">
        <v>2678</v>
      </c>
      <c r="N217" s="18">
        <v>2571</v>
      </c>
      <c r="O217" s="18">
        <v>2589</v>
      </c>
      <c r="P217" s="18">
        <v>2466</v>
      </c>
      <c r="Q217" s="18">
        <v>2573</v>
      </c>
      <c r="R217" s="18">
        <v>2542</v>
      </c>
      <c r="S217" s="18">
        <v>2443</v>
      </c>
      <c r="T217" s="18">
        <v>2336</v>
      </c>
      <c r="U217" s="18">
        <v>2558</v>
      </c>
      <c r="V217" s="18">
        <v>2658</v>
      </c>
      <c r="W217" s="18">
        <v>2630</v>
      </c>
      <c r="X217" s="18">
        <v>2567</v>
      </c>
      <c r="Y217" s="18">
        <v>2780</v>
      </c>
      <c r="Z217" s="18">
        <v>2706</v>
      </c>
      <c r="AA217" s="18">
        <v>2650</v>
      </c>
      <c r="AB217" s="18">
        <v>2636</v>
      </c>
      <c r="AC217" s="18">
        <v>2786</v>
      </c>
      <c r="AD217" s="18">
        <v>5468</v>
      </c>
      <c r="AE217" s="18">
        <v>5303</v>
      </c>
      <c r="AF217" s="18">
        <v>5028</v>
      </c>
      <c r="AG217" s="18"/>
      <c r="AH217" s="18"/>
      <c r="AI217" s="18"/>
      <c r="AJ217" s="18"/>
      <c r="AK217" s="18">
        <v>64100</v>
      </c>
      <c r="AL217" s="18">
        <v>63700</v>
      </c>
      <c r="AM217" s="18">
        <v>63900</v>
      </c>
      <c r="AN217" s="18">
        <v>64300</v>
      </c>
      <c r="AO217" s="18">
        <v>63800</v>
      </c>
      <c r="AP217" s="18">
        <v>60300</v>
      </c>
      <c r="AQ217" s="18">
        <v>60000</v>
      </c>
      <c r="AR217" s="18">
        <v>58000</v>
      </c>
      <c r="AS217" s="18">
        <v>55600</v>
      </c>
      <c r="AT217" s="18">
        <v>56600</v>
      </c>
      <c r="AU217" s="18">
        <v>55300</v>
      </c>
      <c r="AV217" s="18">
        <v>54100</v>
      </c>
      <c r="AW217" s="18">
        <v>53000</v>
      </c>
      <c r="AX217" s="18">
        <v>54900</v>
      </c>
      <c r="AY217" s="40">
        <v>54600</v>
      </c>
      <c r="AZ217" s="40">
        <v>56500</v>
      </c>
      <c r="BA217" s="40">
        <v>60900</v>
      </c>
      <c r="BB217" s="40">
        <v>59400</v>
      </c>
      <c r="BC217" s="40">
        <v>60500</v>
      </c>
      <c r="BD217" s="40">
        <v>65000</v>
      </c>
      <c r="BE217" s="40">
        <v>64400</v>
      </c>
      <c r="BF217" s="40">
        <v>62700</v>
      </c>
      <c r="BG217" s="40">
        <v>63200</v>
      </c>
      <c r="BH217" s="40">
        <v>57800</v>
      </c>
      <c r="BI217" s="40">
        <v>58900</v>
      </c>
      <c r="BJ217" s="40">
        <v>60500</v>
      </c>
      <c r="BK217" s="40">
        <v>60500</v>
      </c>
      <c r="BL217" s="40">
        <v>61900</v>
      </c>
      <c r="BM217" s="40">
        <v>61300</v>
      </c>
      <c r="BN217" s="40">
        <v>62300</v>
      </c>
      <c r="BO217" s="40">
        <v>63000</v>
      </c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40"/>
      <c r="CE217" s="16"/>
      <c r="CJ217"/>
      <c r="CL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EA217" s="30" t="e">
        <f t="shared" si="99"/>
        <v>#DIV/0!</v>
      </c>
      <c r="EB217" s="30">
        <f t="shared" si="100"/>
        <v>6.8985959438377528E-2</v>
      </c>
      <c r="EC217" s="30">
        <f t="shared" si="119"/>
        <v>6.5588697017268452E-2</v>
      </c>
      <c r="ED217" s="30">
        <f t="shared" si="120"/>
        <v>6.1298904538341158E-2</v>
      </c>
      <c r="EE217" s="30">
        <f t="shared" si="121"/>
        <v>6.1975116640746501E-2</v>
      </c>
      <c r="EF217" s="30">
        <f t="shared" si="122"/>
        <v>5.6771159874608151E-2</v>
      </c>
      <c r="EG217" s="30">
        <f t="shared" si="123"/>
        <v>5.535655058043118E-2</v>
      </c>
      <c r="EH217" s="30">
        <f t="shared" si="124"/>
        <v>4.9316666666666668E-2</v>
      </c>
      <c r="EI217" s="30">
        <f t="shared" si="125"/>
        <v>5.0379310344827587E-2</v>
      </c>
      <c r="EJ217" s="30">
        <f t="shared" si="126"/>
        <v>5.016187050359712E-2</v>
      </c>
      <c r="EK217" s="30">
        <f t="shared" si="127"/>
        <v>4.6872791519434631E-2</v>
      </c>
      <c r="EL217" s="30">
        <f t="shared" si="128"/>
        <v>4.5949367088607598E-2</v>
      </c>
      <c r="EM217" s="30">
        <f t="shared" si="129"/>
        <v>4.9500924214417742E-2</v>
      </c>
      <c r="EN217" s="30">
        <f t="shared" si="130"/>
        <v>4.8509433962264148E-2</v>
      </c>
      <c r="EO217" s="30">
        <f t="shared" si="104"/>
        <v>4.7158469945355191E-2</v>
      </c>
      <c r="EP217" s="30">
        <f t="shared" si="105"/>
        <v>4.5164835164835167E-2</v>
      </c>
      <c r="EQ217" s="30">
        <f t="shared" si="106"/>
        <v>4.553982300884956E-2</v>
      </c>
      <c r="ER217" s="30">
        <f t="shared" si="107"/>
        <v>4.1740558292282431E-2</v>
      </c>
      <c r="ES217" s="30">
        <f t="shared" si="108"/>
        <v>4.1127946127946124E-2</v>
      </c>
      <c r="ET217" s="30">
        <f t="shared" si="109"/>
        <v>3.8611570247933887E-2</v>
      </c>
      <c r="EU217" s="30">
        <f t="shared" si="110"/>
        <v>3.9353846153846156E-2</v>
      </c>
      <c r="EV217" s="30">
        <f t="shared" si="111"/>
        <v>4.127329192546584E-2</v>
      </c>
      <c r="EW217" s="30">
        <f t="shared" si="112"/>
        <v>4.194577352472089E-2</v>
      </c>
      <c r="EX217" s="30">
        <f t="shared" si="113"/>
        <v>4.0617088607594935E-2</v>
      </c>
      <c r="EY217" s="30">
        <f t="shared" si="114"/>
        <v>4.809688581314879E-2</v>
      </c>
      <c r="EZ217" s="30">
        <f t="shared" si="115"/>
        <v>4.5942275042444823E-2</v>
      </c>
      <c r="FA217" s="30">
        <f t="shared" si="116"/>
        <v>4.3801652892561986E-2</v>
      </c>
      <c r="FB217" s="30">
        <f t="shared" si="117"/>
        <v>4.3570247933884296E-2</v>
      </c>
      <c r="FC217" s="30">
        <f t="shared" si="118"/>
        <v>4.5008077544426497E-2</v>
      </c>
      <c r="FD217" s="30">
        <f t="shared" si="101"/>
        <v>8.9200652528548127E-2</v>
      </c>
      <c r="FE217" s="30">
        <f t="shared" si="102"/>
        <v>8.5120385232744789E-2</v>
      </c>
      <c r="FF217" s="30">
        <f t="shared" si="103"/>
        <v>7.9809523809523816E-2</v>
      </c>
    </row>
    <row r="218" spans="1:162" ht="14.4" x14ac:dyDescent="0.3">
      <c r="A218" s="16" t="s">
        <v>224</v>
      </c>
      <c r="B218" s="18">
        <v>1196</v>
      </c>
      <c r="C218" s="18">
        <v>1151</v>
      </c>
      <c r="D218" s="18">
        <v>1117</v>
      </c>
      <c r="E218" s="18">
        <v>1004</v>
      </c>
      <c r="F218" s="18">
        <v>926</v>
      </c>
      <c r="G218" s="18">
        <v>867</v>
      </c>
      <c r="H218" s="18">
        <v>748</v>
      </c>
      <c r="I218" s="18">
        <v>733</v>
      </c>
      <c r="J218" s="18">
        <v>690</v>
      </c>
      <c r="K218" s="18">
        <v>676</v>
      </c>
      <c r="L218" s="18">
        <v>614</v>
      </c>
      <c r="M218" s="18">
        <v>655</v>
      </c>
      <c r="N218" s="18">
        <v>616</v>
      </c>
      <c r="O218" s="18">
        <v>592</v>
      </c>
      <c r="P218" s="18">
        <v>565</v>
      </c>
      <c r="Q218" s="18">
        <v>591</v>
      </c>
      <c r="R218" s="18">
        <v>576</v>
      </c>
      <c r="S218" s="18">
        <v>549</v>
      </c>
      <c r="T218" s="18">
        <v>552</v>
      </c>
      <c r="U218" s="18">
        <v>562</v>
      </c>
      <c r="V218" s="18">
        <v>550</v>
      </c>
      <c r="W218" s="18">
        <v>560</v>
      </c>
      <c r="X218" s="18">
        <v>567</v>
      </c>
      <c r="Y218" s="18">
        <v>619</v>
      </c>
      <c r="Z218" s="18">
        <v>595</v>
      </c>
      <c r="AA218" s="18">
        <v>586</v>
      </c>
      <c r="AB218" s="18">
        <v>583</v>
      </c>
      <c r="AC218" s="18">
        <v>589</v>
      </c>
      <c r="AD218" s="18">
        <v>1622</v>
      </c>
      <c r="AE218" s="18">
        <v>1652</v>
      </c>
      <c r="AF218" s="18">
        <v>1581</v>
      </c>
      <c r="AG218" s="18"/>
      <c r="AH218" s="18"/>
      <c r="AI218" s="18"/>
      <c r="AJ218" s="18"/>
      <c r="AK218" s="18">
        <v>28000</v>
      </c>
      <c r="AL218" s="18">
        <v>27800</v>
      </c>
      <c r="AM218" s="18">
        <v>26700</v>
      </c>
      <c r="AN218" s="18">
        <v>27200</v>
      </c>
      <c r="AO218" s="18">
        <v>28600</v>
      </c>
      <c r="AP218" s="18">
        <v>29300</v>
      </c>
      <c r="AQ218" s="18">
        <v>29000</v>
      </c>
      <c r="AR218" s="18">
        <v>28100</v>
      </c>
      <c r="AS218" s="18">
        <v>27000</v>
      </c>
      <c r="AT218" s="18">
        <v>25800</v>
      </c>
      <c r="AU218" s="18">
        <v>26500</v>
      </c>
      <c r="AV218" s="18">
        <v>25700</v>
      </c>
      <c r="AW218" s="18">
        <v>26300</v>
      </c>
      <c r="AX218" s="18">
        <v>26300</v>
      </c>
      <c r="AY218" s="40">
        <v>27100</v>
      </c>
      <c r="AZ218" s="40">
        <v>26700</v>
      </c>
      <c r="BA218" s="40">
        <v>25400</v>
      </c>
      <c r="BB218" s="40">
        <v>25000</v>
      </c>
      <c r="BC218" s="40">
        <v>25100</v>
      </c>
      <c r="BD218" s="40">
        <v>26700</v>
      </c>
      <c r="BE218" s="40">
        <v>26400</v>
      </c>
      <c r="BF218" s="40">
        <v>26600</v>
      </c>
      <c r="BG218" s="40">
        <v>25700</v>
      </c>
      <c r="BH218" s="40">
        <v>26600</v>
      </c>
      <c r="BI218" s="40">
        <v>26000</v>
      </c>
      <c r="BJ218" s="40">
        <v>25400</v>
      </c>
      <c r="BK218" s="40">
        <v>26000</v>
      </c>
      <c r="BL218" s="40">
        <v>26000</v>
      </c>
      <c r="BM218" s="40">
        <v>27000</v>
      </c>
      <c r="BN218" s="40">
        <v>27600</v>
      </c>
      <c r="BO218" s="40">
        <v>25200</v>
      </c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40"/>
      <c r="CE218" s="16"/>
      <c r="CJ218"/>
      <c r="CL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EA218" s="30" t="e">
        <f t="shared" si="99"/>
        <v>#DIV/0!</v>
      </c>
      <c r="EB218" s="30">
        <f t="shared" si="100"/>
        <v>4.2714285714285712E-2</v>
      </c>
      <c r="EC218" s="30">
        <f t="shared" si="119"/>
        <v>4.1402877697841727E-2</v>
      </c>
      <c r="ED218" s="30">
        <f t="shared" si="120"/>
        <v>4.1835205992509367E-2</v>
      </c>
      <c r="EE218" s="30">
        <f t="shared" si="121"/>
        <v>3.6911764705882352E-2</v>
      </c>
      <c r="EF218" s="30">
        <f t="shared" si="122"/>
        <v>3.237762237762238E-2</v>
      </c>
      <c r="EG218" s="30">
        <f t="shared" si="123"/>
        <v>2.9590443686006825E-2</v>
      </c>
      <c r="EH218" s="30">
        <f t="shared" si="124"/>
        <v>2.5793103448275862E-2</v>
      </c>
      <c r="EI218" s="30">
        <f t="shared" si="125"/>
        <v>2.6085409252669039E-2</v>
      </c>
      <c r="EJ218" s="30">
        <f t="shared" si="126"/>
        <v>2.5555555555555557E-2</v>
      </c>
      <c r="EK218" s="30">
        <f t="shared" si="127"/>
        <v>2.62015503875969E-2</v>
      </c>
      <c r="EL218" s="30">
        <f t="shared" si="128"/>
        <v>2.3169811320754716E-2</v>
      </c>
      <c r="EM218" s="30">
        <f t="shared" si="129"/>
        <v>2.5486381322957198E-2</v>
      </c>
      <c r="EN218" s="30">
        <f t="shared" si="130"/>
        <v>2.3422053231939164E-2</v>
      </c>
      <c r="EO218" s="30">
        <f t="shared" si="104"/>
        <v>2.2509505703422052E-2</v>
      </c>
      <c r="EP218" s="30">
        <f t="shared" si="105"/>
        <v>2.0848708487084869E-2</v>
      </c>
      <c r="EQ218" s="30">
        <f t="shared" si="106"/>
        <v>2.2134831460674156E-2</v>
      </c>
      <c r="ER218" s="30">
        <f t="shared" si="107"/>
        <v>2.267716535433071E-2</v>
      </c>
      <c r="ES218" s="30">
        <f t="shared" si="108"/>
        <v>2.196E-2</v>
      </c>
      <c r="ET218" s="30">
        <f t="shared" si="109"/>
        <v>2.1992031872509959E-2</v>
      </c>
      <c r="EU218" s="30">
        <f t="shared" si="110"/>
        <v>2.1048689138576777E-2</v>
      </c>
      <c r="EV218" s="30">
        <f t="shared" si="111"/>
        <v>2.0833333333333332E-2</v>
      </c>
      <c r="EW218" s="30">
        <f t="shared" si="112"/>
        <v>2.1052631578947368E-2</v>
      </c>
      <c r="EX218" s="30">
        <f t="shared" si="113"/>
        <v>2.2062256809338522E-2</v>
      </c>
      <c r="EY218" s="30">
        <f t="shared" si="114"/>
        <v>2.3270676691729324E-2</v>
      </c>
      <c r="EZ218" s="30">
        <f t="shared" si="115"/>
        <v>2.2884615384615385E-2</v>
      </c>
      <c r="FA218" s="30">
        <f t="shared" si="116"/>
        <v>2.3070866141732285E-2</v>
      </c>
      <c r="FB218" s="30">
        <f t="shared" si="117"/>
        <v>2.2423076923076924E-2</v>
      </c>
      <c r="FC218" s="30">
        <f t="shared" si="118"/>
        <v>2.2653846153846153E-2</v>
      </c>
      <c r="FD218" s="30">
        <f t="shared" si="101"/>
        <v>6.0074074074074071E-2</v>
      </c>
      <c r="FE218" s="30">
        <f t="shared" si="102"/>
        <v>5.9855072463768116E-2</v>
      </c>
      <c r="FF218" s="30">
        <f t="shared" si="103"/>
        <v>6.2738095238095232E-2</v>
      </c>
    </row>
    <row r="219" spans="1:162" ht="14.4" x14ac:dyDescent="0.3">
      <c r="A219" s="16" t="s">
        <v>225</v>
      </c>
      <c r="B219" s="18">
        <v>10876</v>
      </c>
      <c r="C219" s="18">
        <v>9961</v>
      </c>
      <c r="D219" s="18">
        <v>8334</v>
      </c>
      <c r="E219" s="18">
        <v>8217</v>
      </c>
      <c r="F219" s="18">
        <v>7289</v>
      </c>
      <c r="G219" s="18">
        <v>6406</v>
      </c>
      <c r="H219" s="18">
        <v>5508</v>
      </c>
      <c r="I219" s="18">
        <v>5560</v>
      </c>
      <c r="J219" s="18">
        <v>6946</v>
      </c>
      <c r="K219" s="18">
        <v>6714</v>
      </c>
      <c r="L219" s="18">
        <v>6337</v>
      </c>
      <c r="M219" s="18">
        <v>6820</v>
      </c>
      <c r="N219" s="18">
        <v>6812</v>
      </c>
      <c r="O219" s="18">
        <v>6712</v>
      </c>
      <c r="P219" s="18">
        <v>6217</v>
      </c>
      <c r="Q219" s="18">
        <v>6605</v>
      </c>
      <c r="R219" s="18">
        <v>6501</v>
      </c>
      <c r="S219" s="18">
        <v>6460</v>
      </c>
      <c r="T219" s="18">
        <v>6254</v>
      </c>
      <c r="U219" s="18">
        <v>6873</v>
      </c>
      <c r="V219" s="18">
        <v>6985</v>
      </c>
      <c r="W219" s="18">
        <v>6964</v>
      </c>
      <c r="X219" s="18">
        <v>6597</v>
      </c>
      <c r="Y219" s="18">
        <v>7192</v>
      </c>
      <c r="Z219" s="18">
        <v>7139</v>
      </c>
      <c r="AA219" s="18">
        <v>7318</v>
      </c>
      <c r="AB219" s="18">
        <v>7027</v>
      </c>
      <c r="AC219" s="18">
        <v>7809</v>
      </c>
      <c r="AD219" s="18">
        <v>13869</v>
      </c>
      <c r="AE219" s="18">
        <v>13805</v>
      </c>
      <c r="AF219" s="18">
        <v>13681</v>
      </c>
      <c r="AG219" s="18"/>
      <c r="AH219" s="18"/>
      <c r="AI219" s="18"/>
      <c r="AJ219" s="18"/>
      <c r="AK219" s="18">
        <v>102600</v>
      </c>
      <c r="AL219" s="18">
        <v>103000</v>
      </c>
      <c r="AM219" s="18">
        <v>103800</v>
      </c>
      <c r="AN219" s="18">
        <v>103900</v>
      </c>
      <c r="AO219" s="18">
        <v>102100</v>
      </c>
      <c r="AP219" s="18">
        <v>101300</v>
      </c>
      <c r="AQ219" s="18">
        <v>100600</v>
      </c>
      <c r="AR219" s="18">
        <v>98500</v>
      </c>
      <c r="AS219" s="18">
        <v>101000</v>
      </c>
      <c r="AT219" s="18">
        <v>99900</v>
      </c>
      <c r="AU219" s="18">
        <v>100200</v>
      </c>
      <c r="AV219" s="18">
        <v>103700</v>
      </c>
      <c r="AW219" s="18">
        <v>103600</v>
      </c>
      <c r="AX219" s="18">
        <v>104900</v>
      </c>
      <c r="AY219" s="40">
        <v>105600</v>
      </c>
      <c r="AZ219" s="40">
        <v>104300</v>
      </c>
      <c r="BA219" s="40">
        <v>105000</v>
      </c>
      <c r="BB219" s="40">
        <v>104700</v>
      </c>
      <c r="BC219" s="40">
        <v>102400</v>
      </c>
      <c r="BD219" s="40">
        <v>102800</v>
      </c>
      <c r="BE219" s="40">
        <v>100400</v>
      </c>
      <c r="BF219" s="40">
        <v>100300</v>
      </c>
      <c r="BG219" s="40">
        <v>101600</v>
      </c>
      <c r="BH219" s="40">
        <v>102200</v>
      </c>
      <c r="BI219" s="40">
        <v>103300</v>
      </c>
      <c r="BJ219" s="40">
        <v>102000</v>
      </c>
      <c r="BK219" s="40">
        <v>105000</v>
      </c>
      <c r="BL219" s="40">
        <v>106100</v>
      </c>
      <c r="BM219" s="40">
        <v>105700</v>
      </c>
      <c r="BN219" s="40">
        <v>108600</v>
      </c>
      <c r="BO219" s="40">
        <v>108300</v>
      </c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40"/>
      <c r="CE219" s="16"/>
      <c r="CJ219"/>
      <c r="CL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EA219" s="30" t="e">
        <f t="shared" si="99"/>
        <v>#DIV/0!</v>
      </c>
      <c r="EB219" s="30">
        <f t="shared" si="100"/>
        <v>0.10600389863547759</v>
      </c>
      <c r="EC219" s="30">
        <f t="shared" si="119"/>
        <v>9.6708737864077673E-2</v>
      </c>
      <c r="ED219" s="30">
        <f t="shared" si="120"/>
        <v>8.0289017341040464E-2</v>
      </c>
      <c r="EE219" s="30">
        <f t="shared" si="121"/>
        <v>7.9085659287776708E-2</v>
      </c>
      <c r="EF219" s="30">
        <f t="shared" si="122"/>
        <v>7.1390793339862882E-2</v>
      </c>
      <c r="EG219" s="30">
        <f t="shared" si="123"/>
        <v>6.3237907206317862E-2</v>
      </c>
      <c r="EH219" s="30">
        <f t="shared" si="124"/>
        <v>5.475149105367793E-2</v>
      </c>
      <c r="EI219" s="30">
        <f t="shared" si="125"/>
        <v>5.644670050761421E-2</v>
      </c>
      <c r="EJ219" s="30">
        <f t="shared" si="126"/>
        <v>6.8772277227722778E-2</v>
      </c>
      <c r="EK219" s="30">
        <f t="shared" si="127"/>
        <v>6.7207207207207201E-2</v>
      </c>
      <c r="EL219" s="30">
        <f t="shared" si="128"/>
        <v>6.3243512974051896E-2</v>
      </c>
      <c r="EM219" s="30">
        <f t="shared" si="129"/>
        <v>6.576663452266153E-2</v>
      </c>
      <c r="EN219" s="30">
        <f t="shared" si="130"/>
        <v>6.5752895752895751E-2</v>
      </c>
      <c r="EO219" s="30">
        <f t="shared" si="104"/>
        <v>6.3984747378455678E-2</v>
      </c>
      <c r="EP219" s="30">
        <f t="shared" si="105"/>
        <v>5.8873106060606063E-2</v>
      </c>
      <c r="EQ219" s="30">
        <f t="shared" si="106"/>
        <v>6.3326941514860985E-2</v>
      </c>
      <c r="ER219" s="30">
        <f t="shared" si="107"/>
        <v>6.1914285714285713E-2</v>
      </c>
      <c r="ES219" s="30">
        <f t="shared" si="108"/>
        <v>6.1700095510983766E-2</v>
      </c>
      <c r="ET219" s="30">
        <f t="shared" si="109"/>
        <v>6.1074218749999999E-2</v>
      </c>
      <c r="EU219" s="30">
        <f t="shared" si="110"/>
        <v>6.6857976653696499E-2</v>
      </c>
      <c r="EV219" s="30">
        <f t="shared" si="111"/>
        <v>6.9571713147410355E-2</v>
      </c>
      <c r="EW219" s="30">
        <f t="shared" si="112"/>
        <v>6.9431704885343962E-2</v>
      </c>
      <c r="EX219" s="30">
        <f t="shared" si="113"/>
        <v>6.4931102362204729E-2</v>
      </c>
      <c r="EY219" s="30">
        <f t="shared" si="114"/>
        <v>7.037181996086106E-2</v>
      </c>
      <c r="EZ219" s="30">
        <f t="shared" si="115"/>
        <v>6.9109390125847048E-2</v>
      </c>
      <c r="FA219" s="30">
        <f t="shared" si="116"/>
        <v>7.174509803921568E-2</v>
      </c>
      <c r="FB219" s="30">
        <f t="shared" si="117"/>
        <v>6.6923809523809524E-2</v>
      </c>
      <c r="FC219" s="30">
        <f t="shared" si="118"/>
        <v>7.3600377002827524E-2</v>
      </c>
      <c r="FD219" s="30">
        <f t="shared" si="101"/>
        <v>0.13121097445600757</v>
      </c>
      <c r="FE219" s="30">
        <f t="shared" si="102"/>
        <v>0.12711786372007366</v>
      </c>
      <c r="FF219" s="30">
        <f t="shared" si="103"/>
        <v>0.12632502308402585</v>
      </c>
    </row>
    <row r="220" spans="1:162" ht="14.4" x14ac:dyDescent="0.3">
      <c r="A220" s="16" t="s">
        <v>226</v>
      </c>
      <c r="B220" s="18">
        <v>3799</v>
      </c>
      <c r="C220" s="18">
        <v>3426</v>
      </c>
      <c r="D220" s="18">
        <v>3202</v>
      </c>
      <c r="E220" s="18">
        <v>2984</v>
      </c>
      <c r="F220" s="18">
        <v>2671</v>
      </c>
      <c r="G220" s="18">
        <v>2413</v>
      </c>
      <c r="H220" s="18">
        <v>2336</v>
      </c>
      <c r="I220" s="18">
        <v>2317</v>
      </c>
      <c r="J220" s="18">
        <v>2215</v>
      </c>
      <c r="K220" s="18">
        <v>2146</v>
      </c>
      <c r="L220" s="18">
        <v>2136</v>
      </c>
      <c r="M220" s="18">
        <v>2217</v>
      </c>
      <c r="N220" s="18">
        <v>2206</v>
      </c>
      <c r="O220" s="18">
        <v>2100</v>
      </c>
      <c r="P220" s="18">
        <v>2155</v>
      </c>
      <c r="Q220" s="18">
        <v>2193</v>
      </c>
      <c r="R220" s="18">
        <v>2219</v>
      </c>
      <c r="S220" s="18">
        <v>2165</v>
      </c>
      <c r="T220" s="18">
        <v>2082</v>
      </c>
      <c r="U220" s="18">
        <v>2077</v>
      </c>
      <c r="V220" s="18">
        <v>2090</v>
      </c>
      <c r="W220" s="18">
        <v>2113</v>
      </c>
      <c r="X220" s="18">
        <v>2144</v>
      </c>
      <c r="Y220" s="18">
        <v>2273</v>
      </c>
      <c r="Z220" s="18">
        <v>2250</v>
      </c>
      <c r="AA220" s="18">
        <v>2149</v>
      </c>
      <c r="AB220" s="18">
        <v>2197</v>
      </c>
      <c r="AC220" s="18">
        <v>2305</v>
      </c>
      <c r="AD220" s="18">
        <v>4724</v>
      </c>
      <c r="AE220" s="18">
        <v>4899</v>
      </c>
      <c r="AF220" s="18">
        <v>4745</v>
      </c>
      <c r="AG220" s="18"/>
      <c r="AH220" s="18"/>
      <c r="AI220" s="18"/>
      <c r="AJ220" s="18"/>
      <c r="AK220" s="18">
        <v>83600</v>
      </c>
      <c r="AL220" s="18">
        <v>87000</v>
      </c>
      <c r="AM220" s="18">
        <v>83400</v>
      </c>
      <c r="AN220" s="18">
        <v>83200</v>
      </c>
      <c r="AO220" s="18">
        <v>83600</v>
      </c>
      <c r="AP220" s="18">
        <v>82500</v>
      </c>
      <c r="AQ220" s="18">
        <v>82400</v>
      </c>
      <c r="AR220" s="18">
        <v>85600</v>
      </c>
      <c r="AS220" s="18">
        <v>85400</v>
      </c>
      <c r="AT220" s="18">
        <v>86700</v>
      </c>
      <c r="AU220" s="18">
        <v>92700</v>
      </c>
      <c r="AV220" s="18">
        <v>88100</v>
      </c>
      <c r="AW220" s="18">
        <v>86500</v>
      </c>
      <c r="AX220" s="18">
        <v>88000</v>
      </c>
      <c r="AY220" s="40">
        <v>86700</v>
      </c>
      <c r="AZ220" s="40">
        <v>88400</v>
      </c>
      <c r="BA220" s="40">
        <v>89700</v>
      </c>
      <c r="BB220" s="40">
        <v>88000</v>
      </c>
      <c r="BC220" s="40">
        <v>89300</v>
      </c>
      <c r="BD220" s="40">
        <v>88400</v>
      </c>
      <c r="BE220" s="40">
        <v>88100</v>
      </c>
      <c r="BF220" s="40">
        <v>85200</v>
      </c>
      <c r="BG220" s="40">
        <v>85700</v>
      </c>
      <c r="BH220" s="40">
        <v>89300</v>
      </c>
      <c r="BI220" s="40">
        <v>86600</v>
      </c>
      <c r="BJ220" s="40">
        <v>86500</v>
      </c>
      <c r="BK220" s="40">
        <v>86500</v>
      </c>
      <c r="BL220" s="40">
        <v>88500</v>
      </c>
      <c r="BM220" s="40">
        <v>88500</v>
      </c>
      <c r="BN220" s="40">
        <v>85800</v>
      </c>
      <c r="BO220" s="40">
        <v>77300</v>
      </c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40"/>
      <c r="CE220" s="16"/>
      <c r="CJ220"/>
      <c r="CL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EA220" s="30" t="e">
        <f t="shared" si="99"/>
        <v>#DIV/0!</v>
      </c>
      <c r="EB220" s="30">
        <f t="shared" si="100"/>
        <v>4.5442583732057416E-2</v>
      </c>
      <c r="EC220" s="30">
        <f t="shared" si="119"/>
        <v>3.9379310344827584E-2</v>
      </c>
      <c r="ED220" s="30">
        <f t="shared" si="120"/>
        <v>3.839328537170264E-2</v>
      </c>
      <c r="EE220" s="30">
        <f t="shared" si="121"/>
        <v>3.5865384615384618E-2</v>
      </c>
      <c r="EF220" s="30">
        <f t="shared" si="122"/>
        <v>3.1949760765550242E-2</v>
      </c>
      <c r="EG220" s="30">
        <f t="shared" si="123"/>
        <v>2.924848484848485E-2</v>
      </c>
      <c r="EH220" s="30">
        <f t="shared" si="124"/>
        <v>2.8349514563106797E-2</v>
      </c>
      <c r="EI220" s="30">
        <f t="shared" si="125"/>
        <v>2.7067757009345793E-2</v>
      </c>
      <c r="EJ220" s="30">
        <f t="shared" si="126"/>
        <v>2.5936768149882904E-2</v>
      </c>
      <c r="EK220" s="30">
        <f t="shared" si="127"/>
        <v>2.47520184544406E-2</v>
      </c>
      <c r="EL220" s="30">
        <f t="shared" si="128"/>
        <v>2.3042071197411002E-2</v>
      </c>
      <c r="EM220" s="30">
        <f t="shared" si="129"/>
        <v>2.5164585698070376E-2</v>
      </c>
      <c r="EN220" s="30">
        <f t="shared" si="130"/>
        <v>2.5502890173410404E-2</v>
      </c>
      <c r="EO220" s="30">
        <f t="shared" si="104"/>
        <v>2.3863636363636365E-2</v>
      </c>
      <c r="EP220" s="30">
        <f t="shared" si="105"/>
        <v>2.4855824682814304E-2</v>
      </c>
      <c r="EQ220" s="30">
        <f t="shared" si="106"/>
        <v>2.4807692307692308E-2</v>
      </c>
      <c r="ER220" s="30">
        <f t="shared" si="107"/>
        <v>2.4738015607580825E-2</v>
      </c>
      <c r="ES220" s="30">
        <f t="shared" si="108"/>
        <v>2.4602272727272726E-2</v>
      </c>
      <c r="ET220" s="30">
        <f t="shared" si="109"/>
        <v>2.3314669652855544E-2</v>
      </c>
      <c r="EU220" s="30">
        <f t="shared" si="110"/>
        <v>2.3495475113122173E-2</v>
      </c>
      <c r="EV220" s="30">
        <f t="shared" si="111"/>
        <v>2.3723041997729854E-2</v>
      </c>
      <c r="EW220" s="30">
        <f t="shared" si="112"/>
        <v>2.4800469483568077E-2</v>
      </c>
      <c r="EX220" s="30">
        <f t="shared" si="113"/>
        <v>2.5017502917152858E-2</v>
      </c>
      <c r="EY220" s="30">
        <f t="shared" si="114"/>
        <v>2.5453527435610301E-2</v>
      </c>
      <c r="EZ220" s="30">
        <f t="shared" si="115"/>
        <v>2.5981524249422634E-2</v>
      </c>
      <c r="FA220" s="30">
        <f t="shared" si="116"/>
        <v>2.484393063583815E-2</v>
      </c>
      <c r="FB220" s="30">
        <f t="shared" si="117"/>
        <v>2.5398843930635837E-2</v>
      </c>
      <c r="FC220" s="30">
        <f t="shared" si="118"/>
        <v>2.6045197740112994E-2</v>
      </c>
      <c r="FD220" s="30">
        <f t="shared" si="101"/>
        <v>5.3378531073446325E-2</v>
      </c>
      <c r="FE220" s="30">
        <f t="shared" si="102"/>
        <v>5.7097902097902095E-2</v>
      </c>
      <c r="FF220" s="30">
        <f t="shared" si="103"/>
        <v>6.1384217335058215E-2</v>
      </c>
    </row>
    <row r="221" spans="1:162" ht="14.4" x14ac:dyDescent="0.3">
      <c r="A221" s="16" t="s">
        <v>18</v>
      </c>
      <c r="B221" s="18">
        <v>11018</v>
      </c>
      <c r="C221" s="18">
        <v>10093</v>
      </c>
      <c r="D221" s="18">
        <v>9300</v>
      </c>
      <c r="E221" s="18">
        <v>9043</v>
      </c>
      <c r="F221" s="18">
        <v>8116</v>
      </c>
      <c r="G221" s="18">
        <v>7467</v>
      </c>
      <c r="H221" s="18">
        <v>7108</v>
      </c>
      <c r="I221" s="18">
        <v>7079</v>
      </c>
      <c r="J221" s="18">
        <v>6655</v>
      </c>
      <c r="K221" s="18">
        <v>6415</v>
      </c>
      <c r="L221" s="18">
        <v>6308</v>
      </c>
      <c r="M221" s="18">
        <v>6558</v>
      </c>
      <c r="N221" s="18">
        <v>6501</v>
      </c>
      <c r="O221" s="18">
        <v>6218</v>
      </c>
      <c r="P221" s="18">
        <v>6305</v>
      </c>
      <c r="Q221" s="18">
        <v>6439</v>
      </c>
      <c r="R221" s="18">
        <v>6438</v>
      </c>
      <c r="S221" s="18">
        <v>6294</v>
      </c>
      <c r="T221" s="18">
        <v>6164</v>
      </c>
      <c r="U221" s="18">
        <v>6240</v>
      </c>
      <c r="V221" s="18">
        <v>6355</v>
      </c>
      <c r="W221" s="18">
        <v>6478</v>
      </c>
      <c r="X221" s="18">
        <v>6532</v>
      </c>
      <c r="Y221" s="18">
        <v>6904</v>
      </c>
      <c r="Z221" s="18">
        <v>6720</v>
      </c>
      <c r="AA221" s="18">
        <v>6617</v>
      </c>
      <c r="AB221" s="18">
        <v>6795</v>
      </c>
      <c r="AC221" s="18">
        <v>7254</v>
      </c>
      <c r="AD221" s="18">
        <v>17363</v>
      </c>
      <c r="AE221" s="18">
        <v>17521</v>
      </c>
      <c r="AF221" s="18">
        <v>16506</v>
      </c>
      <c r="AG221" s="18"/>
      <c r="AH221" s="18"/>
      <c r="AI221" s="18"/>
      <c r="AJ221" s="18"/>
      <c r="AK221" s="18">
        <v>346900</v>
      </c>
      <c r="AL221" s="18">
        <v>347800</v>
      </c>
      <c r="AM221" s="18">
        <v>340700</v>
      </c>
      <c r="AN221" s="18">
        <v>334500</v>
      </c>
      <c r="AO221" s="18">
        <v>333700</v>
      </c>
      <c r="AP221" s="18">
        <v>331700</v>
      </c>
      <c r="AQ221" s="18">
        <v>331500</v>
      </c>
      <c r="AR221" s="18">
        <v>337600</v>
      </c>
      <c r="AS221" s="18">
        <v>336300</v>
      </c>
      <c r="AT221" s="18">
        <v>342000</v>
      </c>
      <c r="AU221" s="18">
        <v>352600</v>
      </c>
      <c r="AV221" s="18">
        <v>349600</v>
      </c>
      <c r="AW221" s="18">
        <v>351000</v>
      </c>
      <c r="AX221" s="18">
        <v>350400</v>
      </c>
      <c r="AY221" s="40">
        <v>347000</v>
      </c>
      <c r="AZ221" s="40">
        <v>346300</v>
      </c>
      <c r="BA221" s="40">
        <v>351000</v>
      </c>
      <c r="BB221" s="40">
        <v>351700</v>
      </c>
      <c r="BC221" s="40">
        <v>358000</v>
      </c>
      <c r="BD221" s="40">
        <v>358200</v>
      </c>
      <c r="BE221" s="40">
        <v>357400</v>
      </c>
      <c r="BF221" s="40">
        <v>353000</v>
      </c>
      <c r="BG221" s="40">
        <v>352700</v>
      </c>
      <c r="BH221" s="40">
        <v>355200</v>
      </c>
      <c r="BI221" s="40">
        <v>353900</v>
      </c>
      <c r="BJ221" s="40">
        <v>354800</v>
      </c>
      <c r="BK221" s="40">
        <v>354300</v>
      </c>
      <c r="BL221" s="40">
        <v>362300</v>
      </c>
      <c r="BM221" s="40">
        <v>359800</v>
      </c>
      <c r="BN221" s="40">
        <v>363000</v>
      </c>
      <c r="BO221" s="40">
        <v>350400</v>
      </c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40"/>
      <c r="CE221" s="16"/>
      <c r="CJ221"/>
      <c r="CL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EA221" s="30" t="e">
        <f t="shared" si="99"/>
        <v>#DIV/0!</v>
      </c>
      <c r="EB221" s="30">
        <f t="shared" si="100"/>
        <v>3.1761314499855864E-2</v>
      </c>
      <c r="EC221" s="30">
        <f t="shared" si="119"/>
        <v>2.9019551466359976E-2</v>
      </c>
      <c r="ED221" s="30">
        <f t="shared" si="120"/>
        <v>2.729674200176108E-2</v>
      </c>
      <c r="EE221" s="30">
        <f t="shared" si="121"/>
        <v>2.7034379671150972E-2</v>
      </c>
      <c r="EF221" s="30">
        <f t="shared" si="122"/>
        <v>2.432124662870842E-2</v>
      </c>
      <c r="EG221" s="30">
        <f t="shared" si="123"/>
        <v>2.2511305396442569E-2</v>
      </c>
      <c r="EH221" s="30">
        <f t="shared" si="124"/>
        <v>2.1441930618401207E-2</v>
      </c>
      <c r="EI221" s="30">
        <f t="shared" si="125"/>
        <v>2.0968601895734598E-2</v>
      </c>
      <c r="EJ221" s="30">
        <f t="shared" si="126"/>
        <v>1.9788878977103776E-2</v>
      </c>
      <c r="EK221" s="30">
        <f t="shared" si="127"/>
        <v>1.8757309941520469E-2</v>
      </c>
      <c r="EL221" s="30">
        <f t="shared" si="128"/>
        <v>1.7889960294951785E-2</v>
      </c>
      <c r="EM221" s="30">
        <f t="shared" si="129"/>
        <v>1.875858123569794E-2</v>
      </c>
      <c r="EN221" s="30">
        <f t="shared" si="130"/>
        <v>1.8521367521367522E-2</v>
      </c>
      <c r="EO221" s="30">
        <f t="shared" si="104"/>
        <v>1.7745433789954339E-2</v>
      </c>
      <c r="EP221" s="30">
        <f t="shared" si="105"/>
        <v>1.8170028818443804E-2</v>
      </c>
      <c r="EQ221" s="30">
        <f t="shared" si="106"/>
        <v>1.859370488016171E-2</v>
      </c>
      <c r="ER221" s="30">
        <f t="shared" si="107"/>
        <v>1.8341880341880341E-2</v>
      </c>
      <c r="ES221" s="30">
        <f t="shared" si="108"/>
        <v>1.7895934034688653E-2</v>
      </c>
      <c r="ET221" s="30">
        <f t="shared" si="109"/>
        <v>1.7217877094972068E-2</v>
      </c>
      <c r="EU221" s="30">
        <f t="shared" si="110"/>
        <v>1.7420435510887771E-2</v>
      </c>
      <c r="EV221" s="30">
        <f t="shared" si="111"/>
        <v>1.7781197537772804E-2</v>
      </c>
      <c r="EW221" s="30">
        <f t="shared" si="112"/>
        <v>1.8351274787535409E-2</v>
      </c>
      <c r="EX221" s="30">
        <f t="shared" si="113"/>
        <v>1.8519988658916926E-2</v>
      </c>
      <c r="EY221" s="30">
        <f t="shared" si="114"/>
        <v>1.9436936936936936E-2</v>
      </c>
      <c r="EZ221" s="30">
        <f t="shared" si="115"/>
        <v>1.8988414806442498E-2</v>
      </c>
      <c r="FA221" s="30">
        <f t="shared" si="116"/>
        <v>1.8649943630214206E-2</v>
      </c>
      <c r="FB221" s="30">
        <f t="shared" si="117"/>
        <v>1.9178662150719727E-2</v>
      </c>
      <c r="FC221" s="30">
        <f t="shared" si="118"/>
        <v>2.0022081148219708E-2</v>
      </c>
      <c r="FD221" s="30">
        <f t="shared" si="101"/>
        <v>4.8257365202890493E-2</v>
      </c>
      <c r="FE221" s="30">
        <f t="shared" si="102"/>
        <v>4.8267217630853995E-2</v>
      </c>
      <c r="FF221" s="30">
        <f t="shared" si="103"/>
        <v>4.7106164383561647E-2</v>
      </c>
    </row>
    <row r="222" spans="1:162" ht="14.4" x14ac:dyDescent="0.3">
      <c r="A222" s="16" t="s">
        <v>227</v>
      </c>
      <c r="B222" s="18">
        <v>3135</v>
      </c>
      <c r="C222" s="18">
        <v>3022</v>
      </c>
      <c r="D222" s="18">
        <v>2791</v>
      </c>
      <c r="E222" s="18">
        <v>2809</v>
      </c>
      <c r="F222" s="18">
        <v>2622</v>
      </c>
      <c r="G222" s="18">
        <v>2372</v>
      </c>
      <c r="H222" s="18">
        <v>2113</v>
      </c>
      <c r="I222" s="18">
        <v>1980</v>
      </c>
      <c r="J222" s="18">
        <v>2193</v>
      </c>
      <c r="K222" s="18">
        <v>2159</v>
      </c>
      <c r="L222" s="18">
        <v>2089</v>
      </c>
      <c r="M222" s="18">
        <v>2227</v>
      </c>
      <c r="N222" s="18">
        <v>2147</v>
      </c>
      <c r="O222" s="18">
        <v>2094</v>
      </c>
      <c r="P222" s="18">
        <v>1990</v>
      </c>
      <c r="Q222" s="18">
        <v>2031</v>
      </c>
      <c r="R222" s="18">
        <v>1988</v>
      </c>
      <c r="S222" s="18">
        <v>1972</v>
      </c>
      <c r="T222" s="18">
        <v>1976</v>
      </c>
      <c r="U222" s="18">
        <v>2057</v>
      </c>
      <c r="V222" s="18">
        <v>2009</v>
      </c>
      <c r="W222" s="18">
        <v>1981</v>
      </c>
      <c r="X222" s="18">
        <v>2018</v>
      </c>
      <c r="Y222" s="18">
        <v>2018</v>
      </c>
      <c r="Z222" s="18">
        <v>2133</v>
      </c>
      <c r="AA222" s="18">
        <v>2085</v>
      </c>
      <c r="AB222" s="18">
        <v>2223</v>
      </c>
      <c r="AC222" s="18">
        <v>2347</v>
      </c>
      <c r="AD222" s="18">
        <v>4345</v>
      </c>
      <c r="AE222" s="18">
        <v>4154</v>
      </c>
      <c r="AF222" s="18">
        <v>4196</v>
      </c>
      <c r="AG222" s="18"/>
      <c r="AH222" s="18"/>
      <c r="AI222" s="18"/>
      <c r="AJ222" s="18"/>
      <c r="AK222" s="18">
        <v>40400</v>
      </c>
      <c r="AL222" s="18">
        <v>39500</v>
      </c>
      <c r="AM222" s="18">
        <v>36500</v>
      </c>
      <c r="AN222" s="18">
        <v>37700</v>
      </c>
      <c r="AO222" s="18">
        <v>38900</v>
      </c>
      <c r="AP222" s="18">
        <v>36500</v>
      </c>
      <c r="AQ222" s="18">
        <v>38600</v>
      </c>
      <c r="AR222" s="18">
        <v>39400</v>
      </c>
      <c r="AS222" s="18">
        <v>39800</v>
      </c>
      <c r="AT222" s="18">
        <v>39900</v>
      </c>
      <c r="AU222" s="18">
        <v>41000</v>
      </c>
      <c r="AV222" s="18">
        <v>41700</v>
      </c>
      <c r="AW222" s="18">
        <v>41400</v>
      </c>
      <c r="AX222" s="18">
        <v>42100</v>
      </c>
      <c r="AY222" s="40">
        <v>42700</v>
      </c>
      <c r="AZ222" s="40">
        <v>41900</v>
      </c>
      <c r="BA222" s="40">
        <v>41900</v>
      </c>
      <c r="BB222" s="40">
        <v>41300</v>
      </c>
      <c r="BC222" s="40">
        <v>39600</v>
      </c>
      <c r="BD222" s="40">
        <v>38500</v>
      </c>
      <c r="BE222" s="40">
        <v>37300</v>
      </c>
      <c r="BF222" s="40">
        <v>37300</v>
      </c>
      <c r="BG222" s="40">
        <v>38800</v>
      </c>
      <c r="BH222" s="40">
        <v>39200</v>
      </c>
      <c r="BI222" s="40">
        <v>40200</v>
      </c>
      <c r="BJ222" s="40">
        <v>40800</v>
      </c>
      <c r="BK222" s="40">
        <v>39900</v>
      </c>
      <c r="BL222" s="40">
        <v>40700</v>
      </c>
      <c r="BM222" s="40">
        <v>42200</v>
      </c>
      <c r="BN222" s="40">
        <v>42400</v>
      </c>
      <c r="BO222" s="40">
        <v>43600</v>
      </c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40"/>
      <c r="CE222" s="16"/>
      <c r="CJ222"/>
      <c r="CL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EA222" s="30" t="e">
        <f t="shared" si="99"/>
        <v>#DIV/0!</v>
      </c>
      <c r="EB222" s="30">
        <f t="shared" si="100"/>
        <v>7.7599009900990099E-2</v>
      </c>
      <c r="EC222" s="30">
        <f t="shared" si="119"/>
        <v>7.6506329113924049E-2</v>
      </c>
      <c r="ED222" s="30">
        <f t="shared" si="120"/>
        <v>7.6465753424657529E-2</v>
      </c>
      <c r="EE222" s="30">
        <f t="shared" si="121"/>
        <v>7.4509283819628652E-2</v>
      </c>
      <c r="EF222" s="30">
        <f t="shared" si="122"/>
        <v>6.7403598971722364E-2</v>
      </c>
      <c r="EG222" s="30">
        <f t="shared" si="123"/>
        <v>6.4986301369863012E-2</v>
      </c>
      <c r="EH222" s="30">
        <f t="shared" si="124"/>
        <v>5.4740932642487049E-2</v>
      </c>
      <c r="EI222" s="30">
        <f t="shared" si="125"/>
        <v>5.0253807106598984E-2</v>
      </c>
      <c r="EJ222" s="30">
        <f t="shared" si="126"/>
        <v>5.5100502512562814E-2</v>
      </c>
      <c r="EK222" s="30">
        <f t="shared" si="127"/>
        <v>5.411027568922306E-2</v>
      </c>
      <c r="EL222" s="30">
        <f t="shared" si="128"/>
        <v>5.0951219512195119E-2</v>
      </c>
      <c r="EM222" s="30">
        <f t="shared" si="129"/>
        <v>5.3405275779376496E-2</v>
      </c>
      <c r="EN222" s="30">
        <f t="shared" si="130"/>
        <v>5.1859903381642515E-2</v>
      </c>
      <c r="EO222" s="30">
        <f t="shared" si="104"/>
        <v>4.9738717339667456E-2</v>
      </c>
      <c r="EP222" s="30">
        <f t="shared" si="105"/>
        <v>4.6604215456674473E-2</v>
      </c>
      <c r="EQ222" s="30">
        <f t="shared" si="106"/>
        <v>4.8472553699284007E-2</v>
      </c>
      <c r="ER222" s="30">
        <f t="shared" si="107"/>
        <v>4.7446300715990451E-2</v>
      </c>
      <c r="ES222" s="30">
        <f t="shared" si="108"/>
        <v>4.7748184019370463E-2</v>
      </c>
      <c r="ET222" s="30">
        <f t="shared" si="109"/>
        <v>4.9898989898989901E-2</v>
      </c>
      <c r="EU222" s="30">
        <f t="shared" si="110"/>
        <v>5.3428571428571429E-2</v>
      </c>
      <c r="EV222" s="30">
        <f t="shared" si="111"/>
        <v>5.3860589812332438E-2</v>
      </c>
      <c r="EW222" s="30">
        <f t="shared" si="112"/>
        <v>5.3109919571045577E-2</v>
      </c>
      <c r="EX222" s="30">
        <f t="shared" si="113"/>
        <v>5.2010309278350514E-2</v>
      </c>
      <c r="EY222" s="30">
        <f t="shared" si="114"/>
        <v>5.1479591836734694E-2</v>
      </c>
      <c r="EZ222" s="30">
        <f t="shared" si="115"/>
        <v>5.305970149253731E-2</v>
      </c>
      <c r="FA222" s="30">
        <f t="shared" si="116"/>
        <v>5.1102941176470587E-2</v>
      </c>
      <c r="FB222" s="30">
        <f t="shared" si="117"/>
        <v>5.5714285714285716E-2</v>
      </c>
      <c r="FC222" s="30">
        <f t="shared" si="118"/>
        <v>5.7665847665847668E-2</v>
      </c>
      <c r="FD222" s="30">
        <f t="shared" si="101"/>
        <v>0.10296208530805687</v>
      </c>
      <c r="FE222" s="30">
        <f t="shared" si="102"/>
        <v>9.797169811320755E-2</v>
      </c>
      <c r="FF222" s="30">
        <f t="shared" si="103"/>
        <v>9.6238532110091743E-2</v>
      </c>
    </row>
    <row r="223" spans="1:162" ht="14.4" x14ac:dyDescent="0.3">
      <c r="A223" s="16" t="s">
        <v>228</v>
      </c>
      <c r="B223" s="18">
        <v>8673</v>
      </c>
      <c r="C223" s="18">
        <v>7878</v>
      </c>
      <c r="D223" s="18">
        <v>6915</v>
      </c>
      <c r="E223" s="18">
        <v>7420</v>
      </c>
      <c r="F223" s="18">
        <v>6580</v>
      </c>
      <c r="G223" s="18">
        <v>5722</v>
      </c>
      <c r="H223" s="18">
        <v>4660</v>
      </c>
      <c r="I223" s="18">
        <v>5054</v>
      </c>
      <c r="J223" s="18">
        <v>4651</v>
      </c>
      <c r="K223" s="18">
        <v>4237</v>
      </c>
      <c r="L223" s="18">
        <v>3741</v>
      </c>
      <c r="M223" s="18">
        <v>3998</v>
      </c>
      <c r="N223" s="18">
        <v>4033</v>
      </c>
      <c r="O223" s="18">
        <v>3852</v>
      </c>
      <c r="P223" s="18">
        <v>3538</v>
      </c>
      <c r="Q223" s="18">
        <v>3983</v>
      </c>
      <c r="R223" s="18">
        <v>3872</v>
      </c>
      <c r="S223" s="18">
        <v>3649</v>
      </c>
      <c r="T223" s="18">
        <v>3543</v>
      </c>
      <c r="U223" s="18">
        <v>3881</v>
      </c>
      <c r="V223" s="18">
        <v>4194</v>
      </c>
      <c r="W223" s="18">
        <v>4327</v>
      </c>
      <c r="X223" s="18">
        <v>4157</v>
      </c>
      <c r="Y223" s="18">
        <v>4529</v>
      </c>
      <c r="Z223" s="18">
        <v>4499</v>
      </c>
      <c r="AA223" s="18">
        <v>4507</v>
      </c>
      <c r="AB223" s="18">
        <v>4525</v>
      </c>
      <c r="AC223" s="18">
        <v>5077</v>
      </c>
      <c r="AD223" s="18">
        <v>10111</v>
      </c>
      <c r="AE223" s="18">
        <v>9776</v>
      </c>
      <c r="AF223" s="18">
        <v>9346</v>
      </c>
      <c r="AG223" s="18"/>
      <c r="AH223" s="18"/>
      <c r="AI223" s="18"/>
      <c r="AJ223" s="18"/>
      <c r="AK223" s="18">
        <v>92200</v>
      </c>
      <c r="AL223" s="18">
        <v>95000</v>
      </c>
      <c r="AM223" s="18">
        <v>96100</v>
      </c>
      <c r="AN223" s="18">
        <v>95500</v>
      </c>
      <c r="AO223" s="18">
        <v>94100</v>
      </c>
      <c r="AP223" s="18">
        <v>94100</v>
      </c>
      <c r="AQ223" s="18">
        <v>95000</v>
      </c>
      <c r="AR223" s="18">
        <v>97100</v>
      </c>
      <c r="AS223" s="18">
        <v>97000</v>
      </c>
      <c r="AT223" s="18">
        <v>96100</v>
      </c>
      <c r="AU223" s="18">
        <v>96500</v>
      </c>
      <c r="AV223" s="18">
        <v>96200</v>
      </c>
      <c r="AW223" s="18">
        <v>97500</v>
      </c>
      <c r="AX223" s="18">
        <v>99100</v>
      </c>
      <c r="AY223" s="40">
        <v>98200</v>
      </c>
      <c r="AZ223" s="40">
        <v>98600</v>
      </c>
      <c r="BA223" s="40">
        <v>98000</v>
      </c>
      <c r="BB223" s="40">
        <v>96000</v>
      </c>
      <c r="BC223" s="40">
        <v>95500</v>
      </c>
      <c r="BD223" s="40">
        <v>95500</v>
      </c>
      <c r="BE223" s="40">
        <v>95600</v>
      </c>
      <c r="BF223" s="40">
        <v>96500</v>
      </c>
      <c r="BG223" s="40">
        <v>98300</v>
      </c>
      <c r="BH223" s="40">
        <v>99200</v>
      </c>
      <c r="BI223" s="40">
        <v>99100</v>
      </c>
      <c r="BJ223" s="40">
        <v>98500</v>
      </c>
      <c r="BK223" s="40">
        <v>98700</v>
      </c>
      <c r="BL223" s="40">
        <v>98100</v>
      </c>
      <c r="BM223" s="40">
        <v>98700</v>
      </c>
      <c r="BN223" s="40">
        <v>98500</v>
      </c>
      <c r="BO223" s="40">
        <v>97500</v>
      </c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16"/>
      <c r="CJ223"/>
      <c r="CL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EA223" s="30" t="e">
        <f t="shared" si="99"/>
        <v>#DIV/0!</v>
      </c>
      <c r="EB223" s="30">
        <f t="shared" si="100"/>
        <v>9.4067245119305851E-2</v>
      </c>
      <c r="EC223" s="30">
        <f t="shared" si="119"/>
        <v>8.2926315789473681E-2</v>
      </c>
      <c r="ED223" s="30">
        <f t="shared" si="120"/>
        <v>7.1956295525494277E-2</v>
      </c>
      <c r="EE223" s="30">
        <f t="shared" si="121"/>
        <v>7.7696335078534032E-2</v>
      </c>
      <c r="EF223" s="30">
        <f t="shared" si="122"/>
        <v>6.9925611052072262E-2</v>
      </c>
      <c r="EG223" s="30">
        <f t="shared" si="123"/>
        <v>6.0807651434643999E-2</v>
      </c>
      <c r="EH223" s="30">
        <f t="shared" si="124"/>
        <v>4.9052631578947369E-2</v>
      </c>
      <c r="EI223" s="30">
        <f t="shared" si="125"/>
        <v>5.204943357363543E-2</v>
      </c>
      <c r="EJ223" s="30">
        <f t="shared" si="126"/>
        <v>4.794845360824742E-2</v>
      </c>
      <c r="EK223" s="30">
        <f t="shared" si="127"/>
        <v>4.40894901144641E-2</v>
      </c>
      <c r="EL223" s="30">
        <f t="shared" si="128"/>
        <v>3.8766839378238341E-2</v>
      </c>
      <c r="EM223" s="30">
        <f t="shared" si="129"/>
        <v>4.155925155925156E-2</v>
      </c>
      <c r="EN223" s="30">
        <f t="shared" si="130"/>
        <v>4.1364102564102563E-2</v>
      </c>
      <c r="EO223" s="30">
        <f t="shared" si="104"/>
        <v>3.8869828456104948E-2</v>
      </c>
      <c r="EP223" s="30">
        <f t="shared" si="105"/>
        <v>3.6028513238289206E-2</v>
      </c>
      <c r="EQ223" s="30">
        <f t="shared" si="106"/>
        <v>4.039553752535497E-2</v>
      </c>
      <c r="ER223" s="30">
        <f t="shared" si="107"/>
        <v>3.9510204081632652E-2</v>
      </c>
      <c r="ES223" s="30">
        <f t="shared" si="108"/>
        <v>3.8010416666666665E-2</v>
      </c>
      <c r="ET223" s="30">
        <f t="shared" si="109"/>
        <v>3.7099476439790578E-2</v>
      </c>
      <c r="EU223" s="30">
        <f t="shared" si="110"/>
        <v>4.0638743455497381E-2</v>
      </c>
      <c r="EV223" s="30">
        <f t="shared" si="111"/>
        <v>4.3870292887029289E-2</v>
      </c>
      <c r="EW223" s="30">
        <f t="shared" si="112"/>
        <v>4.483937823834197E-2</v>
      </c>
      <c r="EX223" s="30">
        <f t="shared" si="113"/>
        <v>4.2288911495422174E-2</v>
      </c>
      <c r="EY223" s="30">
        <f t="shared" si="114"/>
        <v>4.565524193548387E-2</v>
      </c>
      <c r="EZ223" s="30">
        <f t="shared" si="115"/>
        <v>4.5398587285570134E-2</v>
      </c>
      <c r="FA223" s="30">
        <f t="shared" si="116"/>
        <v>4.5756345177664977E-2</v>
      </c>
      <c r="FB223" s="30">
        <f t="shared" si="117"/>
        <v>4.584599797365755E-2</v>
      </c>
      <c r="FC223" s="30">
        <f t="shared" si="118"/>
        <v>5.1753312945973497E-2</v>
      </c>
      <c r="FD223" s="30">
        <f t="shared" si="101"/>
        <v>0.10244174265450862</v>
      </c>
      <c r="FE223" s="30">
        <f t="shared" si="102"/>
        <v>9.9248730964467E-2</v>
      </c>
      <c r="FF223" s="30">
        <f t="shared" si="103"/>
        <v>9.5856410256410257E-2</v>
      </c>
    </row>
    <row r="224" spans="1:162" ht="14.4" x14ac:dyDescent="0.3">
      <c r="A224" s="16" t="s">
        <v>229</v>
      </c>
      <c r="B224" s="18">
        <v>8891</v>
      </c>
      <c r="C224" s="18">
        <v>8226</v>
      </c>
      <c r="D224" s="18">
        <v>7644</v>
      </c>
      <c r="E224" s="18">
        <v>7720</v>
      </c>
      <c r="F224" s="18">
        <v>7239</v>
      </c>
      <c r="G224" s="18">
        <v>6736</v>
      </c>
      <c r="H224" s="18">
        <v>6229</v>
      </c>
      <c r="I224" s="18">
        <v>6324</v>
      </c>
      <c r="J224" s="18">
        <v>6156</v>
      </c>
      <c r="K224" s="18">
        <v>5979</v>
      </c>
      <c r="L224" s="18">
        <v>5735</v>
      </c>
      <c r="M224" s="18">
        <v>6364</v>
      </c>
      <c r="N224" s="18">
        <v>6300</v>
      </c>
      <c r="O224" s="18">
        <v>6222</v>
      </c>
      <c r="P224" s="18">
        <v>5911</v>
      </c>
      <c r="Q224" s="18">
        <v>6240</v>
      </c>
      <c r="R224" s="18">
        <v>6018</v>
      </c>
      <c r="S224" s="18">
        <v>5642</v>
      </c>
      <c r="T224" s="18">
        <v>5394</v>
      </c>
      <c r="U224" s="18">
        <v>5557</v>
      </c>
      <c r="V224" s="18">
        <v>5645</v>
      </c>
      <c r="W224" s="18">
        <v>5616</v>
      </c>
      <c r="X224" s="18">
        <v>5644</v>
      </c>
      <c r="Y224" s="18">
        <v>5946</v>
      </c>
      <c r="Z224" s="18">
        <v>5737</v>
      </c>
      <c r="AA224" s="18">
        <v>5556</v>
      </c>
      <c r="AB224" s="18">
        <v>5494</v>
      </c>
      <c r="AC224" s="18">
        <v>5902</v>
      </c>
      <c r="AD224" s="18">
        <v>10942</v>
      </c>
      <c r="AE224" s="18">
        <v>10794</v>
      </c>
      <c r="AF224" s="18">
        <v>9842</v>
      </c>
      <c r="AG224" s="18"/>
      <c r="AH224" s="18"/>
      <c r="AI224" s="18"/>
      <c r="AJ224" s="18"/>
      <c r="AK224" s="18">
        <v>129700</v>
      </c>
      <c r="AL224" s="18">
        <v>129900</v>
      </c>
      <c r="AM224" s="18">
        <v>130000</v>
      </c>
      <c r="AN224" s="18">
        <v>130800</v>
      </c>
      <c r="AO224" s="18">
        <v>130600</v>
      </c>
      <c r="AP224" s="18">
        <v>128700</v>
      </c>
      <c r="AQ224" s="18">
        <v>128400</v>
      </c>
      <c r="AR224" s="18">
        <v>128600</v>
      </c>
      <c r="AS224" s="18">
        <v>131000</v>
      </c>
      <c r="AT224" s="18">
        <v>130700</v>
      </c>
      <c r="AU224" s="18">
        <v>131000</v>
      </c>
      <c r="AV224" s="18">
        <v>131100</v>
      </c>
      <c r="AW224" s="18">
        <v>129600</v>
      </c>
      <c r="AX224" s="18">
        <v>130100</v>
      </c>
      <c r="AY224" s="40">
        <v>130100</v>
      </c>
      <c r="AZ224" s="40">
        <v>131700</v>
      </c>
      <c r="BA224" s="40">
        <v>134100</v>
      </c>
      <c r="BB224" s="40">
        <v>133000</v>
      </c>
      <c r="BC224" s="40">
        <v>131600</v>
      </c>
      <c r="BD224" s="40">
        <v>131200</v>
      </c>
      <c r="BE224" s="40">
        <v>129800</v>
      </c>
      <c r="BF224" s="40">
        <v>132500</v>
      </c>
      <c r="BG224" s="40">
        <v>132200</v>
      </c>
      <c r="BH224" s="40">
        <v>132900</v>
      </c>
      <c r="BI224" s="40">
        <v>132800</v>
      </c>
      <c r="BJ224" s="40">
        <v>129000</v>
      </c>
      <c r="BK224" s="40">
        <v>129300</v>
      </c>
      <c r="BL224" s="40">
        <v>129100</v>
      </c>
      <c r="BM224" s="40">
        <v>129000</v>
      </c>
      <c r="BN224" s="40">
        <v>131600</v>
      </c>
      <c r="BO224" s="40">
        <v>132300</v>
      </c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40"/>
      <c r="CE224" s="16"/>
      <c r="CJ224"/>
      <c r="CL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EA224" s="30" t="e">
        <f t="shared" si="99"/>
        <v>#DIV/0!</v>
      </c>
      <c r="EB224" s="30">
        <f t="shared" si="100"/>
        <v>6.8550501156515037E-2</v>
      </c>
      <c r="EC224" s="30">
        <f t="shared" si="119"/>
        <v>6.3325635103926095E-2</v>
      </c>
      <c r="ED224" s="30">
        <f t="shared" si="120"/>
        <v>5.8799999999999998E-2</v>
      </c>
      <c r="EE224" s="30">
        <f t="shared" si="121"/>
        <v>5.9021406727828747E-2</v>
      </c>
      <c r="EF224" s="30">
        <f t="shared" si="122"/>
        <v>5.5428790199081167E-2</v>
      </c>
      <c r="EG224" s="30">
        <f t="shared" si="123"/>
        <v>5.2338772338772342E-2</v>
      </c>
      <c r="EH224" s="30">
        <f t="shared" si="124"/>
        <v>4.8512461059190035E-2</v>
      </c>
      <c r="EI224" s="30">
        <f t="shared" si="125"/>
        <v>4.9175738724727837E-2</v>
      </c>
      <c r="EJ224" s="30">
        <f t="shared" si="126"/>
        <v>4.6992366412213743E-2</v>
      </c>
      <c r="EK224" s="30">
        <f t="shared" si="127"/>
        <v>4.5745983167559297E-2</v>
      </c>
      <c r="EL224" s="30">
        <f t="shared" si="128"/>
        <v>4.3778625954198472E-2</v>
      </c>
      <c r="EM224" s="30">
        <f t="shared" si="129"/>
        <v>4.854309687261632E-2</v>
      </c>
      <c r="EN224" s="30">
        <f t="shared" si="130"/>
        <v>4.8611111111111112E-2</v>
      </c>
      <c r="EO224" s="30">
        <f t="shared" si="104"/>
        <v>4.7824750192159877E-2</v>
      </c>
      <c r="EP224" s="30">
        <f t="shared" si="105"/>
        <v>4.5434281322059955E-2</v>
      </c>
      <c r="EQ224" s="30">
        <f t="shared" si="106"/>
        <v>4.738041002277904E-2</v>
      </c>
      <c r="ER224" s="30">
        <f t="shared" si="107"/>
        <v>4.4876957494407156E-2</v>
      </c>
      <c r="ES224" s="30">
        <f t="shared" si="108"/>
        <v>4.242105263157895E-2</v>
      </c>
      <c r="ET224" s="30">
        <f t="shared" si="109"/>
        <v>4.0987841945288754E-2</v>
      </c>
      <c r="EU224" s="30">
        <f t="shared" si="110"/>
        <v>4.2355182926829271E-2</v>
      </c>
      <c r="EV224" s="30">
        <f t="shared" si="111"/>
        <v>4.3489984591679506E-2</v>
      </c>
      <c r="EW224" s="30">
        <f t="shared" si="112"/>
        <v>4.2384905660377357E-2</v>
      </c>
      <c r="EX224" s="30">
        <f t="shared" si="113"/>
        <v>4.2692889561270798E-2</v>
      </c>
      <c r="EY224" s="30">
        <f t="shared" si="114"/>
        <v>4.4740406320541763E-2</v>
      </c>
      <c r="EZ224" s="30">
        <f t="shared" si="115"/>
        <v>4.3200301204819276E-2</v>
      </c>
      <c r="FA224" s="30">
        <f t="shared" si="116"/>
        <v>4.3069767441860467E-2</v>
      </c>
      <c r="FB224" s="30">
        <f t="shared" si="117"/>
        <v>4.2490332559938129E-2</v>
      </c>
      <c r="FC224" s="30">
        <f t="shared" si="118"/>
        <v>4.5716498838109992E-2</v>
      </c>
      <c r="FD224" s="30">
        <f t="shared" si="101"/>
        <v>8.4821705426356586E-2</v>
      </c>
      <c r="FE224" s="30">
        <f t="shared" si="102"/>
        <v>8.202127659574468E-2</v>
      </c>
      <c r="FF224" s="30">
        <f t="shared" si="103"/>
        <v>7.4391534391534397E-2</v>
      </c>
    </row>
    <row r="225" spans="1:162" ht="14.4" x14ac:dyDescent="0.3">
      <c r="A225" s="16" t="s">
        <v>230</v>
      </c>
      <c r="B225" s="18">
        <v>7201</v>
      </c>
      <c r="C225" s="18">
        <v>6532</v>
      </c>
      <c r="D225" s="18">
        <v>6266</v>
      </c>
      <c r="E225" s="18">
        <v>6241</v>
      </c>
      <c r="F225" s="18">
        <v>5579</v>
      </c>
      <c r="G225" s="18">
        <v>5155</v>
      </c>
      <c r="H225" s="18">
        <v>4962</v>
      </c>
      <c r="I225" s="18">
        <v>4999</v>
      </c>
      <c r="J225" s="18">
        <v>4452</v>
      </c>
      <c r="K225" s="18">
        <v>4143</v>
      </c>
      <c r="L225" s="18">
        <v>3966</v>
      </c>
      <c r="M225" s="18">
        <v>4145</v>
      </c>
      <c r="N225" s="18">
        <v>3839</v>
      </c>
      <c r="O225" s="18">
        <v>3713</v>
      </c>
      <c r="P225" s="18">
        <v>3751</v>
      </c>
      <c r="Q225" s="18">
        <v>4035</v>
      </c>
      <c r="R225" s="18">
        <v>4015</v>
      </c>
      <c r="S225" s="18">
        <v>3764</v>
      </c>
      <c r="T225" s="18">
        <v>3764</v>
      </c>
      <c r="U225" s="18">
        <v>4054</v>
      </c>
      <c r="V225" s="18">
        <v>3929</v>
      </c>
      <c r="W225" s="18">
        <v>3884</v>
      </c>
      <c r="X225" s="18">
        <v>3767</v>
      </c>
      <c r="Y225" s="18">
        <v>4045</v>
      </c>
      <c r="Z225" s="18">
        <v>4180</v>
      </c>
      <c r="AA225" s="18">
        <v>4290</v>
      </c>
      <c r="AB225" s="18">
        <v>4485</v>
      </c>
      <c r="AC225" s="18">
        <v>4842</v>
      </c>
      <c r="AD225" s="18">
        <v>10157</v>
      </c>
      <c r="AE225" s="18">
        <v>10095</v>
      </c>
      <c r="AF225" s="18">
        <v>9937</v>
      </c>
      <c r="AG225" s="18"/>
      <c r="AH225" s="18"/>
      <c r="AI225" s="18"/>
      <c r="AJ225" s="18"/>
      <c r="AK225" s="18">
        <v>106700</v>
      </c>
      <c r="AL225" s="18">
        <v>105700</v>
      </c>
      <c r="AM225" s="18">
        <v>105700</v>
      </c>
      <c r="AN225" s="18">
        <v>106400</v>
      </c>
      <c r="AO225" s="18">
        <v>106100</v>
      </c>
      <c r="AP225" s="18">
        <v>104000</v>
      </c>
      <c r="AQ225" s="18">
        <v>102900</v>
      </c>
      <c r="AR225" s="18">
        <v>103600</v>
      </c>
      <c r="AS225" s="18">
        <v>102400</v>
      </c>
      <c r="AT225" s="18">
        <v>103600</v>
      </c>
      <c r="AU225" s="18">
        <v>104100</v>
      </c>
      <c r="AV225" s="18">
        <v>104300</v>
      </c>
      <c r="AW225" s="18">
        <v>104600</v>
      </c>
      <c r="AX225" s="18">
        <v>106700</v>
      </c>
      <c r="AY225" s="40">
        <v>109500</v>
      </c>
      <c r="AZ225" s="40">
        <v>108000</v>
      </c>
      <c r="BA225" s="40">
        <v>109300</v>
      </c>
      <c r="BB225" s="40">
        <v>109900</v>
      </c>
      <c r="BC225" s="40">
        <v>109100</v>
      </c>
      <c r="BD225" s="40">
        <v>111700</v>
      </c>
      <c r="BE225" s="40">
        <v>111300</v>
      </c>
      <c r="BF225" s="40">
        <v>111400</v>
      </c>
      <c r="BG225" s="40">
        <v>111500</v>
      </c>
      <c r="BH225" s="40">
        <v>110000</v>
      </c>
      <c r="BI225" s="40">
        <v>108900</v>
      </c>
      <c r="BJ225" s="40">
        <v>107700</v>
      </c>
      <c r="BK225" s="40">
        <v>106700</v>
      </c>
      <c r="BL225" s="40">
        <v>107100</v>
      </c>
      <c r="BM225" s="40">
        <v>109900</v>
      </c>
      <c r="BN225" s="40">
        <v>110300</v>
      </c>
      <c r="BO225" s="40">
        <v>114100</v>
      </c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40"/>
      <c r="CE225" s="16"/>
      <c r="CJ225"/>
      <c r="CL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EA225" s="30" t="e">
        <f t="shared" si="99"/>
        <v>#DIV/0!</v>
      </c>
      <c r="EB225" s="30">
        <f t="shared" si="100"/>
        <v>6.7488284910965327E-2</v>
      </c>
      <c r="EC225" s="30">
        <f t="shared" si="119"/>
        <v>6.1797540208136235E-2</v>
      </c>
      <c r="ED225" s="30">
        <f t="shared" si="120"/>
        <v>5.9280983916745508E-2</v>
      </c>
      <c r="EE225" s="30">
        <f t="shared" si="121"/>
        <v>5.8656015037593982E-2</v>
      </c>
      <c r="EF225" s="30">
        <f t="shared" si="122"/>
        <v>5.2582469368520263E-2</v>
      </c>
      <c r="EG225" s="30">
        <f t="shared" si="123"/>
        <v>4.9567307692307695E-2</v>
      </c>
      <c r="EH225" s="30">
        <f t="shared" si="124"/>
        <v>4.8221574344023327E-2</v>
      </c>
      <c r="EI225" s="30">
        <f t="shared" si="125"/>
        <v>4.825289575289575E-2</v>
      </c>
      <c r="EJ225" s="30">
        <f t="shared" si="126"/>
        <v>4.3476562500000003E-2</v>
      </c>
      <c r="EK225" s="30">
        <f t="shared" si="127"/>
        <v>3.9990347490347487E-2</v>
      </c>
      <c r="EL225" s="30">
        <f t="shared" si="128"/>
        <v>3.809798270893372E-2</v>
      </c>
      <c r="EM225" s="30">
        <f t="shared" si="129"/>
        <v>3.9741131351869609E-2</v>
      </c>
      <c r="EN225" s="30">
        <f t="shared" si="130"/>
        <v>3.6701720841300189E-2</v>
      </c>
      <c r="EO225" s="30">
        <f t="shared" si="104"/>
        <v>3.4798500468603562E-2</v>
      </c>
      <c r="EP225" s="30">
        <f t="shared" si="105"/>
        <v>3.4255707762557076E-2</v>
      </c>
      <c r="EQ225" s="30">
        <f t="shared" si="106"/>
        <v>3.7361111111111109E-2</v>
      </c>
      <c r="ER225" s="30">
        <f t="shared" si="107"/>
        <v>3.6733760292772186E-2</v>
      </c>
      <c r="ES225" s="30">
        <f t="shared" si="108"/>
        <v>3.4249317561419475E-2</v>
      </c>
      <c r="ET225" s="30">
        <f t="shared" si="109"/>
        <v>3.4500458295142068E-2</v>
      </c>
      <c r="EU225" s="30">
        <f t="shared" si="110"/>
        <v>3.6293643688451206E-2</v>
      </c>
      <c r="EV225" s="30">
        <f t="shared" si="111"/>
        <v>3.5300988319856244E-2</v>
      </c>
      <c r="EW225" s="30">
        <f t="shared" si="112"/>
        <v>3.4865350089766607E-2</v>
      </c>
      <c r="EX225" s="30">
        <f t="shared" si="113"/>
        <v>3.3784753363228698E-2</v>
      </c>
      <c r="EY225" s="30">
        <f t="shared" si="114"/>
        <v>3.6772727272727269E-2</v>
      </c>
      <c r="EZ225" s="30">
        <f t="shared" si="115"/>
        <v>3.8383838383838381E-2</v>
      </c>
      <c r="FA225" s="30">
        <f t="shared" si="116"/>
        <v>3.9832869080779945E-2</v>
      </c>
      <c r="FB225" s="30">
        <f t="shared" si="117"/>
        <v>4.2033739456419868E-2</v>
      </c>
      <c r="FC225" s="30">
        <f t="shared" si="118"/>
        <v>4.5210084033613443E-2</v>
      </c>
      <c r="FD225" s="30">
        <f t="shared" si="101"/>
        <v>9.2420382165605094E-2</v>
      </c>
      <c r="FE225" s="30">
        <f t="shared" si="102"/>
        <v>9.152311876699909E-2</v>
      </c>
      <c r="FF225" s="30">
        <f t="shared" si="103"/>
        <v>8.7090271691498689E-2</v>
      </c>
    </row>
    <row r="226" spans="1:162" ht="14.4" x14ac:dyDescent="0.3">
      <c r="A226" s="16" t="s">
        <v>231</v>
      </c>
      <c r="B226" s="18">
        <v>5019</v>
      </c>
      <c r="C226" s="18">
        <v>4910</v>
      </c>
      <c r="D226" s="18">
        <v>4443</v>
      </c>
      <c r="E226" s="18">
        <v>4533</v>
      </c>
      <c r="F226" s="18">
        <v>4104</v>
      </c>
      <c r="G226" s="18">
        <v>3633</v>
      </c>
      <c r="H226" s="18">
        <v>3174</v>
      </c>
      <c r="I226" s="18">
        <v>3032</v>
      </c>
      <c r="J226" s="18">
        <v>3489</v>
      </c>
      <c r="K226" s="18">
        <v>3487</v>
      </c>
      <c r="L226" s="18">
        <v>3188</v>
      </c>
      <c r="M226" s="18">
        <v>3340</v>
      </c>
      <c r="N226" s="18">
        <v>3216</v>
      </c>
      <c r="O226" s="18">
        <v>3096</v>
      </c>
      <c r="P226" s="18">
        <v>2991</v>
      </c>
      <c r="Q226" s="18">
        <v>3235</v>
      </c>
      <c r="R226" s="18">
        <v>3316</v>
      </c>
      <c r="S226" s="18">
        <v>3254</v>
      </c>
      <c r="T226" s="18">
        <v>3197</v>
      </c>
      <c r="U226" s="18">
        <v>3255</v>
      </c>
      <c r="V226" s="18">
        <v>3354</v>
      </c>
      <c r="W226" s="18">
        <v>3167</v>
      </c>
      <c r="X226" s="18">
        <v>3267</v>
      </c>
      <c r="Y226" s="18">
        <v>3512</v>
      </c>
      <c r="Z226" s="18">
        <v>3529</v>
      </c>
      <c r="AA226" s="18">
        <v>3447</v>
      </c>
      <c r="AB226" s="18">
        <v>3446</v>
      </c>
      <c r="AC226" s="18">
        <v>3693</v>
      </c>
      <c r="AD226" s="18">
        <v>6603</v>
      </c>
      <c r="AE226" s="18">
        <v>6321</v>
      </c>
      <c r="AF226" s="18">
        <v>6208</v>
      </c>
      <c r="AG226" s="18"/>
      <c r="AH226" s="18"/>
      <c r="AI226" s="18"/>
      <c r="AJ226" s="18"/>
      <c r="AK226" s="18">
        <v>68300</v>
      </c>
      <c r="AL226" s="18">
        <v>69300</v>
      </c>
      <c r="AM226" s="18">
        <v>69000</v>
      </c>
      <c r="AN226" s="18">
        <v>68300</v>
      </c>
      <c r="AO226" s="18">
        <v>70700</v>
      </c>
      <c r="AP226" s="18">
        <v>66600</v>
      </c>
      <c r="AQ226" s="18">
        <v>63400</v>
      </c>
      <c r="AR226" s="18">
        <v>64200</v>
      </c>
      <c r="AS226" s="18">
        <v>63600</v>
      </c>
      <c r="AT226" s="18">
        <v>66700</v>
      </c>
      <c r="AU226" s="18">
        <v>66600</v>
      </c>
      <c r="AV226" s="18">
        <v>67500</v>
      </c>
      <c r="AW226" s="18">
        <v>68200</v>
      </c>
      <c r="AX226" s="18">
        <v>66300</v>
      </c>
      <c r="AY226" s="40">
        <v>67700</v>
      </c>
      <c r="AZ226" s="40">
        <v>67100</v>
      </c>
      <c r="BA226" s="40">
        <v>70300</v>
      </c>
      <c r="BB226" s="40">
        <v>70100</v>
      </c>
      <c r="BC226" s="40">
        <v>72100</v>
      </c>
      <c r="BD226" s="40">
        <v>72400</v>
      </c>
      <c r="BE226" s="40">
        <v>71500</v>
      </c>
      <c r="BF226" s="40">
        <v>73200</v>
      </c>
      <c r="BG226" s="40">
        <v>72400</v>
      </c>
      <c r="BH226" s="40">
        <v>73400</v>
      </c>
      <c r="BI226" s="40">
        <v>72600</v>
      </c>
      <c r="BJ226" s="40">
        <v>73000</v>
      </c>
      <c r="BK226" s="40">
        <v>74000</v>
      </c>
      <c r="BL226" s="40">
        <v>73400</v>
      </c>
      <c r="BM226" s="40">
        <v>70600</v>
      </c>
      <c r="BN226" s="40">
        <v>69300</v>
      </c>
      <c r="BO226" s="40">
        <v>65900</v>
      </c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40"/>
      <c r="CE226" s="16"/>
      <c r="CJ226"/>
      <c r="CL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EA226" s="30" t="e">
        <f t="shared" si="99"/>
        <v>#DIV/0!</v>
      </c>
      <c r="EB226" s="30">
        <f t="shared" si="100"/>
        <v>7.3484626647144946E-2</v>
      </c>
      <c r="EC226" s="30">
        <f t="shared" si="119"/>
        <v>7.0851370851370846E-2</v>
      </c>
      <c r="ED226" s="30">
        <f t="shared" si="120"/>
        <v>6.4391304347826084E-2</v>
      </c>
      <c r="EE226" s="30">
        <f t="shared" si="121"/>
        <v>6.6368960468521226E-2</v>
      </c>
      <c r="EF226" s="30">
        <f t="shared" si="122"/>
        <v>5.804809052333805E-2</v>
      </c>
      <c r="EG226" s="30">
        <f t="shared" si="123"/>
        <v>5.4549549549549547E-2</v>
      </c>
      <c r="EH226" s="30">
        <f t="shared" si="124"/>
        <v>5.0063091482649841E-2</v>
      </c>
      <c r="EI226" s="30">
        <f t="shared" si="125"/>
        <v>4.722741433021807E-2</v>
      </c>
      <c r="EJ226" s="30">
        <f t="shared" si="126"/>
        <v>5.4858490566037733E-2</v>
      </c>
      <c r="EK226" s="30">
        <f t="shared" si="127"/>
        <v>5.227886056971514E-2</v>
      </c>
      <c r="EL226" s="30">
        <f t="shared" si="128"/>
        <v>4.7867867867867869E-2</v>
      </c>
      <c r="EM226" s="30">
        <f t="shared" si="129"/>
        <v>4.948148148148148E-2</v>
      </c>
      <c r="EN226" s="30">
        <f t="shared" si="130"/>
        <v>4.7155425219941351E-2</v>
      </c>
      <c r="EO226" s="30">
        <f t="shared" si="104"/>
        <v>4.669683257918552E-2</v>
      </c>
      <c r="EP226" s="30">
        <f t="shared" si="105"/>
        <v>4.4180206794682424E-2</v>
      </c>
      <c r="EQ226" s="30">
        <f t="shared" si="106"/>
        <v>4.8211624441132639E-2</v>
      </c>
      <c r="ER226" s="30">
        <f t="shared" si="107"/>
        <v>4.7169274537695594E-2</v>
      </c>
      <c r="ES226" s="30">
        <f t="shared" si="108"/>
        <v>4.6419400855920112E-2</v>
      </c>
      <c r="ET226" s="30">
        <f t="shared" si="109"/>
        <v>4.4341192787794727E-2</v>
      </c>
      <c r="EU226" s="30">
        <f t="shared" si="110"/>
        <v>4.49585635359116E-2</v>
      </c>
      <c r="EV226" s="30">
        <f t="shared" si="111"/>
        <v>4.6909090909090907E-2</v>
      </c>
      <c r="EW226" s="30">
        <f t="shared" si="112"/>
        <v>4.3265027322404372E-2</v>
      </c>
      <c r="EX226" s="30">
        <f t="shared" si="113"/>
        <v>4.5124309392265194E-2</v>
      </c>
      <c r="EY226" s="30">
        <f t="shared" si="114"/>
        <v>4.7847411444141688E-2</v>
      </c>
      <c r="EZ226" s="30">
        <f t="shared" si="115"/>
        <v>4.8608815426997243E-2</v>
      </c>
      <c r="FA226" s="30">
        <f t="shared" si="116"/>
        <v>4.7219178082191782E-2</v>
      </c>
      <c r="FB226" s="30">
        <f t="shared" si="117"/>
        <v>4.6567567567567567E-2</v>
      </c>
      <c r="FC226" s="30">
        <f t="shared" si="118"/>
        <v>5.0313351498637603E-2</v>
      </c>
      <c r="FD226" s="30">
        <f t="shared" si="101"/>
        <v>9.3526912181303115E-2</v>
      </c>
      <c r="FE226" s="30">
        <f t="shared" si="102"/>
        <v>9.1212121212121217E-2</v>
      </c>
      <c r="FF226" s="30">
        <f t="shared" si="103"/>
        <v>9.4203338391502273E-2</v>
      </c>
    </row>
    <row r="227" spans="1:162" ht="14.4" x14ac:dyDescent="0.3">
      <c r="A227" s="16" t="s">
        <v>232</v>
      </c>
      <c r="B227" s="18">
        <v>5163</v>
      </c>
      <c r="C227" s="18">
        <v>4755</v>
      </c>
      <c r="D227" s="18">
        <v>4327</v>
      </c>
      <c r="E227" s="18">
        <v>4371</v>
      </c>
      <c r="F227" s="18">
        <v>4120</v>
      </c>
      <c r="G227" s="18">
        <v>3767</v>
      </c>
      <c r="H227" s="18">
        <v>3416</v>
      </c>
      <c r="I227" s="18">
        <v>3482</v>
      </c>
      <c r="J227" s="18">
        <v>3225</v>
      </c>
      <c r="K227" s="18">
        <v>3097</v>
      </c>
      <c r="L227" s="18">
        <v>3020</v>
      </c>
      <c r="M227" s="18">
        <v>3039</v>
      </c>
      <c r="N227" s="18">
        <v>2991</v>
      </c>
      <c r="O227" s="18">
        <v>3052</v>
      </c>
      <c r="P227" s="18">
        <v>3071</v>
      </c>
      <c r="Q227" s="18">
        <v>3218</v>
      </c>
      <c r="R227" s="18">
        <v>3241</v>
      </c>
      <c r="S227" s="18">
        <v>3079</v>
      </c>
      <c r="T227" s="18">
        <v>2980</v>
      </c>
      <c r="U227" s="18">
        <v>2985</v>
      </c>
      <c r="V227" s="18">
        <v>3026</v>
      </c>
      <c r="W227" s="18">
        <v>3001</v>
      </c>
      <c r="X227" s="18">
        <v>3021</v>
      </c>
      <c r="Y227" s="18">
        <v>3117</v>
      </c>
      <c r="Z227" s="18">
        <v>3162</v>
      </c>
      <c r="AA227" s="18">
        <v>3220</v>
      </c>
      <c r="AB227" s="18">
        <v>3192</v>
      </c>
      <c r="AC227" s="18">
        <v>3307</v>
      </c>
      <c r="AD227" s="18">
        <v>7038</v>
      </c>
      <c r="AE227" s="18">
        <v>7163</v>
      </c>
      <c r="AF227" s="18">
        <v>7017</v>
      </c>
      <c r="AG227" s="18"/>
      <c r="AH227" s="18"/>
      <c r="AI227" s="18"/>
      <c r="AJ227" s="18"/>
      <c r="AK227" s="18">
        <v>82300</v>
      </c>
      <c r="AL227" s="18">
        <v>83800</v>
      </c>
      <c r="AM227" s="18">
        <v>83700</v>
      </c>
      <c r="AN227" s="18">
        <v>82900</v>
      </c>
      <c r="AO227" s="18">
        <v>83500</v>
      </c>
      <c r="AP227" s="18">
        <v>83200</v>
      </c>
      <c r="AQ227" s="18">
        <v>83400</v>
      </c>
      <c r="AR227" s="18">
        <v>84100</v>
      </c>
      <c r="AS227" s="18">
        <v>82500</v>
      </c>
      <c r="AT227" s="18">
        <v>82700</v>
      </c>
      <c r="AU227" s="18">
        <v>83500</v>
      </c>
      <c r="AV227" s="18">
        <v>85700</v>
      </c>
      <c r="AW227" s="18">
        <v>87200</v>
      </c>
      <c r="AX227" s="18">
        <v>87500</v>
      </c>
      <c r="AY227" s="40">
        <v>87100</v>
      </c>
      <c r="AZ227" s="40">
        <v>86400</v>
      </c>
      <c r="BA227" s="40">
        <v>86100</v>
      </c>
      <c r="BB227" s="40">
        <v>86700</v>
      </c>
      <c r="BC227" s="40">
        <v>87100</v>
      </c>
      <c r="BD227" s="40">
        <v>87500</v>
      </c>
      <c r="BE227" s="40">
        <v>86400</v>
      </c>
      <c r="BF227" s="40">
        <v>87900</v>
      </c>
      <c r="BG227" s="40">
        <v>88600</v>
      </c>
      <c r="BH227" s="40">
        <v>89200</v>
      </c>
      <c r="BI227" s="40">
        <v>90800</v>
      </c>
      <c r="BJ227" s="40">
        <v>89900</v>
      </c>
      <c r="BK227" s="40">
        <v>90700</v>
      </c>
      <c r="BL227" s="40">
        <v>91300</v>
      </c>
      <c r="BM227" s="40">
        <v>92600</v>
      </c>
      <c r="BN227" s="40">
        <v>94000</v>
      </c>
      <c r="BO227" s="40">
        <v>94400</v>
      </c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40"/>
      <c r="CE227" s="16"/>
      <c r="CJ227"/>
      <c r="CL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EA227" s="30" t="e">
        <f t="shared" si="99"/>
        <v>#DIV/0!</v>
      </c>
      <c r="EB227" s="30">
        <f t="shared" si="100"/>
        <v>6.2733900364520048E-2</v>
      </c>
      <c r="EC227" s="30">
        <f t="shared" si="119"/>
        <v>5.6742243436754179E-2</v>
      </c>
      <c r="ED227" s="30">
        <f t="shared" si="120"/>
        <v>5.1696535244922341E-2</v>
      </c>
      <c r="EE227" s="30">
        <f t="shared" si="121"/>
        <v>5.2726176115802173E-2</v>
      </c>
      <c r="EF227" s="30">
        <f t="shared" si="122"/>
        <v>4.9341317365269463E-2</v>
      </c>
      <c r="EG227" s="30">
        <f t="shared" si="123"/>
        <v>4.5276442307692309E-2</v>
      </c>
      <c r="EH227" s="30">
        <f t="shared" si="124"/>
        <v>4.0959232613908873E-2</v>
      </c>
      <c r="EI227" s="30">
        <f t="shared" si="125"/>
        <v>4.1403091557669441E-2</v>
      </c>
      <c r="EJ227" s="30">
        <f t="shared" si="126"/>
        <v>3.9090909090909093E-2</v>
      </c>
      <c r="EK227" s="30">
        <f t="shared" si="127"/>
        <v>3.7448609431680775E-2</v>
      </c>
      <c r="EL227" s="30">
        <f t="shared" si="128"/>
        <v>3.6167664670658684E-2</v>
      </c>
      <c r="EM227" s="30">
        <f t="shared" si="129"/>
        <v>3.5460910151691949E-2</v>
      </c>
      <c r="EN227" s="30">
        <f t="shared" si="130"/>
        <v>3.4300458715596331E-2</v>
      </c>
      <c r="EO227" s="30">
        <f t="shared" si="104"/>
        <v>3.4880000000000001E-2</v>
      </c>
      <c r="EP227" s="30">
        <f t="shared" si="105"/>
        <v>3.5258323765786449E-2</v>
      </c>
      <c r="EQ227" s="30">
        <f t="shared" si="106"/>
        <v>3.7245370370370373E-2</v>
      </c>
      <c r="ER227" s="30">
        <f t="shared" si="107"/>
        <v>3.7642276422764229E-2</v>
      </c>
      <c r="ES227" s="30">
        <f t="shared" si="108"/>
        <v>3.5513264129181085E-2</v>
      </c>
      <c r="ET227" s="30">
        <f t="shared" si="109"/>
        <v>3.4213547646383465E-2</v>
      </c>
      <c r="EU227" s="30">
        <f t="shared" si="110"/>
        <v>3.4114285714285715E-2</v>
      </c>
      <c r="EV227" s="30">
        <f t="shared" si="111"/>
        <v>3.502314814814815E-2</v>
      </c>
      <c r="EW227" s="30">
        <f t="shared" si="112"/>
        <v>3.4141069397042097E-2</v>
      </c>
      <c r="EX227" s="30">
        <f t="shared" si="113"/>
        <v>3.4097065462753949E-2</v>
      </c>
      <c r="EY227" s="30">
        <f t="shared" si="114"/>
        <v>3.4943946188340805E-2</v>
      </c>
      <c r="EZ227" s="30">
        <f t="shared" si="115"/>
        <v>3.4823788546255507E-2</v>
      </c>
      <c r="FA227" s="30">
        <f t="shared" si="116"/>
        <v>3.5817575083426027E-2</v>
      </c>
      <c r="FB227" s="30">
        <f t="shared" si="117"/>
        <v>3.5192943770672544E-2</v>
      </c>
      <c r="FC227" s="30">
        <f t="shared" si="118"/>
        <v>3.6221248630887187E-2</v>
      </c>
      <c r="FD227" s="30">
        <f t="shared" si="101"/>
        <v>7.6004319654427652E-2</v>
      </c>
      <c r="FE227" s="30">
        <f t="shared" si="102"/>
        <v>7.6202127659574473E-2</v>
      </c>
      <c r="FF227" s="30">
        <f t="shared" si="103"/>
        <v>7.4332627118644065E-2</v>
      </c>
    </row>
    <row r="228" spans="1:162" ht="14.4" x14ac:dyDescent="0.3">
      <c r="A228" s="16" t="s">
        <v>233</v>
      </c>
      <c r="B228" s="18">
        <v>9710</v>
      </c>
      <c r="C228" s="18">
        <v>9237</v>
      </c>
      <c r="D228" s="18">
        <v>8433</v>
      </c>
      <c r="E228" s="18">
        <v>8157</v>
      </c>
      <c r="F228" s="18">
        <v>7807</v>
      </c>
      <c r="G228" s="18">
        <v>7620</v>
      </c>
      <c r="H228" s="18">
        <v>6943</v>
      </c>
      <c r="I228" s="18">
        <v>6744</v>
      </c>
      <c r="J228" s="18">
        <v>6548</v>
      </c>
      <c r="K228" s="18">
        <v>6267</v>
      </c>
      <c r="L228" s="18">
        <v>5929</v>
      </c>
      <c r="M228" s="18">
        <v>5843</v>
      </c>
      <c r="N228" s="18">
        <v>5812</v>
      </c>
      <c r="O228" s="18">
        <v>5907</v>
      </c>
      <c r="P228" s="18">
        <v>5835</v>
      </c>
      <c r="Q228" s="18">
        <v>5822</v>
      </c>
      <c r="R228" s="18">
        <v>5680</v>
      </c>
      <c r="S228" s="18">
        <v>5429</v>
      </c>
      <c r="T228" s="18">
        <v>5223</v>
      </c>
      <c r="U228" s="18">
        <v>5352</v>
      </c>
      <c r="V228" s="18">
        <v>5349</v>
      </c>
      <c r="W228" s="18">
        <v>5269</v>
      </c>
      <c r="X228" s="18">
        <v>5346</v>
      </c>
      <c r="Y228" s="18">
        <v>5793</v>
      </c>
      <c r="Z228" s="18">
        <v>5867</v>
      </c>
      <c r="AA228" s="18">
        <v>6036</v>
      </c>
      <c r="AB228" s="18">
        <v>6079</v>
      </c>
      <c r="AC228" s="18">
        <v>6445</v>
      </c>
      <c r="AD228" s="18">
        <v>16046</v>
      </c>
      <c r="AE228" s="18">
        <v>16190</v>
      </c>
      <c r="AF228" s="18">
        <v>16539</v>
      </c>
      <c r="AG228" s="18"/>
      <c r="AH228" s="18"/>
      <c r="AI228" s="18"/>
      <c r="AJ228" s="18"/>
      <c r="AK228" s="18">
        <v>139400</v>
      </c>
      <c r="AL228" s="18">
        <v>142000</v>
      </c>
      <c r="AM228" s="18">
        <v>142600</v>
      </c>
      <c r="AN228" s="18">
        <v>140300</v>
      </c>
      <c r="AO228" s="18">
        <v>143300</v>
      </c>
      <c r="AP228" s="18">
        <v>142100</v>
      </c>
      <c r="AQ228" s="18">
        <v>142400</v>
      </c>
      <c r="AR228" s="18">
        <v>143100</v>
      </c>
      <c r="AS228" s="18">
        <v>142100</v>
      </c>
      <c r="AT228" s="18">
        <v>144800</v>
      </c>
      <c r="AU228" s="18">
        <v>144100</v>
      </c>
      <c r="AV228" s="18">
        <v>145700</v>
      </c>
      <c r="AW228" s="18">
        <v>149200</v>
      </c>
      <c r="AX228" s="18">
        <v>148000</v>
      </c>
      <c r="AY228" s="40">
        <v>150900</v>
      </c>
      <c r="AZ228" s="40">
        <v>148600</v>
      </c>
      <c r="BA228" s="40">
        <v>149100</v>
      </c>
      <c r="BB228" s="40">
        <v>149900</v>
      </c>
      <c r="BC228" s="40">
        <v>148700</v>
      </c>
      <c r="BD228" s="40">
        <v>149600</v>
      </c>
      <c r="BE228" s="40">
        <v>145700</v>
      </c>
      <c r="BF228" s="40">
        <v>146300</v>
      </c>
      <c r="BG228" s="40">
        <v>146600</v>
      </c>
      <c r="BH228" s="40">
        <v>147300</v>
      </c>
      <c r="BI228" s="40">
        <v>148500</v>
      </c>
      <c r="BJ228" s="40">
        <v>144600</v>
      </c>
      <c r="BK228" s="40">
        <v>147800</v>
      </c>
      <c r="BL228" s="40">
        <v>149800</v>
      </c>
      <c r="BM228" s="40">
        <v>150300</v>
      </c>
      <c r="BN228" s="40">
        <v>152100</v>
      </c>
      <c r="BO228" s="40">
        <v>153400</v>
      </c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40"/>
      <c r="CE228" s="16"/>
      <c r="CJ228"/>
      <c r="CL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EA228" s="30" t="e">
        <f t="shared" si="99"/>
        <v>#DIV/0!</v>
      </c>
      <c r="EB228" s="30">
        <f t="shared" si="100"/>
        <v>6.9655667144906744E-2</v>
      </c>
      <c r="EC228" s="30">
        <f t="shared" si="119"/>
        <v>6.5049295774647881E-2</v>
      </c>
      <c r="ED228" s="30">
        <f t="shared" si="120"/>
        <v>5.9137447405329592E-2</v>
      </c>
      <c r="EE228" s="30">
        <f t="shared" si="121"/>
        <v>5.8139700641482536E-2</v>
      </c>
      <c r="EF228" s="30">
        <f t="shared" si="122"/>
        <v>5.4480111653872995E-2</v>
      </c>
      <c r="EG228" s="30">
        <f t="shared" si="123"/>
        <v>5.362420830401126E-2</v>
      </c>
      <c r="EH228" s="30">
        <f t="shared" si="124"/>
        <v>4.8757022471910112E-2</v>
      </c>
      <c r="EI228" s="30">
        <f t="shared" si="125"/>
        <v>4.7127882599580714E-2</v>
      </c>
      <c r="EJ228" s="30">
        <f t="shared" si="126"/>
        <v>4.6080225193525684E-2</v>
      </c>
      <c r="EK228" s="30">
        <f t="shared" si="127"/>
        <v>4.3280386740331495E-2</v>
      </c>
      <c r="EL228" s="30">
        <f t="shared" si="128"/>
        <v>4.1145038167938928E-2</v>
      </c>
      <c r="EM228" s="30">
        <f t="shared" si="129"/>
        <v>4.0102951269732325E-2</v>
      </c>
      <c r="EN228" s="30">
        <f t="shared" si="130"/>
        <v>3.8954423592493299E-2</v>
      </c>
      <c r="EO228" s="30">
        <f t="shared" si="104"/>
        <v>3.991216216216216E-2</v>
      </c>
      <c r="EP228" s="30">
        <f t="shared" si="105"/>
        <v>3.866799204771372E-2</v>
      </c>
      <c r="EQ228" s="30">
        <f t="shared" si="106"/>
        <v>3.917900403768506E-2</v>
      </c>
      <c r="ER228" s="30">
        <f t="shared" si="107"/>
        <v>3.8095238095238099E-2</v>
      </c>
      <c r="ES228" s="30">
        <f t="shared" si="108"/>
        <v>3.6217478318879254E-2</v>
      </c>
      <c r="ET228" s="30">
        <f t="shared" si="109"/>
        <v>3.5124411566913247E-2</v>
      </c>
      <c r="EU228" s="30">
        <f t="shared" si="110"/>
        <v>3.5775401069518716E-2</v>
      </c>
      <c r="EV228" s="30">
        <f t="shared" si="111"/>
        <v>3.6712422786547703E-2</v>
      </c>
      <c r="EW228" s="30">
        <f t="shared" si="112"/>
        <v>3.6015037593984965E-2</v>
      </c>
      <c r="EX228" s="30">
        <f t="shared" si="113"/>
        <v>3.6466575716234649E-2</v>
      </c>
      <c r="EY228" s="30">
        <f t="shared" si="114"/>
        <v>3.9327902240325868E-2</v>
      </c>
      <c r="EZ228" s="30">
        <f t="shared" si="115"/>
        <v>3.9508417508417507E-2</v>
      </c>
      <c r="FA228" s="30">
        <f t="shared" si="116"/>
        <v>4.1742738589211618E-2</v>
      </c>
      <c r="FB228" s="30">
        <f t="shared" si="117"/>
        <v>4.1129905277401894E-2</v>
      </c>
      <c r="FC228" s="30">
        <f t="shared" si="118"/>
        <v>4.3024032042723634E-2</v>
      </c>
      <c r="FD228" s="30">
        <f t="shared" si="101"/>
        <v>0.1067598137059215</v>
      </c>
      <c r="FE228" s="30">
        <f t="shared" si="102"/>
        <v>0.1064431295200526</v>
      </c>
      <c r="FF228" s="30">
        <f t="shared" si="103"/>
        <v>0.10781616688396349</v>
      </c>
    </row>
    <row r="229" spans="1:162" ht="14.4" x14ac:dyDescent="0.3">
      <c r="A229" s="16" t="s">
        <v>234</v>
      </c>
      <c r="B229" s="18">
        <v>7133</v>
      </c>
      <c r="C229" s="18">
        <v>6690</v>
      </c>
      <c r="D229" s="18">
        <v>6363</v>
      </c>
      <c r="E229" s="18">
        <v>6158</v>
      </c>
      <c r="F229" s="18">
        <v>5688</v>
      </c>
      <c r="G229" s="18">
        <v>5310</v>
      </c>
      <c r="H229" s="18">
        <v>5094</v>
      </c>
      <c r="I229" s="18">
        <v>5004</v>
      </c>
      <c r="J229" s="18">
        <v>4616</v>
      </c>
      <c r="K229" s="18">
        <v>4244</v>
      </c>
      <c r="L229" s="18">
        <v>5068</v>
      </c>
      <c r="M229" s="18">
        <v>5243</v>
      </c>
      <c r="N229" s="18">
        <v>4799</v>
      </c>
      <c r="O229" s="18">
        <v>4754</v>
      </c>
      <c r="P229" s="18">
        <v>4704</v>
      </c>
      <c r="Q229" s="18">
        <v>4896</v>
      </c>
      <c r="R229" s="18">
        <v>4539</v>
      </c>
      <c r="S229" s="18">
        <v>4284</v>
      </c>
      <c r="T229" s="18">
        <v>4145</v>
      </c>
      <c r="U229" s="18">
        <v>4323</v>
      </c>
      <c r="V229" s="18">
        <v>4040</v>
      </c>
      <c r="W229" s="18">
        <v>3824</v>
      </c>
      <c r="X229" s="18">
        <v>3859</v>
      </c>
      <c r="Y229" s="18">
        <v>3961</v>
      </c>
      <c r="Z229" s="18">
        <v>3806</v>
      </c>
      <c r="AA229" s="18">
        <v>3813</v>
      </c>
      <c r="AB229" s="18">
        <v>3841</v>
      </c>
      <c r="AC229" s="18">
        <v>3998</v>
      </c>
      <c r="AD229" s="18">
        <v>6408</v>
      </c>
      <c r="AE229" s="18">
        <v>6174</v>
      </c>
      <c r="AF229" s="18">
        <v>5688</v>
      </c>
      <c r="AG229" s="18"/>
      <c r="AH229" s="18"/>
      <c r="AI229" s="18"/>
      <c r="AJ229" s="18"/>
      <c r="AK229" s="18">
        <v>60600</v>
      </c>
      <c r="AL229" s="18">
        <v>60500</v>
      </c>
      <c r="AM229" s="18">
        <v>60700</v>
      </c>
      <c r="AN229" s="18">
        <v>61500</v>
      </c>
      <c r="AO229" s="18">
        <v>61300</v>
      </c>
      <c r="AP229" s="18">
        <v>62400</v>
      </c>
      <c r="AQ229" s="18">
        <v>61500</v>
      </c>
      <c r="AR229" s="18">
        <v>60600</v>
      </c>
      <c r="AS229" s="18">
        <v>61200</v>
      </c>
      <c r="AT229" s="18">
        <v>60400</v>
      </c>
      <c r="AU229" s="18">
        <v>60300</v>
      </c>
      <c r="AV229" s="18">
        <v>60400</v>
      </c>
      <c r="AW229" s="18">
        <v>59900</v>
      </c>
      <c r="AX229" s="18">
        <v>59300</v>
      </c>
      <c r="AY229" s="40">
        <v>59200</v>
      </c>
      <c r="AZ229" s="40">
        <v>59400</v>
      </c>
      <c r="BA229" s="40">
        <v>60600</v>
      </c>
      <c r="BB229" s="40">
        <v>60300</v>
      </c>
      <c r="BC229" s="40">
        <v>59600</v>
      </c>
      <c r="BD229" s="40">
        <v>59400</v>
      </c>
      <c r="BE229" s="40">
        <v>58700</v>
      </c>
      <c r="BF229" s="40">
        <v>58200</v>
      </c>
      <c r="BG229" s="40">
        <v>59100</v>
      </c>
      <c r="BH229" s="40">
        <v>59000</v>
      </c>
      <c r="BI229" s="40">
        <v>57900</v>
      </c>
      <c r="BJ229" s="40">
        <v>57400</v>
      </c>
      <c r="BK229" s="40">
        <v>57500</v>
      </c>
      <c r="BL229" s="40">
        <v>56800</v>
      </c>
      <c r="BM229" s="40">
        <v>58600</v>
      </c>
      <c r="BN229" s="40">
        <v>58600</v>
      </c>
      <c r="BO229" s="40">
        <v>58900</v>
      </c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40"/>
      <c r="CE229" s="16"/>
      <c r="CJ229"/>
      <c r="CL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EA229" s="30" t="e">
        <f t="shared" si="99"/>
        <v>#DIV/0!</v>
      </c>
      <c r="EB229" s="30">
        <f t="shared" si="100"/>
        <v>0.11770627062706271</v>
      </c>
      <c r="EC229" s="30">
        <f t="shared" si="119"/>
        <v>0.11057851239669421</v>
      </c>
      <c r="ED229" s="30">
        <f t="shared" si="120"/>
        <v>0.10482701812191104</v>
      </c>
      <c r="EE229" s="30">
        <f t="shared" si="121"/>
        <v>0.10013008130081301</v>
      </c>
      <c r="EF229" s="30">
        <f t="shared" si="122"/>
        <v>9.278955954323001E-2</v>
      </c>
      <c r="EG229" s="30">
        <f t="shared" si="123"/>
        <v>8.5096153846153849E-2</v>
      </c>
      <c r="EH229" s="30">
        <f t="shared" si="124"/>
        <v>8.2829268292682931E-2</v>
      </c>
      <c r="EI229" s="30">
        <f t="shared" si="125"/>
        <v>8.2574257425742578E-2</v>
      </c>
      <c r="EJ229" s="30">
        <f t="shared" si="126"/>
        <v>7.5424836601307194E-2</v>
      </c>
      <c r="EK229" s="30">
        <f t="shared" si="127"/>
        <v>7.0264900662251661E-2</v>
      </c>
      <c r="EL229" s="30">
        <f t="shared" si="128"/>
        <v>8.4046434494195688E-2</v>
      </c>
      <c r="EM229" s="30">
        <f t="shared" si="129"/>
        <v>8.6804635761589408E-2</v>
      </c>
      <c r="EN229" s="30">
        <f t="shared" si="130"/>
        <v>8.0116861435726217E-2</v>
      </c>
      <c r="EO229" s="30">
        <f t="shared" si="104"/>
        <v>8.0168634064080938E-2</v>
      </c>
      <c r="EP229" s="30">
        <f t="shared" si="105"/>
        <v>7.9459459459459453E-2</v>
      </c>
      <c r="EQ229" s="30">
        <f t="shared" si="106"/>
        <v>8.2424242424242428E-2</v>
      </c>
      <c r="ER229" s="30">
        <f t="shared" si="107"/>
        <v>7.4900990099009898E-2</v>
      </c>
      <c r="ES229" s="30">
        <f t="shared" si="108"/>
        <v>7.1044776119402991E-2</v>
      </c>
      <c r="ET229" s="30">
        <f t="shared" si="109"/>
        <v>6.954697986577181E-2</v>
      </c>
      <c r="EU229" s="30">
        <f t="shared" si="110"/>
        <v>7.2777777777777775E-2</v>
      </c>
      <c r="EV229" s="30">
        <f t="shared" si="111"/>
        <v>6.8824531516183993E-2</v>
      </c>
      <c r="EW229" s="30">
        <f t="shared" si="112"/>
        <v>6.5704467353951884E-2</v>
      </c>
      <c r="EX229" s="30">
        <f t="shared" si="113"/>
        <v>6.5296108291032148E-2</v>
      </c>
      <c r="EY229" s="30">
        <f t="shared" si="114"/>
        <v>6.7135593220338977E-2</v>
      </c>
      <c r="EZ229" s="30">
        <f t="shared" si="115"/>
        <v>6.5734024179620029E-2</v>
      </c>
      <c r="FA229" s="30">
        <f t="shared" si="116"/>
        <v>6.6428571428571434E-2</v>
      </c>
      <c r="FB229" s="30">
        <f t="shared" si="117"/>
        <v>6.6799999999999998E-2</v>
      </c>
      <c r="FC229" s="30">
        <f t="shared" si="118"/>
        <v>7.038732394366197E-2</v>
      </c>
      <c r="FD229" s="30">
        <f t="shared" si="101"/>
        <v>0.10935153583617747</v>
      </c>
      <c r="FE229" s="30">
        <f t="shared" si="102"/>
        <v>0.10535836177474403</v>
      </c>
      <c r="FF229" s="30">
        <f t="shared" si="103"/>
        <v>9.6570458404074702E-2</v>
      </c>
    </row>
    <row r="230" spans="1:162" ht="14.4" x14ac:dyDescent="0.3">
      <c r="A230" s="16" t="s">
        <v>235</v>
      </c>
      <c r="B230" s="18">
        <v>2664</v>
      </c>
      <c r="C230" s="18">
        <v>2458</v>
      </c>
      <c r="D230" s="18">
        <v>2190</v>
      </c>
      <c r="E230" s="18">
        <v>2313</v>
      </c>
      <c r="F230" s="18">
        <v>2071</v>
      </c>
      <c r="G230" s="18">
        <v>1838</v>
      </c>
      <c r="H230" s="18">
        <v>1611</v>
      </c>
      <c r="I230" s="18">
        <v>1728</v>
      </c>
      <c r="J230" s="18">
        <v>1640</v>
      </c>
      <c r="K230" s="18">
        <v>1499</v>
      </c>
      <c r="L230" s="18">
        <v>1470</v>
      </c>
      <c r="M230" s="18">
        <v>1633</v>
      </c>
      <c r="N230" s="18">
        <v>1578</v>
      </c>
      <c r="O230" s="18">
        <v>1562</v>
      </c>
      <c r="P230" s="18">
        <v>1471</v>
      </c>
      <c r="Q230" s="18">
        <v>1594</v>
      </c>
      <c r="R230" s="18">
        <v>1558</v>
      </c>
      <c r="S230" s="18">
        <v>1506</v>
      </c>
      <c r="T230" s="18">
        <v>1405</v>
      </c>
      <c r="U230" s="18">
        <v>1533</v>
      </c>
      <c r="V230" s="18">
        <v>1463</v>
      </c>
      <c r="W230" s="18">
        <v>1585</v>
      </c>
      <c r="X230" s="18">
        <v>1556</v>
      </c>
      <c r="Y230" s="18">
        <v>1629</v>
      </c>
      <c r="Z230" s="18">
        <v>1619</v>
      </c>
      <c r="AA230" s="18">
        <v>1524</v>
      </c>
      <c r="AB230" s="18">
        <v>1462</v>
      </c>
      <c r="AC230" s="18">
        <v>1545</v>
      </c>
      <c r="AD230" s="18">
        <v>3377</v>
      </c>
      <c r="AE230" s="18">
        <v>3216</v>
      </c>
      <c r="AF230" s="18">
        <v>3099</v>
      </c>
      <c r="AG230" s="18"/>
      <c r="AH230" s="18"/>
      <c r="AI230" s="18"/>
      <c r="AJ230" s="18"/>
      <c r="AK230" s="18">
        <v>46000</v>
      </c>
      <c r="AL230" s="18">
        <v>44700</v>
      </c>
      <c r="AM230" s="18">
        <v>44700</v>
      </c>
      <c r="AN230" s="18">
        <v>44600</v>
      </c>
      <c r="AO230" s="18">
        <v>44500</v>
      </c>
      <c r="AP230" s="18">
        <v>44100</v>
      </c>
      <c r="AQ230" s="18">
        <v>43500</v>
      </c>
      <c r="AR230" s="18">
        <v>44300</v>
      </c>
      <c r="AS230" s="18">
        <v>43000</v>
      </c>
      <c r="AT230" s="18">
        <v>42300</v>
      </c>
      <c r="AU230" s="18">
        <v>41400</v>
      </c>
      <c r="AV230" s="18">
        <v>39800</v>
      </c>
      <c r="AW230" s="18">
        <v>41000</v>
      </c>
      <c r="AX230" s="18">
        <v>41400</v>
      </c>
      <c r="AY230" s="40">
        <v>40600</v>
      </c>
      <c r="AZ230" s="40">
        <v>39600</v>
      </c>
      <c r="BA230" s="40">
        <v>39500</v>
      </c>
      <c r="BB230" s="40">
        <v>40500</v>
      </c>
      <c r="BC230" s="40">
        <v>42700</v>
      </c>
      <c r="BD230" s="40">
        <v>43200</v>
      </c>
      <c r="BE230" s="40">
        <v>44300</v>
      </c>
      <c r="BF230" s="40">
        <v>44900</v>
      </c>
      <c r="BG230" s="40">
        <v>44700</v>
      </c>
      <c r="BH230" s="40">
        <v>45900</v>
      </c>
      <c r="BI230" s="40">
        <v>44500</v>
      </c>
      <c r="BJ230" s="40">
        <v>43800</v>
      </c>
      <c r="BK230" s="40">
        <v>43200</v>
      </c>
      <c r="BL230" s="40">
        <v>42700</v>
      </c>
      <c r="BM230" s="40">
        <v>42800</v>
      </c>
      <c r="BN230" s="40">
        <v>45000</v>
      </c>
      <c r="BO230" s="40">
        <v>45700</v>
      </c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40"/>
      <c r="CE230" s="16"/>
      <c r="CJ230"/>
      <c r="CL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EA230" s="30" t="e">
        <f t="shared" si="99"/>
        <v>#DIV/0!</v>
      </c>
      <c r="EB230" s="30">
        <f t="shared" si="100"/>
        <v>5.7913043478260873E-2</v>
      </c>
      <c r="EC230" s="30">
        <f t="shared" si="119"/>
        <v>5.4988814317673378E-2</v>
      </c>
      <c r="ED230" s="30">
        <f t="shared" si="120"/>
        <v>4.8993288590604027E-2</v>
      </c>
      <c r="EE230" s="30">
        <f t="shared" si="121"/>
        <v>5.1860986547085201E-2</v>
      </c>
      <c r="EF230" s="30">
        <f t="shared" si="122"/>
        <v>4.6539325842696627E-2</v>
      </c>
      <c r="EG230" s="30">
        <f t="shared" si="123"/>
        <v>4.1678004535147389E-2</v>
      </c>
      <c r="EH230" s="30">
        <f t="shared" si="124"/>
        <v>3.7034482758620688E-2</v>
      </c>
      <c r="EI230" s="30">
        <f t="shared" si="125"/>
        <v>3.9006772009029349E-2</v>
      </c>
      <c r="EJ230" s="30">
        <f t="shared" si="126"/>
        <v>3.8139534883720932E-2</v>
      </c>
      <c r="EK230" s="30">
        <f t="shared" si="127"/>
        <v>3.5437352245862884E-2</v>
      </c>
      <c r="EL230" s="30">
        <f t="shared" si="128"/>
        <v>3.5507246376811595E-2</v>
      </c>
      <c r="EM230" s="30">
        <f t="shared" si="129"/>
        <v>4.1030150753768847E-2</v>
      </c>
      <c r="EN230" s="30">
        <f t="shared" si="130"/>
        <v>3.848780487804878E-2</v>
      </c>
      <c r="EO230" s="30">
        <f t="shared" si="104"/>
        <v>3.7729468599033818E-2</v>
      </c>
      <c r="EP230" s="30">
        <f t="shared" si="105"/>
        <v>3.6231527093596061E-2</v>
      </c>
      <c r="EQ230" s="30">
        <f t="shared" si="106"/>
        <v>4.0252525252525255E-2</v>
      </c>
      <c r="ER230" s="30">
        <f t="shared" si="107"/>
        <v>3.9443037974683542E-2</v>
      </c>
      <c r="ES230" s="30">
        <f t="shared" si="108"/>
        <v>3.7185185185185182E-2</v>
      </c>
      <c r="ET230" s="30">
        <f t="shared" si="109"/>
        <v>3.2903981264637006E-2</v>
      </c>
      <c r="EU230" s="30">
        <f t="shared" si="110"/>
        <v>3.5486111111111114E-2</v>
      </c>
      <c r="EV230" s="30">
        <f t="shared" si="111"/>
        <v>3.3024830699774264E-2</v>
      </c>
      <c r="EW230" s="30">
        <f t="shared" si="112"/>
        <v>3.530066815144766E-2</v>
      </c>
      <c r="EX230" s="30">
        <f t="shared" si="113"/>
        <v>3.4809843400447425E-2</v>
      </c>
      <c r="EY230" s="30">
        <f t="shared" si="114"/>
        <v>3.5490196078431374E-2</v>
      </c>
      <c r="EZ230" s="30">
        <f t="shared" si="115"/>
        <v>3.6382022471910115E-2</v>
      </c>
      <c r="FA230" s="30">
        <f t="shared" si="116"/>
        <v>3.4794520547945205E-2</v>
      </c>
      <c r="FB230" s="30">
        <f t="shared" si="117"/>
        <v>3.3842592592592591E-2</v>
      </c>
      <c r="FC230" s="30">
        <f t="shared" si="118"/>
        <v>3.6182669789227163E-2</v>
      </c>
      <c r="FD230" s="30">
        <f t="shared" si="101"/>
        <v>7.8901869158878507E-2</v>
      </c>
      <c r="FE230" s="30">
        <f t="shared" si="102"/>
        <v>7.1466666666666664E-2</v>
      </c>
      <c r="FF230" s="30">
        <f t="shared" si="103"/>
        <v>6.7811816192560173E-2</v>
      </c>
    </row>
    <row r="231" spans="1:162" ht="14.4" x14ac:dyDescent="0.3">
      <c r="A231" s="16" t="s">
        <v>236</v>
      </c>
      <c r="B231" s="18">
        <v>2299</v>
      </c>
      <c r="C231" s="18">
        <v>2100</v>
      </c>
      <c r="D231" s="18">
        <v>1986</v>
      </c>
      <c r="E231" s="18">
        <v>1992</v>
      </c>
      <c r="F231" s="18">
        <v>1776</v>
      </c>
      <c r="G231" s="18">
        <v>1578</v>
      </c>
      <c r="H231" s="18">
        <v>1502</v>
      </c>
      <c r="I231" s="18">
        <v>1507</v>
      </c>
      <c r="J231" s="18">
        <v>1395</v>
      </c>
      <c r="K231" s="18">
        <v>1332</v>
      </c>
      <c r="L231" s="18">
        <v>1283</v>
      </c>
      <c r="M231" s="18">
        <v>1323</v>
      </c>
      <c r="N231" s="18">
        <v>1258</v>
      </c>
      <c r="O231" s="18">
        <v>1227</v>
      </c>
      <c r="P231" s="18">
        <v>1271</v>
      </c>
      <c r="Q231" s="18">
        <v>1341</v>
      </c>
      <c r="R231" s="18">
        <v>1303</v>
      </c>
      <c r="S231" s="18">
        <v>1248</v>
      </c>
      <c r="T231" s="18">
        <v>1263</v>
      </c>
      <c r="U231" s="18">
        <v>1310</v>
      </c>
      <c r="V231" s="18">
        <v>1291</v>
      </c>
      <c r="W231" s="18">
        <v>1216</v>
      </c>
      <c r="X231" s="18">
        <v>1167</v>
      </c>
      <c r="Y231" s="18">
        <v>1277</v>
      </c>
      <c r="Z231" s="18">
        <v>1281</v>
      </c>
      <c r="AA231" s="18">
        <v>1313</v>
      </c>
      <c r="AB231" s="18">
        <v>1337</v>
      </c>
      <c r="AC231" s="18">
        <v>1437</v>
      </c>
      <c r="AD231" s="18">
        <v>3753</v>
      </c>
      <c r="AE231" s="18">
        <v>3858</v>
      </c>
      <c r="AF231" s="18">
        <v>3880</v>
      </c>
      <c r="AG231" s="18"/>
      <c r="AH231" s="18"/>
      <c r="AI231" s="18"/>
      <c r="AJ231" s="18"/>
      <c r="AK231" s="18">
        <v>70200</v>
      </c>
      <c r="AL231" s="18">
        <v>72600</v>
      </c>
      <c r="AM231" s="18">
        <v>73600</v>
      </c>
      <c r="AN231" s="18">
        <v>72800</v>
      </c>
      <c r="AO231" s="18">
        <v>71700</v>
      </c>
      <c r="AP231" s="18">
        <v>72200</v>
      </c>
      <c r="AQ231" s="18">
        <v>73300</v>
      </c>
      <c r="AR231" s="18">
        <v>71600</v>
      </c>
      <c r="AS231" s="18">
        <v>72900</v>
      </c>
      <c r="AT231" s="18">
        <v>72800</v>
      </c>
      <c r="AU231" s="18">
        <v>71400</v>
      </c>
      <c r="AV231" s="18">
        <v>74500</v>
      </c>
      <c r="AW231" s="18">
        <v>75800</v>
      </c>
      <c r="AX231" s="18">
        <v>75900</v>
      </c>
      <c r="AY231" s="40">
        <v>75700</v>
      </c>
      <c r="AZ231" s="40">
        <v>72600</v>
      </c>
      <c r="BA231" s="40">
        <v>70900</v>
      </c>
      <c r="BB231" s="40">
        <v>73000</v>
      </c>
      <c r="BC231" s="40">
        <v>74200</v>
      </c>
      <c r="BD231" s="40">
        <v>72800</v>
      </c>
      <c r="BE231" s="40">
        <v>72000</v>
      </c>
      <c r="BF231" s="40">
        <v>69900</v>
      </c>
      <c r="BG231" s="40">
        <v>69500</v>
      </c>
      <c r="BH231" s="40">
        <v>74700</v>
      </c>
      <c r="BI231" s="40">
        <v>75400</v>
      </c>
      <c r="BJ231" s="40">
        <v>72800</v>
      </c>
      <c r="BK231" s="40">
        <v>74800</v>
      </c>
      <c r="BL231" s="40">
        <v>73800</v>
      </c>
      <c r="BM231" s="40">
        <v>74900</v>
      </c>
      <c r="BN231" s="40">
        <v>74100</v>
      </c>
      <c r="BO231" s="40">
        <v>71800</v>
      </c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40"/>
      <c r="CE231" s="16"/>
      <c r="CJ231"/>
      <c r="CL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EA231" s="30" t="e">
        <f t="shared" si="99"/>
        <v>#DIV/0!</v>
      </c>
      <c r="EB231" s="30">
        <f t="shared" si="100"/>
        <v>3.2749287749287752E-2</v>
      </c>
      <c r="EC231" s="30">
        <f t="shared" si="119"/>
        <v>2.8925619834710745E-2</v>
      </c>
      <c r="ED231" s="30">
        <f t="shared" si="120"/>
        <v>2.6983695652173914E-2</v>
      </c>
      <c r="EE231" s="30">
        <f t="shared" si="121"/>
        <v>2.7362637362637363E-2</v>
      </c>
      <c r="EF231" s="30">
        <f t="shared" si="122"/>
        <v>2.4769874476987447E-2</v>
      </c>
      <c r="EG231" s="30">
        <f t="shared" si="123"/>
        <v>2.1855955678670359E-2</v>
      </c>
      <c r="EH231" s="30">
        <f t="shared" si="124"/>
        <v>2.0491132332878581E-2</v>
      </c>
      <c r="EI231" s="30">
        <f t="shared" si="125"/>
        <v>2.1047486033519552E-2</v>
      </c>
      <c r="EJ231" s="30">
        <f t="shared" si="126"/>
        <v>1.9135802469135803E-2</v>
      </c>
      <c r="EK231" s="30">
        <f t="shared" si="127"/>
        <v>1.8296703296703298E-2</v>
      </c>
      <c r="EL231" s="30">
        <f t="shared" si="128"/>
        <v>1.7969187675070029E-2</v>
      </c>
      <c r="EM231" s="30">
        <f t="shared" si="129"/>
        <v>1.7758389261744965E-2</v>
      </c>
      <c r="EN231" s="30">
        <f t="shared" si="130"/>
        <v>1.6596306068601584E-2</v>
      </c>
      <c r="EO231" s="30">
        <f t="shared" si="104"/>
        <v>1.6166007905138339E-2</v>
      </c>
      <c r="EP231" s="30">
        <f t="shared" si="105"/>
        <v>1.6789960369881108E-2</v>
      </c>
      <c r="EQ231" s="30">
        <f t="shared" si="106"/>
        <v>1.8471074380165289E-2</v>
      </c>
      <c r="ER231" s="30">
        <f t="shared" si="107"/>
        <v>1.837799717912553E-2</v>
      </c>
      <c r="ES231" s="30">
        <f t="shared" si="108"/>
        <v>1.7095890410958905E-2</v>
      </c>
      <c r="ET231" s="30">
        <f t="shared" si="109"/>
        <v>1.7021563342318059E-2</v>
      </c>
      <c r="EU231" s="30">
        <f t="shared" si="110"/>
        <v>1.7994505494505493E-2</v>
      </c>
      <c r="EV231" s="30">
        <f t="shared" si="111"/>
        <v>1.7930555555555557E-2</v>
      </c>
      <c r="EW231" s="30">
        <f t="shared" si="112"/>
        <v>1.7396280400572246E-2</v>
      </c>
      <c r="EX231" s="30">
        <f t="shared" si="113"/>
        <v>1.6791366906474821E-2</v>
      </c>
      <c r="EY231" s="30">
        <f t="shared" si="114"/>
        <v>1.7095046854082998E-2</v>
      </c>
      <c r="EZ231" s="30">
        <f t="shared" si="115"/>
        <v>1.6989389920424404E-2</v>
      </c>
      <c r="FA231" s="30">
        <f t="shared" si="116"/>
        <v>1.8035714285714287E-2</v>
      </c>
      <c r="FB231" s="30">
        <f t="shared" si="117"/>
        <v>1.787433155080214E-2</v>
      </c>
      <c r="FC231" s="30">
        <f t="shared" si="118"/>
        <v>1.9471544715447153E-2</v>
      </c>
      <c r="FD231" s="30">
        <f t="shared" si="101"/>
        <v>5.0106809078771693E-2</v>
      </c>
      <c r="FE231" s="30">
        <f t="shared" si="102"/>
        <v>5.206477732793522E-2</v>
      </c>
      <c r="FF231" s="30">
        <f t="shared" si="103"/>
        <v>5.4038997214484678E-2</v>
      </c>
    </row>
    <row r="232" spans="1:162" ht="14.4" x14ac:dyDescent="0.3">
      <c r="A232" s="16" t="s">
        <v>237</v>
      </c>
      <c r="B232" s="18">
        <v>654</v>
      </c>
      <c r="C232" s="18">
        <v>589</v>
      </c>
      <c r="D232" s="18">
        <v>613</v>
      </c>
      <c r="E232" s="18">
        <v>573</v>
      </c>
      <c r="F232" s="18">
        <v>468</v>
      </c>
      <c r="G232" s="18">
        <v>455</v>
      </c>
      <c r="H232" s="18">
        <v>422</v>
      </c>
      <c r="I232" s="18">
        <v>394</v>
      </c>
      <c r="J232" s="18">
        <v>429</v>
      </c>
      <c r="K232" s="18">
        <v>413</v>
      </c>
      <c r="L232" s="18">
        <v>414</v>
      </c>
      <c r="M232" s="18">
        <v>434</v>
      </c>
      <c r="N232" s="18">
        <v>397</v>
      </c>
      <c r="O232" s="18">
        <v>422</v>
      </c>
      <c r="P232" s="18">
        <v>375</v>
      </c>
      <c r="Q232" s="18">
        <v>399</v>
      </c>
      <c r="R232" s="18">
        <v>405</v>
      </c>
      <c r="S232" s="18">
        <v>376</v>
      </c>
      <c r="T232" s="18">
        <v>416</v>
      </c>
      <c r="U232" s="18">
        <v>415</v>
      </c>
      <c r="V232" s="18">
        <v>395</v>
      </c>
      <c r="W232" s="18">
        <v>365</v>
      </c>
      <c r="X232" s="18">
        <v>410</v>
      </c>
      <c r="Y232" s="18">
        <v>442</v>
      </c>
      <c r="Z232" s="18">
        <v>424</v>
      </c>
      <c r="AA232" s="18">
        <v>458</v>
      </c>
      <c r="AB232" s="18">
        <v>448</v>
      </c>
      <c r="AC232" s="18">
        <v>457</v>
      </c>
      <c r="AD232" s="18">
        <v>1224</v>
      </c>
      <c r="AE232" s="18">
        <v>1184</v>
      </c>
      <c r="AF232" s="18">
        <v>1135</v>
      </c>
      <c r="AG232" s="18"/>
      <c r="AH232" s="18"/>
      <c r="AI232" s="18"/>
      <c r="AJ232" s="18"/>
      <c r="AK232" s="18">
        <v>29200</v>
      </c>
      <c r="AL232" s="18">
        <v>30100</v>
      </c>
      <c r="AM232" s="18">
        <v>25600</v>
      </c>
      <c r="AN232" s="18">
        <v>25100</v>
      </c>
      <c r="AO232" s="18">
        <v>24600</v>
      </c>
      <c r="AP232" s="18">
        <v>23900</v>
      </c>
      <c r="AQ232" s="18">
        <v>25000</v>
      </c>
      <c r="AR232" s="18">
        <v>25900</v>
      </c>
      <c r="AS232" s="18">
        <v>27200</v>
      </c>
      <c r="AT232" s="18">
        <v>28500</v>
      </c>
      <c r="AU232" s="18">
        <v>30300</v>
      </c>
      <c r="AV232" s="18">
        <v>30800</v>
      </c>
      <c r="AW232" s="18">
        <v>31200</v>
      </c>
      <c r="AX232" s="18">
        <v>29900</v>
      </c>
      <c r="AY232" s="40">
        <v>30300</v>
      </c>
      <c r="AZ232" s="40">
        <v>29500</v>
      </c>
      <c r="BA232" s="40">
        <v>29300</v>
      </c>
      <c r="BB232" s="40">
        <v>29700</v>
      </c>
      <c r="BC232" s="40">
        <v>29100</v>
      </c>
      <c r="BD232" s="40">
        <v>27200</v>
      </c>
      <c r="BE232" s="40">
        <v>27500</v>
      </c>
      <c r="BF232" s="40">
        <v>27300</v>
      </c>
      <c r="BG232" s="40">
        <v>26500</v>
      </c>
      <c r="BH232" s="40">
        <v>27200</v>
      </c>
      <c r="BI232" s="40">
        <v>27300</v>
      </c>
      <c r="BJ232" s="40">
        <v>28700</v>
      </c>
      <c r="BK232" s="40">
        <v>29600</v>
      </c>
      <c r="BL232" s="40">
        <v>29800</v>
      </c>
      <c r="BM232" s="40">
        <v>30400</v>
      </c>
      <c r="BN232" s="40">
        <v>27400</v>
      </c>
      <c r="BO232" s="40">
        <v>28900</v>
      </c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40"/>
      <c r="CE232" s="16"/>
      <c r="CJ232"/>
      <c r="CL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EA232" s="30" t="e">
        <f t="shared" si="99"/>
        <v>#DIV/0!</v>
      </c>
      <c r="EB232" s="30">
        <f t="shared" si="100"/>
        <v>2.2397260273972604E-2</v>
      </c>
      <c r="EC232" s="30">
        <f t="shared" si="119"/>
        <v>1.956810631229236E-2</v>
      </c>
      <c r="ED232" s="30">
        <f t="shared" si="120"/>
        <v>2.39453125E-2</v>
      </c>
      <c r="EE232" s="30">
        <f t="shared" si="121"/>
        <v>2.2828685258964143E-2</v>
      </c>
      <c r="EF232" s="30">
        <f t="shared" si="122"/>
        <v>1.9024390243902439E-2</v>
      </c>
      <c r="EG232" s="30">
        <f t="shared" si="123"/>
        <v>1.9037656903765691E-2</v>
      </c>
      <c r="EH232" s="30">
        <f t="shared" si="124"/>
        <v>1.6879999999999999E-2</v>
      </c>
      <c r="EI232" s="30">
        <f t="shared" si="125"/>
        <v>1.5212355212355212E-2</v>
      </c>
      <c r="EJ232" s="30">
        <f t="shared" si="126"/>
        <v>1.5772058823529413E-2</v>
      </c>
      <c r="EK232" s="30">
        <f t="shared" si="127"/>
        <v>1.4491228070175438E-2</v>
      </c>
      <c r="EL232" s="30">
        <f t="shared" si="128"/>
        <v>1.3663366336633663E-2</v>
      </c>
      <c r="EM232" s="30">
        <f t="shared" si="129"/>
        <v>1.4090909090909091E-2</v>
      </c>
      <c r="EN232" s="30">
        <f t="shared" si="130"/>
        <v>1.2724358974358974E-2</v>
      </c>
      <c r="EO232" s="30">
        <f t="shared" si="104"/>
        <v>1.4113712374581941E-2</v>
      </c>
      <c r="EP232" s="30">
        <f t="shared" si="105"/>
        <v>1.2376237623762377E-2</v>
      </c>
      <c r="EQ232" s="30">
        <f t="shared" si="106"/>
        <v>1.352542372881356E-2</v>
      </c>
      <c r="ER232" s="30">
        <f t="shared" si="107"/>
        <v>1.3822525597269625E-2</v>
      </c>
      <c r="ES232" s="30">
        <f t="shared" si="108"/>
        <v>1.2659932659932659E-2</v>
      </c>
      <c r="ET232" s="30">
        <f t="shared" si="109"/>
        <v>1.4295532646048111E-2</v>
      </c>
      <c r="EU232" s="30">
        <f t="shared" si="110"/>
        <v>1.525735294117647E-2</v>
      </c>
      <c r="EV232" s="30">
        <f t="shared" si="111"/>
        <v>1.4363636363636363E-2</v>
      </c>
      <c r="EW232" s="30">
        <f t="shared" si="112"/>
        <v>1.3369963369963369E-2</v>
      </c>
      <c r="EX232" s="30">
        <f t="shared" si="113"/>
        <v>1.5471698113207547E-2</v>
      </c>
      <c r="EY232" s="30">
        <f t="shared" si="114"/>
        <v>1.6250000000000001E-2</v>
      </c>
      <c r="EZ232" s="30">
        <f t="shared" si="115"/>
        <v>1.5531135531135531E-2</v>
      </c>
      <c r="FA232" s="30">
        <f t="shared" si="116"/>
        <v>1.5958188153310106E-2</v>
      </c>
      <c r="FB232" s="30">
        <f t="shared" si="117"/>
        <v>1.5135135135135135E-2</v>
      </c>
      <c r="FC232" s="30">
        <f t="shared" si="118"/>
        <v>1.5335570469798658E-2</v>
      </c>
      <c r="FD232" s="30">
        <f t="shared" si="101"/>
        <v>4.0263157894736841E-2</v>
      </c>
      <c r="FE232" s="30">
        <f t="shared" si="102"/>
        <v>4.3211678832116789E-2</v>
      </c>
      <c r="FF232" s="30">
        <f t="shared" si="103"/>
        <v>3.9273356401384081E-2</v>
      </c>
    </row>
    <row r="233" spans="1:162" ht="14.4" x14ac:dyDescent="0.3">
      <c r="A233" s="16" t="s">
        <v>238</v>
      </c>
      <c r="B233" s="18">
        <v>3213</v>
      </c>
      <c r="C233" s="18">
        <v>3102</v>
      </c>
      <c r="D233" s="18">
        <v>2961</v>
      </c>
      <c r="E233" s="18">
        <v>2953</v>
      </c>
      <c r="F233" s="18">
        <v>2863</v>
      </c>
      <c r="G233" s="18">
        <v>2708</v>
      </c>
      <c r="H233" s="18">
        <v>2546</v>
      </c>
      <c r="I233" s="18">
        <v>2468</v>
      </c>
      <c r="J233" s="18">
        <v>2361</v>
      </c>
      <c r="K233" s="18">
        <v>2271</v>
      </c>
      <c r="L233" s="18">
        <v>2279</v>
      </c>
      <c r="M233" s="18">
        <v>2373</v>
      </c>
      <c r="N233" s="18">
        <v>2402</v>
      </c>
      <c r="O233" s="18">
        <v>2347</v>
      </c>
      <c r="P233" s="18">
        <v>2316</v>
      </c>
      <c r="Q233" s="18">
        <v>2360</v>
      </c>
      <c r="R233" s="18">
        <v>2383</v>
      </c>
      <c r="S233" s="18">
        <v>2324</v>
      </c>
      <c r="T233" s="18">
        <v>2312</v>
      </c>
      <c r="U233" s="18">
        <v>2378</v>
      </c>
      <c r="V233" s="18">
        <v>2326</v>
      </c>
      <c r="W233" s="18">
        <v>2290</v>
      </c>
      <c r="X233" s="18">
        <v>2269</v>
      </c>
      <c r="Y233" s="18">
        <v>2319</v>
      </c>
      <c r="Z233" s="18">
        <v>2341</v>
      </c>
      <c r="AA233" s="18">
        <v>2373</v>
      </c>
      <c r="AB233" s="18">
        <v>2307</v>
      </c>
      <c r="AC233" s="18">
        <v>2396</v>
      </c>
      <c r="AD233" s="18">
        <v>5692</v>
      </c>
      <c r="AE233" s="18">
        <v>6087</v>
      </c>
      <c r="AF233" s="18">
        <v>5981</v>
      </c>
      <c r="AG233" s="18"/>
      <c r="AH233" s="18"/>
      <c r="AI233" s="18"/>
      <c r="AJ233" s="18"/>
      <c r="AK233" s="18">
        <v>100700</v>
      </c>
      <c r="AL233" s="18">
        <v>101900</v>
      </c>
      <c r="AM233" s="18">
        <v>100100</v>
      </c>
      <c r="AN233" s="18">
        <v>102300</v>
      </c>
      <c r="AO233" s="18">
        <v>100800</v>
      </c>
      <c r="AP233" s="18">
        <v>101400</v>
      </c>
      <c r="AQ233" s="18">
        <v>102300</v>
      </c>
      <c r="AR233" s="18">
        <v>101100</v>
      </c>
      <c r="AS233" s="18">
        <v>102800</v>
      </c>
      <c r="AT233" s="18">
        <v>101400</v>
      </c>
      <c r="AU233" s="18">
        <v>101700</v>
      </c>
      <c r="AV233" s="18">
        <v>99700</v>
      </c>
      <c r="AW233" s="18">
        <v>103300</v>
      </c>
      <c r="AX233" s="18">
        <v>105200</v>
      </c>
      <c r="AY233" s="40">
        <v>105500</v>
      </c>
      <c r="AZ233" s="40">
        <v>104700</v>
      </c>
      <c r="BA233" s="40">
        <v>100500</v>
      </c>
      <c r="BB233" s="40">
        <v>97400</v>
      </c>
      <c r="BC233" s="40">
        <v>96700</v>
      </c>
      <c r="BD233" s="40">
        <v>98600</v>
      </c>
      <c r="BE233" s="40">
        <v>98700</v>
      </c>
      <c r="BF233" s="40">
        <v>98900</v>
      </c>
      <c r="BG233" s="40">
        <v>99800</v>
      </c>
      <c r="BH233" s="40">
        <v>99800</v>
      </c>
      <c r="BI233" s="40">
        <v>101400</v>
      </c>
      <c r="BJ233" s="40">
        <v>101300</v>
      </c>
      <c r="BK233" s="40">
        <v>102700</v>
      </c>
      <c r="BL233" s="40">
        <v>105700</v>
      </c>
      <c r="BM233" s="40">
        <v>102900</v>
      </c>
      <c r="BN233" s="40">
        <v>105200</v>
      </c>
      <c r="BO233" s="40">
        <v>104600</v>
      </c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40"/>
      <c r="CE233" s="16"/>
      <c r="CJ233"/>
      <c r="CL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EA233" s="30" t="e">
        <f t="shared" si="99"/>
        <v>#DIV/0!</v>
      </c>
      <c r="EB233" s="30">
        <f t="shared" si="100"/>
        <v>3.1906653426017874E-2</v>
      </c>
      <c r="EC233" s="30">
        <f t="shared" si="119"/>
        <v>3.0441609421000982E-2</v>
      </c>
      <c r="ED233" s="30">
        <f t="shared" si="120"/>
        <v>2.9580419580419581E-2</v>
      </c>
      <c r="EE233" s="30">
        <f t="shared" si="121"/>
        <v>2.8866080156402737E-2</v>
      </c>
      <c r="EF233" s="30">
        <f t="shared" si="122"/>
        <v>2.8402777777777777E-2</v>
      </c>
      <c r="EG233" s="30">
        <f t="shared" si="123"/>
        <v>2.670611439842209E-2</v>
      </c>
      <c r="EH233" s="30">
        <f t="shared" si="124"/>
        <v>2.4887585532746823E-2</v>
      </c>
      <c r="EI233" s="30">
        <f t="shared" si="125"/>
        <v>2.4411473788328388E-2</v>
      </c>
      <c r="EJ233" s="30">
        <f t="shared" si="126"/>
        <v>2.2966926070038911E-2</v>
      </c>
      <c r="EK233" s="30">
        <f t="shared" si="127"/>
        <v>2.2396449704142011E-2</v>
      </c>
      <c r="EL233" s="30">
        <f t="shared" si="128"/>
        <v>2.2409046214355948E-2</v>
      </c>
      <c r="EM233" s="30">
        <f t="shared" si="129"/>
        <v>2.3801404212637912E-2</v>
      </c>
      <c r="EN233" s="30">
        <f t="shared" si="130"/>
        <v>2.3252662149080349E-2</v>
      </c>
      <c r="EO233" s="30">
        <f t="shared" si="104"/>
        <v>2.2309885931558936E-2</v>
      </c>
      <c r="EP233" s="30">
        <f t="shared" si="105"/>
        <v>2.1952606635071089E-2</v>
      </c>
      <c r="EQ233" s="30">
        <f t="shared" si="106"/>
        <v>2.2540592168099331E-2</v>
      </c>
      <c r="ER233" s="30">
        <f t="shared" si="107"/>
        <v>2.3711442786069653E-2</v>
      </c>
      <c r="ES233" s="30">
        <f t="shared" si="108"/>
        <v>2.3860369609856262E-2</v>
      </c>
      <c r="ET233" s="30">
        <f t="shared" si="109"/>
        <v>2.390899689762151E-2</v>
      </c>
      <c r="EU233" s="30">
        <f t="shared" si="110"/>
        <v>2.4117647058823528E-2</v>
      </c>
      <c r="EV233" s="30">
        <f t="shared" si="111"/>
        <v>2.3566362715298887E-2</v>
      </c>
      <c r="EW233" s="30">
        <f t="shared" si="112"/>
        <v>2.3154701718907988E-2</v>
      </c>
      <c r="EX233" s="30">
        <f t="shared" si="113"/>
        <v>2.2735470941883766E-2</v>
      </c>
      <c r="EY233" s="30">
        <f t="shared" si="114"/>
        <v>2.3236472945891783E-2</v>
      </c>
      <c r="EZ233" s="30">
        <f t="shared" si="115"/>
        <v>2.3086785009861933E-2</v>
      </c>
      <c r="FA233" s="30">
        <f t="shared" si="116"/>
        <v>2.3425468904244816E-2</v>
      </c>
      <c r="FB233" s="30">
        <f t="shared" si="117"/>
        <v>2.2463485881207401E-2</v>
      </c>
      <c r="FC233" s="30">
        <f t="shared" si="118"/>
        <v>2.2667928098391674E-2</v>
      </c>
      <c r="FD233" s="30">
        <f t="shared" si="101"/>
        <v>5.5315840621963069E-2</v>
      </c>
      <c r="FE233" s="30">
        <f t="shared" si="102"/>
        <v>5.7861216730038023E-2</v>
      </c>
      <c r="FF233" s="30">
        <f t="shared" si="103"/>
        <v>5.7179732313575524E-2</v>
      </c>
    </row>
    <row r="234" spans="1:162" ht="14.4" x14ac:dyDescent="0.3">
      <c r="A234" s="16" t="s">
        <v>239</v>
      </c>
      <c r="B234" s="18">
        <v>849</v>
      </c>
      <c r="C234" s="18">
        <v>780</v>
      </c>
      <c r="D234" s="18">
        <v>775</v>
      </c>
      <c r="E234" s="18">
        <v>716</v>
      </c>
      <c r="F234" s="18">
        <v>553</v>
      </c>
      <c r="G234" s="18">
        <v>475</v>
      </c>
      <c r="H234" s="18">
        <v>489</v>
      </c>
      <c r="I234" s="18">
        <v>516</v>
      </c>
      <c r="J234" s="18">
        <v>464</v>
      </c>
      <c r="K234" s="18">
        <v>451</v>
      </c>
      <c r="L234" s="18">
        <v>463</v>
      </c>
      <c r="M234" s="18">
        <v>466</v>
      </c>
      <c r="N234" s="18">
        <v>442</v>
      </c>
      <c r="O234" s="18">
        <v>435</v>
      </c>
      <c r="P234" s="18">
        <v>443</v>
      </c>
      <c r="Q234" s="18">
        <v>478</v>
      </c>
      <c r="R234" s="18">
        <v>488</v>
      </c>
      <c r="S234" s="18">
        <v>466</v>
      </c>
      <c r="T234" s="18">
        <v>485</v>
      </c>
      <c r="U234" s="18">
        <v>513</v>
      </c>
      <c r="V234" s="18">
        <v>479</v>
      </c>
      <c r="W234" s="18">
        <v>497</v>
      </c>
      <c r="X234" s="18">
        <v>482</v>
      </c>
      <c r="Y234" s="18">
        <v>497</v>
      </c>
      <c r="Z234" s="18">
        <v>475</v>
      </c>
      <c r="AA234" s="18">
        <v>443</v>
      </c>
      <c r="AB234" s="18">
        <v>432</v>
      </c>
      <c r="AC234" s="18">
        <v>472</v>
      </c>
      <c r="AD234" s="18">
        <v>1010</v>
      </c>
      <c r="AE234" s="18">
        <v>1024</v>
      </c>
      <c r="AF234" s="18">
        <v>971</v>
      </c>
      <c r="AG234" s="18"/>
      <c r="AH234" s="18"/>
      <c r="AI234" s="18"/>
      <c r="AJ234" s="18"/>
      <c r="AK234" s="18">
        <v>24300</v>
      </c>
      <c r="AL234" s="18">
        <v>24200</v>
      </c>
      <c r="AM234" s="18">
        <v>25100</v>
      </c>
      <c r="AN234" s="18">
        <v>25200</v>
      </c>
      <c r="AO234" s="18">
        <v>24600</v>
      </c>
      <c r="AP234" s="18">
        <v>24200</v>
      </c>
      <c r="AQ234" s="18">
        <v>23100</v>
      </c>
      <c r="AR234" s="18">
        <v>23000</v>
      </c>
      <c r="AS234" s="18">
        <v>22800</v>
      </c>
      <c r="AT234" s="18">
        <v>23300</v>
      </c>
      <c r="AU234" s="18">
        <v>24200</v>
      </c>
      <c r="AV234" s="18">
        <v>24400</v>
      </c>
      <c r="AW234" s="18">
        <v>24600</v>
      </c>
      <c r="AX234" s="18">
        <v>22900</v>
      </c>
      <c r="AY234" s="40">
        <v>23900</v>
      </c>
      <c r="AZ234" s="40">
        <v>23300</v>
      </c>
      <c r="BA234" s="40">
        <v>23800</v>
      </c>
      <c r="BB234" s="40">
        <v>25700</v>
      </c>
      <c r="BC234" s="40">
        <v>25100</v>
      </c>
      <c r="BD234" s="40">
        <v>24800</v>
      </c>
      <c r="BE234" s="40">
        <v>23900</v>
      </c>
      <c r="BF234" s="40">
        <v>23800</v>
      </c>
      <c r="BG234" s="40">
        <v>22300</v>
      </c>
      <c r="BH234" s="40">
        <v>22400</v>
      </c>
      <c r="BI234" s="40">
        <v>23100</v>
      </c>
      <c r="BJ234" s="40">
        <v>20700</v>
      </c>
      <c r="BK234" s="40">
        <v>22500</v>
      </c>
      <c r="BL234" s="40">
        <v>22200</v>
      </c>
      <c r="BM234" s="40">
        <v>21700</v>
      </c>
      <c r="BN234" s="40">
        <v>21700</v>
      </c>
      <c r="BO234" s="40">
        <v>22500</v>
      </c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40"/>
      <c r="CE234" s="16"/>
      <c r="CJ234"/>
      <c r="CL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EA234" s="30" t="e">
        <f t="shared" si="99"/>
        <v>#DIV/0!</v>
      </c>
      <c r="EB234" s="30">
        <f t="shared" si="100"/>
        <v>3.4938271604938273E-2</v>
      </c>
      <c r="EC234" s="30">
        <f t="shared" si="119"/>
        <v>3.2231404958677684E-2</v>
      </c>
      <c r="ED234" s="30">
        <f t="shared" si="120"/>
        <v>3.0876494023904383E-2</v>
      </c>
      <c r="EE234" s="30">
        <f t="shared" si="121"/>
        <v>2.8412698412698414E-2</v>
      </c>
      <c r="EF234" s="30">
        <f t="shared" si="122"/>
        <v>2.2479674796747968E-2</v>
      </c>
      <c r="EG234" s="30">
        <f t="shared" si="123"/>
        <v>1.962809917355372E-2</v>
      </c>
      <c r="EH234" s="30">
        <f t="shared" si="124"/>
        <v>2.116883116883117E-2</v>
      </c>
      <c r="EI234" s="30">
        <f t="shared" si="125"/>
        <v>2.2434782608695653E-2</v>
      </c>
      <c r="EJ234" s="30">
        <f t="shared" si="126"/>
        <v>2.0350877192982456E-2</v>
      </c>
      <c r="EK234" s="30">
        <f t="shared" si="127"/>
        <v>1.9356223175965664E-2</v>
      </c>
      <c r="EL234" s="30">
        <f t="shared" si="128"/>
        <v>1.9132231404958677E-2</v>
      </c>
      <c r="EM234" s="30">
        <f t="shared" si="129"/>
        <v>1.9098360655737705E-2</v>
      </c>
      <c r="EN234" s="30">
        <f t="shared" si="130"/>
        <v>1.7967479674796748E-2</v>
      </c>
      <c r="EO234" s="30">
        <f t="shared" si="104"/>
        <v>1.8995633187772927E-2</v>
      </c>
      <c r="EP234" s="30">
        <f t="shared" si="105"/>
        <v>1.8535564853556487E-2</v>
      </c>
      <c r="EQ234" s="30">
        <f t="shared" si="106"/>
        <v>2.0515021459227466E-2</v>
      </c>
      <c r="ER234" s="30">
        <f t="shared" si="107"/>
        <v>2.0504201680672268E-2</v>
      </c>
      <c r="ES234" s="30">
        <f t="shared" si="108"/>
        <v>1.8132295719844357E-2</v>
      </c>
      <c r="ET234" s="30">
        <f t="shared" si="109"/>
        <v>1.9322709163346614E-2</v>
      </c>
      <c r="EU234" s="30">
        <f t="shared" si="110"/>
        <v>2.0685483870967743E-2</v>
      </c>
      <c r="EV234" s="30">
        <f t="shared" si="111"/>
        <v>2.0041841004184099E-2</v>
      </c>
      <c r="EW234" s="30">
        <f t="shared" si="112"/>
        <v>2.088235294117647E-2</v>
      </c>
      <c r="EX234" s="30">
        <f t="shared" si="113"/>
        <v>2.1614349775784754E-2</v>
      </c>
      <c r="EY234" s="30">
        <f t="shared" si="114"/>
        <v>2.2187499999999999E-2</v>
      </c>
      <c r="EZ234" s="30">
        <f t="shared" si="115"/>
        <v>2.0562770562770564E-2</v>
      </c>
      <c r="FA234" s="30">
        <f t="shared" si="116"/>
        <v>2.1400966183574878E-2</v>
      </c>
      <c r="FB234" s="30">
        <f t="shared" si="117"/>
        <v>1.9199999999999998E-2</v>
      </c>
      <c r="FC234" s="30">
        <f t="shared" si="118"/>
        <v>2.1261261261261263E-2</v>
      </c>
      <c r="FD234" s="30">
        <f t="shared" si="101"/>
        <v>4.6543778801843315E-2</v>
      </c>
      <c r="FE234" s="30">
        <f t="shared" si="102"/>
        <v>4.7188940092165899E-2</v>
      </c>
      <c r="FF234" s="30">
        <f t="shared" si="103"/>
        <v>4.3155555555555558E-2</v>
      </c>
    </row>
    <row r="235" spans="1:162" ht="14.4" x14ac:dyDescent="0.3">
      <c r="A235" s="16" t="s">
        <v>240</v>
      </c>
      <c r="B235" s="18">
        <v>10122</v>
      </c>
      <c r="C235" s="18">
        <v>9377</v>
      </c>
      <c r="D235" s="18">
        <v>8318</v>
      </c>
      <c r="E235" s="18">
        <v>8457</v>
      </c>
      <c r="F235" s="18">
        <v>7425</v>
      </c>
      <c r="G235" s="18">
        <v>6727</v>
      </c>
      <c r="H235" s="18">
        <v>5489</v>
      </c>
      <c r="I235" s="18">
        <v>5495</v>
      </c>
      <c r="J235" s="18">
        <v>6444</v>
      </c>
      <c r="K235" s="18">
        <v>6247</v>
      </c>
      <c r="L235" s="18">
        <v>5919</v>
      </c>
      <c r="M235" s="18">
        <v>6433</v>
      </c>
      <c r="N235" s="18">
        <v>6228</v>
      </c>
      <c r="O235" s="18">
        <v>6014</v>
      </c>
      <c r="P235" s="18">
        <v>5825</v>
      </c>
      <c r="Q235" s="18">
        <v>6227</v>
      </c>
      <c r="R235" s="18">
        <v>6309</v>
      </c>
      <c r="S235" s="18">
        <v>6028</v>
      </c>
      <c r="T235" s="18">
        <v>5657</v>
      </c>
      <c r="U235" s="18">
        <v>6112</v>
      </c>
      <c r="V235" s="18">
        <v>6025</v>
      </c>
      <c r="W235" s="18">
        <v>5961</v>
      </c>
      <c r="X235" s="18">
        <v>5850</v>
      </c>
      <c r="Y235" s="18">
        <v>6569</v>
      </c>
      <c r="Z235" s="18">
        <v>6393</v>
      </c>
      <c r="AA235" s="18">
        <v>6305</v>
      </c>
      <c r="AB235" s="18">
        <v>6097</v>
      </c>
      <c r="AC235" s="18">
        <v>6824</v>
      </c>
      <c r="AD235" s="18">
        <v>12366</v>
      </c>
      <c r="AE235" s="18">
        <v>12118</v>
      </c>
      <c r="AF235" s="18">
        <v>11658</v>
      </c>
      <c r="AG235" s="18"/>
      <c r="AH235" s="18"/>
      <c r="AI235" s="18"/>
      <c r="AJ235" s="18"/>
      <c r="AK235" s="18">
        <v>93800</v>
      </c>
      <c r="AL235" s="18">
        <v>95800</v>
      </c>
      <c r="AM235" s="18">
        <v>92700</v>
      </c>
      <c r="AN235" s="18">
        <v>94200</v>
      </c>
      <c r="AO235" s="18">
        <v>94000</v>
      </c>
      <c r="AP235" s="18">
        <v>93100</v>
      </c>
      <c r="AQ235" s="18">
        <v>93800</v>
      </c>
      <c r="AR235" s="18">
        <v>93400</v>
      </c>
      <c r="AS235" s="18">
        <v>92000</v>
      </c>
      <c r="AT235" s="18">
        <v>92400</v>
      </c>
      <c r="AU235" s="18">
        <v>93800</v>
      </c>
      <c r="AV235" s="18">
        <v>91800</v>
      </c>
      <c r="AW235" s="18">
        <v>93200</v>
      </c>
      <c r="AX235" s="18">
        <v>90300</v>
      </c>
      <c r="AY235" s="40">
        <v>90900</v>
      </c>
      <c r="AZ235" s="40">
        <v>93100</v>
      </c>
      <c r="BA235" s="40">
        <v>92800</v>
      </c>
      <c r="BB235" s="40">
        <v>96200</v>
      </c>
      <c r="BC235" s="40">
        <v>97400</v>
      </c>
      <c r="BD235" s="40">
        <v>97900</v>
      </c>
      <c r="BE235" s="40">
        <v>98800</v>
      </c>
      <c r="BF235" s="40">
        <v>99700</v>
      </c>
      <c r="BG235" s="40">
        <v>100100</v>
      </c>
      <c r="BH235" s="40">
        <v>99000</v>
      </c>
      <c r="BI235" s="40">
        <v>99200</v>
      </c>
      <c r="BJ235" s="40">
        <v>98800</v>
      </c>
      <c r="BK235" s="40">
        <v>99600</v>
      </c>
      <c r="BL235" s="40">
        <v>99600</v>
      </c>
      <c r="BM235" s="40">
        <v>98300</v>
      </c>
      <c r="BN235" s="40">
        <v>97400</v>
      </c>
      <c r="BO235" s="40">
        <v>98000</v>
      </c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40"/>
      <c r="CE235" s="16"/>
      <c r="CJ235"/>
      <c r="CL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EA235" s="30" t="e">
        <f t="shared" si="99"/>
        <v>#DIV/0!</v>
      </c>
      <c r="EB235" s="30">
        <f t="shared" si="100"/>
        <v>0.10791044776119403</v>
      </c>
      <c r="EC235" s="30">
        <f t="shared" si="119"/>
        <v>9.7881002087682675E-2</v>
      </c>
      <c r="ED235" s="30">
        <f t="shared" si="120"/>
        <v>8.9730312837108958E-2</v>
      </c>
      <c r="EE235" s="30">
        <f t="shared" si="121"/>
        <v>8.9777070063694273E-2</v>
      </c>
      <c r="EF235" s="30">
        <f t="shared" si="122"/>
        <v>7.8989361702127656E-2</v>
      </c>
      <c r="EG235" s="30">
        <f t="shared" si="123"/>
        <v>7.2255639097744365E-2</v>
      </c>
      <c r="EH235" s="30">
        <f t="shared" si="124"/>
        <v>5.8518123667377402E-2</v>
      </c>
      <c r="EI235" s="30">
        <f t="shared" si="125"/>
        <v>5.8832976445396146E-2</v>
      </c>
      <c r="EJ235" s="30">
        <f t="shared" si="126"/>
        <v>7.0043478260869568E-2</v>
      </c>
      <c r="EK235" s="30">
        <f t="shared" si="127"/>
        <v>6.7608225108225103E-2</v>
      </c>
      <c r="EL235" s="30">
        <f t="shared" si="128"/>
        <v>6.3102345415778249E-2</v>
      </c>
      <c r="EM235" s="30">
        <f t="shared" si="129"/>
        <v>7.0076252723311541E-2</v>
      </c>
      <c r="EN235" s="30">
        <f t="shared" si="130"/>
        <v>6.6824034334763943E-2</v>
      </c>
      <c r="EO235" s="30">
        <f t="shared" si="104"/>
        <v>6.6600221483942415E-2</v>
      </c>
      <c r="EP235" s="30">
        <f t="shared" si="105"/>
        <v>6.4081408140814075E-2</v>
      </c>
      <c r="EQ235" s="30">
        <f t="shared" si="106"/>
        <v>6.6885069817400639E-2</v>
      </c>
      <c r="ER235" s="30">
        <f t="shared" si="107"/>
        <v>6.7984913793103452E-2</v>
      </c>
      <c r="ES235" s="30">
        <f t="shared" si="108"/>
        <v>6.2661122661122656E-2</v>
      </c>
      <c r="ET235" s="30">
        <f t="shared" si="109"/>
        <v>5.8080082135523611E-2</v>
      </c>
      <c r="EU235" s="30">
        <f t="shared" si="110"/>
        <v>6.2431052093973441E-2</v>
      </c>
      <c r="EV235" s="30">
        <f t="shared" si="111"/>
        <v>6.0981781376518218E-2</v>
      </c>
      <c r="EW235" s="30">
        <f t="shared" si="112"/>
        <v>5.9789368104312936E-2</v>
      </c>
      <c r="EX235" s="30">
        <f t="shared" si="113"/>
        <v>5.844155844155844E-2</v>
      </c>
      <c r="EY235" s="30">
        <f t="shared" si="114"/>
        <v>6.6353535353535359E-2</v>
      </c>
      <c r="EZ235" s="30">
        <f t="shared" si="115"/>
        <v>6.4445564516129039E-2</v>
      </c>
      <c r="FA235" s="30">
        <f t="shared" si="116"/>
        <v>6.3815789473684215E-2</v>
      </c>
      <c r="FB235" s="30">
        <f t="shared" si="117"/>
        <v>6.1214859437751006E-2</v>
      </c>
      <c r="FC235" s="30">
        <f t="shared" si="118"/>
        <v>6.8514056224899603E-2</v>
      </c>
      <c r="FD235" s="30">
        <f t="shared" si="101"/>
        <v>0.12579857578840284</v>
      </c>
      <c r="FE235" s="30">
        <f t="shared" si="102"/>
        <v>0.12441478439425051</v>
      </c>
      <c r="FF235" s="30">
        <f t="shared" si="103"/>
        <v>0.11895918367346939</v>
      </c>
    </row>
    <row r="236" spans="1:162" ht="14.4" x14ac:dyDescent="0.3">
      <c r="A236" s="16" t="s">
        <v>241</v>
      </c>
      <c r="B236" s="18">
        <v>1569</v>
      </c>
      <c r="C236" s="18">
        <v>1410</v>
      </c>
      <c r="D236" s="18">
        <v>1338</v>
      </c>
      <c r="E236" s="18">
        <v>1359</v>
      </c>
      <c r="F236" s="18">
        <v>1169</v>
      </c>
      <c r="G236" s="18">
        <v>1066</v>
      </c>
      <c r="H236" s="18">
        <v>975</v>
      </c>
      <c r="I236" s="18">
        <v>994</v>
      </c>
      <c r="J236" s="18">
        <v>917</v>
      </c>
      <c r="K236" s="18">
        <v>860</v>
      </c>
      <c r="L236" s="18">
        <v>876</v>
      </c>
      <c r="M236" s="18">
        <v>862</v>
      </c>
      <c r="N236" s="18">
        <v>861</v>
      </c>
      <c r="O236" s="18">
        <v>854</v>
      </c>
      <c r="P236" s="18">
        <v>844</v>
      </c>
      <c r="Q236" s="18">
        <v>897</v>
      </c>
      <c r="R236" s="18">
        <v>874</v>
      </c>
      <c r="S236" s="18">
        <v>831</v>
      </c>
      <c r="T236" s="18">
        <v>807</v>
      </c>
      <c r="U236" s="18">
        <v>824</v>
      </c>
      <c r="V236" s="18">
        <v>815</v>
      </c>
      <c r="W236" s="18">
        <v>761</v>
      </c>
      <c r="X236" s="18">
        <v>797</v>
      </c>
      <c r="Y236" s="18">
        <v>861</v>
      </c>
      <c r="Z236" s="18">
        <v>877</v>
      </c>
      <c r="AA236" s="18">
        <v>834</v>
      </c>
      <c r="AB236" s="18">
        <v>868</v>
      </c>
      <c r="AC236" s="18">
        <v>952</v>
      </c>
      <c r="AD236" s="18">
        <v>2425</v>
      </c>
      <c r="AE236" s="18">
        <v>2370</v>
      </c>
      <c r="AF236" s="18">
        <v>2320</v>
      </c>
      <c r="AG236" s="18"/>
      <c r="AH236" s="18"/>
      <c r="AI236" s="18"/>
      <c r="AJ236" s="18"/>
      <c r="AK236" s="18">
        <v>42000</v>
      </c>
      <c r="AL236" s="18">
        <v>43300</v>
      </c>
      <c r="AM236" s="18">
        <v>39800</v>
      </c>
      <c r="AN236" s="18">
        <v>41000</v>
      </c>
      <c r="AO236" s="18">
        <v>40300</v>
      </c>
      <c r="AP236" s="18">
        <v>40200</v>
      </c>
      <c r="AQ236" s="18">
        <v>43400</v>
      </c>
      <c r="AR236" s="18">
        <v>41600</v>
      </c>
      <c r="AS236" s="18">
        <v>40600</v>
      </c>
      <c r="AT236" s="18">
        <v>40400</v>
      </c>
      <c r="AU236" s="18">
        <v>41000</v>
      </c>
      <c r="AV236" s="18">
        <v>41700</v>
      </c>
      <c r="AW236" s="18">
        <v>43900</v>
      </c>
      <c r="AX236" s="18">
        <v>43500</v>
      </c>
      <c r="AY236" s="40">
        <v>42700</v>
      </c>
      <c r="AZ236" s="40">
        <v>43100</v>
      </c>
      <c r="BA236" s="40">
        <v>42000</v>
      </c>
      <c r="BB236" s="40">
        <v>43400</v>
      </c>
      <c r="BC236" s="40">
        <v>43200</v>
      </c>
      <c r="BD236" s="40">
        <v>45200</v>
      </c>
      <c r="BE236" s="40">
        <v>45900</v>
      </c>
      <c r="BF236" s="40">
        <v>45500</v>
      </c>
      <c r="BG236" s="40">
        <v>45400</v>
      </c>
      <c r="BH236" s="40">
        <v>44300</v>
      </c>
      <c r="BI236" s="40">
        <v>44300</v>
      </c>
      <c r="BJ236" s="40">
        <v>45100</v>
      </c>
      <c r="BK236" s="40">
        <v>45500</v>
      </c>
      <c r="BL236" s="40">
        <v>45600</v>
      </c>
      <c r="BM236" s="40">
        <v>45800</v>
      </c>
      <c r="BN236" s="40">
        <v>42900</v>
      </c>
      <c r="BO236" s="40">
        <v>41500</v>
      </c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40"/>
      <c r="CE236" s="16"/>
      <c r="CJ236"/>
      <c r="CL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EA236" s="30" t="e">
        <f t="shared" si="99"/>
        <v>#DIV/0!</v>
      </c>
      <c r="EB236" s="30">
        <f t="shared" si="100"/>
        <v>3.735714285714286E-2</v>
      </c>
      <c r="EC236" s="30">
        <f t="shared" si="119"/>
        <v>3.2563510392609699E-2</v>
      </c>
      <c r="ED236" s="30">
        <f t="shared" si="120"/>
        <v>3.3618090452261308E-2</v>
      </c>
      <c r="EE236" s="30">
        <f t="shared" si="121"/>
        <v>3.3146341463414636E-2</v>
      </c>
      <c r="EF236" s="30">
        <f t="shared" si="122"/>
        <v>2.9007444168734492E-2</v>
      </c>
      <c r="EG236" s="30">
        <f t="shared" si="123"/>
        <v>2.6517412935323382E-2</v>
      </c>
      <c r="EH236" s="30">
        <f t="shared" si="124"/>
        <v>2.2465437788018433E-2</v>
      </c>
      <c r="EI236" s="30">
        <f t="shared" si="125"/>
        <v>2.3894230769230768E-2</v>
      </c>
      <c r="EJ236" s="30">
        <f t="shared" si="126"/>
        <v>2.2586206896551723E-2</v>
      </c>
      <c r="EK236" s="30">
        <f t="shared" si="127"/>
        <v>2.1287128712871289E-2</v>
      </c>
      <c r="EL236" s="30">
        <f t="shared" si="128"/>
        <v>2.1365853658536587E-2</v>
      </c>
      <c r="EM236" s="30">
        <f t="shared" si="129"/>
        <v>2.0671462829736212E-2</v>
      </c>
      <c r="EN236" s="30">
        <f t="shared" si="130"/>
        <v>1.9612756264236902E-2</v>
      </c>
      <c r="EO236" s="30">
        <f t="shared" si="104"/>
        <v>1.9632183908045976E-2</v>
      </c>
      <c r="EP236" s="30">
        <f t="shared" si="105"/>
        <v>1.9765807962529275E-2</v>
      </c>
      <c r="EQ236" s="30">
        <f t="shared" si="106"/>
        <v>2.0812064965197215E-2</v>
      </c>
      <c r="ER236" s="30">
        <f t="shared" si="107"/>
        <v>2.0809523809523809E-2</v>
      </c>
      <c r="ES236" s="30">
        <f t="shared" si="108"/>
        <v>1.914746543778802E-2</v>
      </c>
      <c r="ET236" s="30">
        <f t="shared" si="109"/>
        <v>1.8680555555555554E-2</v>
      </c>
      <c r="EU236" s="30">
        <f t="shared" si="110"/>
        <v>1.8230088495575222E-2</v>
      </c>
      <c r="EV236" s="30">
        <f t="shared" si="111"/>
        <v>1.7755991285403051E-2</v>
      </c>
      <c r="EW236" s="30">
        <f t="shared" si="112"/>
        <v>1.6725274725274724E-2</v>
      </c>
      <c r="EX236" s="30">
        <f t="shared" si="113"/>
        <v>1.7555066079295155E-2</v>
      </c>
      <c r="EY236" s="30">
        <f t="shared" si="114"/>
        <v>1.9435665914221217E-2</v>
      </c>
      <c r="EZ236" s="30">
        <f t="shared" si="115"/>
        <v>1.979683972911964E-2</v>
      </c>
      <c r="FA236" s="30">
        <f t="shared" si="116"/>
        <v>1.8492239467849225E-2</v>
      </c>
      <c r="FB236" s="30">
        <f t="shared" si="117"/>
        <v>1.9076923076923078E-2</v>
      </c>
      <c r="FC236" s="30">
        <f t="shared" si="118"/>
        <v>2.087719298245614E-2</v>
      </c>
      <c r="FD236" s="30">
        <f t="shared" si="101"/>
        <v>5.2947598253275108E-2</v>
      </c>
      <c r="FE236" s="30">
        <f t="shared" si="102"/>
        <v>5.5244755244755243E-2</v>
      </c>
      <c r="FF236" s="30">
        <f t="shared" si="103"/>
        <v>5.5903614457831326E-2</v>
      </c>
    </row>
    <row r="237" spans="1:162" ht="14.4" x14ac:dyDescent="0.3">
      <c r="A237" s="16" t="s">
        <v>242</v>
      </c>
      <c r="B237" s="18">
        <v>2147</v>
      </c>
      <c r="C237" s="18">
        <v>2014</v>
      </c>
      <c r="D237" s="18">
        <v>1843</v>
      </c>
      <c r="E237" s="18">
        <v>1864</v>
      </c>
      <c r="F237" s="18">
        <v>1757</v>
      </c>
      <c r="G237" s="18">
        <v>1601</v>
      </c>
      <c r="H237" s="18">
        <v>1425</v>
      </c>
      <c r="I237" s="18">
        <v>1363</v>
      </c>
      <c r="J237" s="18">
        <v>1481</v>
      </c>
      <c r="K237" s="18">
        <v>1495</v>
      </c>
      <c r="L237" s="18">
        <v>1413</v>
      </c>
      <c r="M237" s="18">
        <v>1483</v>
      </c>
      <c r="N237" s="18">
        <v>1423</v>
      </c>
      <c r="O237" s="18">
        <v>1366</v>
      </c>
      <c r="P237" s="18">
        <v>1326</v>
      </c>
      <c r="Q237" s="18">
        <v>1349</v>
      </c>
      <c r="R237" s="18">
        <v>1350</v>
      </c>
      <c r="S237" s="18">
        <v>1396</v>
      </c>
      <c r="T237" s="18">
        <v>1353</v>
      </c>
      <c r="U237" s="18">
        <v>1395</v>
      </c>
      <c r="V237" s="18">
        <v>1381</v>
      </c>
      <c r="W237" s="18">
        <v>1376</v>
      </c>
      <c r="X237" s="18">
        <v>1369</v>
      </c>
      <c r="Y237" s="18">
        <v>1484</v>
      </c>
      <c r="Z237" s="18">
        <v>1472</v>
      </c>
      <c r="AA237" s="18">
        <v>1531</v>
      </c>
      <c r="AB237" s="18">
        <v>1500</v>
      </c>
      <c r="AC237" s="18">
        <v>1579</v>
      </c>
      <c r="AD237" s="18">
        <v>3053</v>
      </c>
      <c r="AE237" s="18">
        <v>2962</v>
      </c>
      <c r="AF237" s="18">
        <v>2874</v>
      </c>
      <c r="AG237" s="18"/>
      <c r="AH237" s="18"/>
      <c r="AI237" s="18"/>
      <c r="AJ237" s="18"/>
      <c r="AK237" s="18">
        <v>33000</v>
      </c>
      <c r="AL237" s="18">
        <v>32600</v>
      </c>
      <c r="AM237" s="18">
        <v>31700</v>
      </c>
      <c r="AN237" s="18">
        <v>30000</v>
      </c>
      <c r="AO237" s="18">
        <v>32000</v>
      </c>
      <c r="AP237" s="18">
        <v>32600</v>
      </c>
      <c r="AQ237" s="18">
        <v>33000</v>
      </c>
      <c r="AR237" s="18">
        <v>33700</v>
      </c>
      <c r="AS237" s="18">
        <v>35300</v>
      </c>
      <c r="AT237" s="18">
        <v>32800</v>
      </c>
      <c r="AU237" s="18">
        <v>33000</v>
      </c>
      <c r="AV237" s="18">
        <v>32100</v>
      </c>
      <c r="AW237" s="18">
        <v>32800</v>
      </c>
      <c r="AX237" s="18">
        <v>32400</v>
      </c>
      <c r="AY237" s="40">
        <v>32600</v>
      </c>
      <c r="AZ237" s="40">
        <v>32400</v>
      </c>
      <c r="BA237" s="40">
        <v>32500</v>
      </c>
      <c r="BB237" s="40">
        <v>33400</v>
      </c>
      <c r="BC237" s="40">
        <v>33200</v>
      </c>
      <c r="BD237" s="40">
        <v>35500</v>
      </c>
      <c r="BE237" s="40">
        <v>33000</v>
      </c>
      <c r="BF237" s="40">
        <v>33400</v>
      </c>
      <c r="BG237" s="40">
        <v>33700</v>
      </c>
      <c r="BH237" s="40">
        <v>32900</v>
      </c>
      <c r="BI237" s="40">
        <v>32600</v>
      </c>
      <c r="BJ237" s="40">
        <v>33800</v>
      </c>
      <c r="BK237" s="40">
        <v>34600</v>
      </c>
      <c r="BL237" s="40">
        <v>34700</v>
      </c>
      <c r="BM237" s="40">
        <v>35500</v>
      </c>
      <c r="BN237" s="40">
        <v>35400</v>
      </c>
      <c r="BO237" s="40">
        <v>35600</v>
      </c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40"/>
      <c r="CE237" s="16"/>
      <c r="CJ237"/>
      <c r="CL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EA237" s="30" t="e">
        <f t="shared" si="99"/>
        <v>#DIV/0!</v>
      </c>
      <c r="EB237" s="30">
        <f t="shared" si="100"/>
        <v>6.5060606060606055E-2</v>
      </c>
      <c r="EC237" s="30">
        <f t="shared" si="119"/>
        <v>6.1779141104294479E-2</v>
      </c>
      <c r="ED237" s="30">
        <f t="shared" si="120"/>
        <v>5.8138801261829652E-2</v>
      </c>
      <c r="EE237" s="30">
        <f t="shared" si="121"/>
        <v>6.2133333333333332E-2</v>
      </c>
      <c r="EF237" s="30">
        <f t="shared" si="122"/>
        <v>5.4906249999999997E-2</v>
      </c>
      <c r="EG237" s="30">
        <f t="shared" si="123"/>
        <v>4.9110429447852759E-2</v>
      </c>
      <c r="EH237" s="30">
        <f t="shared" si="124"/>
        <v>4.3181818181818182E-2</v>
      </c>
      <c r="EI237" s="30">
        <f t="shared" si="125"/>
        <v>4.0445103857566764E-2</v>
      </c>
      <c r="EJ237" s="30">
        <f t="shared" si="126"/>
        <v>4.1954674220963176E-2</v>
      </c>
      <c r="EK237" s="30">
        <f t="shared" si="127"/>
        <v>4.5579268292682926E-2</v>
      </c>
      <c r="EL237" s="30">
        <f t="shared" si="128"/>
        <v>4.2818181818181818E-2</v>
      </c>
      <c r="EM237" s="30">
        <f t="shared" si="129"/>
        <v>4.6199376947040502E-2</v>
      </c>
      <c r="EN237" s="30">
        <f t="shared" si="130"/>
        <v>4.3384146341463412E-2</v>
      </c>
      <c r="EO237" s="30">
        <f t="shared" si="104"/>
        <v>4.2160493827160493E-2</v>
      </c>
      <c r="EP237" s="30">
        <f t="shared" si="105"/>
        <v>4.0674846625766869E-2</v>
      </c>
      <c r="EQ237" s="30">
        <f t="shared" si="106"/>
        <v>4.1635802469135799E-2</v>
      </c>
      <c r="ER237" s="30">
        <f t="shared" si="107"/>
        <v>4.1538461538461538E-2</v>
      </c>
      <c r="ES237" s="30">
        <f t="shared" si="108"/>
        <v>4.1796407185628742E-2</v>
      </c>
      <c r="ET237" s="30">
        <f t="shared" si="109"/>
        <v>4.0753012048192774E-2</v>
      </c>
      <c r="EU237" s="30">
        <f t="shared" si="110"/>
        <v>3.9295774647887326E-2</v>
      </c>
      <c r="EV237" s="30">
        <f t="shared" si="111"/>
        <v>4.184848484848485E-2</v>
      </c>
      <c r="EW237" s="30">
        <f t="shared" si="112"/>
        <v>4.1197604790419159E-2</v>
      </c>
      <c r="EX237" s="30">
        <f t="shared" si="113"/>
        <v>4.0623145400593474E-2</v>
      </c>
      <c r="EY237" s="30">
        <f t="shared" si="114"/>
        <v>4.5106382978723401E-2</v>
      </c>
      <c r="EZ237" s="30">
        <f t="shared" si="115"/>
        <v>4.5153374233128832E-2</v>
      </c>
      <c r="FA237" s="30">
        <f t="shared" si="116"/>
        <v>4.5295857988165683E-2</v>
      </c>
      <c r="FB237" s="30">
        <f t="shared" si="117"/>
        <v>4.3352601156069363E-2</v>
      </c>
      <c r="FC237" s="30">
        <f t="shared" si="118"/>
        <v>4.5504322766570605E-2</v>
      </c>
      <c r="FD237" s="30">
        <f t="shared" si="101"/>
        <v>8.5999999999999993E-2</v>
      </c>
      <c r="FE237" s="30">
        <f t="shared" si="102"/>
        <v>8.3672316384180795E-2</v>
      </c>
      <c r="FF237" s="30">
        <f t="shared" si="103"/>
        <v>8.0730337078651682E-2</v>
      </c>
    </row>
    <row r="238" spans="1:162" ht="14.4" x14ac:dyDescent="0.3">
      <c r="A238" s="16" t="s">
        <v>243</v>
      </c>
      <c r="B238" s="18">
        <v>1986</v>
      </c>
      <c r="C238" s="18">
        <v>1758</v>
      </c>
      <c r="D238" s="18">
        <v>1738</v>
      </c>
      <c r="E238" s="18">
        <v>1713</v>
      </c>
      <c r="F238" s="18">
        <v>1510</v>
      </c>
      <c r="G238" s="18">
        <v>1386</v>
      </c>
      <c r="H238" s="18">
        <v>1359</v>
      </c>
      <c r="I238" s="18">
        <v>1320</v>
      </c>
      <c r="J238" s="18">
        <v>1220</v>
      </c>
      <c r="K238" s="18">
        <v>1169</v>
      </c>
      <c r="L238" s="18">
        <v>1193</v>
      </c>
      <c r="M238" s="18">
        <v>1159</v>
      </c>
      <c r="N238" s="18">
        <v>1148</v>
      </c>
      <c r="O238" s="18">
        <v>1150</v>
      </c>
      <c r="P238" s="18">
        <v>1132</v>
      </c>
      <c r="Q238" s="18">
        <v>1148</v>
      </c>
      <c r="R238" s="18">
        <v>1129</v>
      </c>
      <c r="S238" s="18">
        <v>1172</v>
      </c>
      <c r="T238" s="18">
        <v>1248</v>
      </c>
      <c r="U238" s="18">
        <v>1286</v>
      </c>
      <c r="V238" s="18">
        <v>1315</v>
      </c>
      <c r="W238" s="18">
        <v>1314</v>
      </c>
      <c r="X238" s="18">
        <v>1355</v>
      </c>
      <c r="Y238" s="18">
        <v>1465</v>
      </c>
      <c r="Z238" s="18">
        <v>1365</v>
      </c>
      <c r="AA238" s="18">
        <v>1354</v>
      </c>
      <c r="AB238" s="18">
        <v>1377</v>
      </c>
      <c r="AC238" s="18">
        <v>1419</v>
      </c>
      <c r="AD238" s="18">
        <v>2960</v>
      </c>
      <c r="AE238" s="18">
        <v>2970</v>
      </c>
      <c r="AF238" s="18">
        <v>2856</v>
      </c>
      <c r="AG238" s="18"/>
      <c r="AH238" s="18"/>
      <c r="AI238" s="18"/>
      <c r="AJ238" s="18"/>
      <c r="AK238" s="18">
        <v>37500</v>
      </c>
      <c r="AL238" s="18">
        <v>37200</v>
      </c>
      <c r="AM238" s="18">
        <v>37100</v>
      </c>
      <c r="AN238" s="18">
        <v>37500</v>
      </c>
      <c r="AO238" s="18">
        <v>36100</v>
      </c>
      <c r="AP238" s="18">
        <v>35400</v>
      </c>
      <c r="AQ238" s="18">
        <v>35000</v>
      </c>
      <c r="AR238" s="18">
        <v>35400</v>
      </c>
      <c r="AS238" s="18">
        <v>37900</v>
      </c>
      <c r="AT238" s="18">
        <v>38400</v>
      </c>
      <c r="AU238" s="18">
        <v>38700</v>
      </c>
      <c r="AV238" s="18">
        <v>38100</v>
      </c>
      <c r="AW238" s="18">
        <v>37300</v>
      </c>
      <c r="AX238" s="18">
        <v>37800</v>
      </c>
      <c r="AY238" s="40">
        <v>38600</v>
      </c>
      <c r="AZ238" s="40">
        <v>38600</v>
      </c>
      <c r="BA238" s="40">
        <v>38600</v>
      </c>
      <c r="BB238" s="40">
        <v>39300</v>
      </c>
      <c r="BC238" s="40">
        <v>39000</v>
      </c>
      <c r="BD238" s="40">
        <v>37300</v>
      </c>
      <c r="BE238" s="40">
        <v>36300</v>
      </c>
      <c r="BF238" s="40">
        <v>36400</v>
      </c>
      <c r="BG238" s="40">
        <v>35400</v>
      </c>
      <c r="BH238" s="40">
        <v>38000</v>
      </c>
      <c r="BI238" s="40">
        <v>39900</v>
      </c>
      <c r="BJ238" s="40">
        <v>39500</v>
      </c>
      <c r="BK238" s="40">
        <v>42200</v>
      </c>
      <c r="BL238" s="40">
        <v>41900</v>
      </c>
      <c r="BM238" s="40">
        <v>40700</v>
      </c>
      <c r="BN238" s="40">
        <v>42500</v>
      </c>
      <c r="BO238" s="40">
        <v>42000</v>
      </c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40"/>
      <c r="CE238" s="16"/>
      <c r="CJ238"/>
      <c r="CL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EA238" s="30" t="e">
        <f t="shared" si="99"/>
        <v>#DIV/0!</v>
      </c>
      <c r="EB238" s="30">
        <f t="shared" si="100"/>
        <v>5.296E-2</v>
      </c>
      <c r="EC238" s="30">
        <f t="shared" si="119"/>
        <v>4.7258064516129031E-2</v>
      </c>
      <c r="ED238" s="30">
        <f t="shared" si="120"/>
        <v>4.6846361185983829E-2</v>
      </c>
      <c r="EE238" s="30">
        <f t="shared" si="121"/>
        <v>4.5679999999999998E-2</v>
      </c>
      <c r="EF238" s="30">
        <f t="shared" si="122"/>
        <v>4.1828254847645428E-2</v>
      </c>
      <c r="EG238" s="30">
        <f t="shared" si="123"/>
        <v>3.9152542372881356E-2</v>
      </c>
      <c r="EH238" s="30">
        <f t="shared" si="124"/>
        <v>3.8828571428571428E-2</v>
      </c>
      <c r="EI238" s="30">
        <f t="shared" si="125"/>
        <v>3.7288135593220341E-2</v>
      </c>
      <c r="EJ238" s="30">
        <f t="shared" si="126"/>
        <v>3.2189973614775727E-2</v>
      </c>
      <c r="EK238" s="30">
        <f t="shared" si="127"/>
        <v>3.0442708333333332E-2</v>
      </c>
      <c r="EL238" s="30">
        <f t="shared" si="128"/>
        <v>3.0826873385012919E-2</v>
      </c>
      <c r="EM238" s="30">
        <f t="shared" si="129"/>
        <v>3.0419947506561681E-2</v>
      </c>
      <c r="EN238" s="30">
        <f t="shared" si="130"/>
        <v>3.0777479892761393E-2</v>
      </c>
      <c r="EO238" s="30">
        <f t="shared" si="104"/>
        <v>3.0423280423280422E-2</v>
      </c>
      <c r="EP238" s="30">
        <f t="shared" si="105"/>
        <v>2.9326424870466321E-2</v>
      </c>
      <c r="EQ238" s="30">
        <f t="shared" si="106"/>
        <v>2.9740932642487047E-2</v>
      </c>
      <c r="ER238" s="30">
        <f t="shared" si="107"/>
        <v>2.9248704663212437E-2</v>
      </c>
      <c r="ES238" s="30">
        <f t="shared" si="108"/>
        <v>2.9821882951653944E-2</v>
      </c>
      <c r="ET238" s="30">
        <f t="shared" si="109"/>
        <v>3.2000000000000001E-2</v>
      </c>
      <c r="EU238" s="30">
        <f t="shared" si="110"/>
        <v>3.4477211796246646E-2</v>
      </c>
      <c r="EV238" s="30">
        <f t="shared" si="111"/>
        <v>3.622589531680441E-2</v>
      </c>
      <c r="EW238" s="30">
        <f t="shared" si="112"/>
        <v>3.6098901098901098E-2</v>
      </c>
      <c r="EX238" s="30">
        <f t="shared" si="113"/>
        <v>3.8276836158192093E-2</v>
      </c>
      <c r="EY238" s="30">
        <f t="shared" si="114"/>
        <v>3.8552631578947366E-2</v>
      </c>
      <c r="EZ238" s="30">
        <f t="shared" si="115"/>
        <v>3.4210526315789476E-2</v>
      </c>
      <c r="FA238" s="30">
        <f t="shared" si="116"/>
        <v>3.4278481012658228E-2</v>
      </c>
      <c r="FB238" s="30">
        <f t="shared" si="117"/>
        <v>3.2630331753554502E-2</v>
      </c>
      <c r="FC238" s="30">
        <f t="shared" si="118"/>
        <v>3.3866348448687349E-2</v>
      </c>
      <c r="FD238" s="30">
        <f t="shared" si="101"/>
        <v>7.2727272727272724E-2</v>
      </c>
      <c r="FE238" s="30">
        <f t="shared" si="102"/>
        <v>6.9882352941176465E-2</v>
      </c>
      <c r="FF238" s="30">
        <f t="shared" si="103"/>
        <v>6.8000000000000005E-2</v>
      </c>
    </row>
    <row r="239" spans="1:162" ht="14.4" x14ac:dyDescent="0.3">
      <c r="A239" s="16" t="s">
        <v>244</v>
      </c>
      <c r="B239" s="18">
        <v>12117</v>
      </c>
      <c r="C239" s="18">
        <v>11355</v>
      </c>
      <c r="D239" s="18">
        <v>10596</v>
      </c>
      <c r="E239" s="18">
        <v>10802</v>
      </c>
      <c r="F239" s="18">
        <v>9966</v>
      </c>
      <c r="G239" s="18">
        <v>8981</v>
      </c>
      <c r="H239" s="18">
        <v>8337</v>
      </c>
      <c r="I239" s="18">
        <v>8419</v>
      </c>
      <c r="J239" s="18">
        <v>7617</v>
      </c>
      <c r="K239" s="18">
        <v>7490</v>
      </c>
      <c r="L239" s="18">
        <v>7044</v>
      </c>
      <c r="M239" s="18">
        <v>7374</v>
      </c>
      <c r="N239" s="18">
        <v>6983</v>
      </c>
      <c r="O239" s="18">
        <v>7125</v>
      </c>
      <c r="P239" s="18">
        <v>6752</v>
      </c>
      <c r="Q239" s="18">
        <v>7036</v>
      </c>
      <c r="R239" s="18">
        <v>6719</v>
      </c>
      <c r="S239" s="18">
        <v>6676</v>
      </c>
      <c r="T239" s="18">
        <v>6466</v>
      </c>
      <c r="U239" s="18">
        <v>6741</v>
      </c>
      <c r="V239" s="18">
        <v>6404</v>
      </c>
      <c r="W239" s="18">
        <v>6177</v>
      </c>
      <c r="X239" s="18">
        <v>6115</v>
      </c>
      <c r="Y239" s="18">
        <v>6356</v>
      </c>
      <c r="Z239" s="18">
        <v>6051</v>
      </c>
      <c r="AA239" s="18">
        <v>6031</v>
      </c>
      <c r="AB239" s="18">
        <v>5903</v>
      </c>
      <c r="AC239" s="18">
        <v>6530</v>
      </c>
      <c r="AD239" s="18">
        <v>12012</v>
      </c>
      <c r="AE239" s="18">
        <v>11721</v>
      </c>
      <c r="AF239" s="18">
        <v>11265</v>
      </c>
      <c r="AG239" s="18"/>
      <c r="AH239" s="18"/>
      <c r="AI239" s="18"/>
      <c r="AJ239" s="18"/>
      <c r="AK239" s="18">
        <v>119600</v>
      </c>
      <c r="AL239" s="18">
        <v>120300</v>
      </c>
      <c r="AM239" s="18">
        <v>120500</v>
      </c>
      <c r="AN239" s="18">
        <v>119200</v>
      </c>
      <c r="AO239" s="18">
        <v>119500</v>
      </c>
      <c r="AP239" s="18">
        <v>117700</v>
      </c>
      <c r="AQ239" s="18">
        <v>117900</v>
      </c>
      <c r="AR239" s="18">
        <v>119100</v>
      </c>
      <c r="AS239" s="18">
        <v>120200</v>
      </c>
      <c r="AT239" s="18">
        <v>123000</v>
      </c>
      <c r="AU239" s="18">
        <v>122800</v>
      </c>
      <c r="AV239" s="18">
        <v>120100</v>
      </c>
      <c r="AW239" s="18">
        <v>117700</v>
      </c>
      <c r="AX239" s="18">
        <v>114600</v>
      </c>
      <c r="AY239" s="40">
        <v>115200</v>
      </c>
      <c r="AZ239" s="40">
        <v>118300</v>
      </c>
      <c r="BA239" s="40">
        <v>120800</v>
      </c>
      <c r="BB239" s="40">
        <v>123700</v>
      </c>
      <c r="BC239" s="40">
        <v>123900</v>
      </c>
      <c r="BD239" s="40">
        <v>125900</v>
      </c>
      <c r="BE239" s="40">
        <v>127200</v>
      </c>
      <c r="BF239" s="40">
        <v>126100</v>
      </c>
      <c r="BG239" s="40">
        <v>123100</v>
      </c>
      <c r="BH239" s="40">
        <v>121300</v>
      </c>
      <c r="BI239" s="40">
        <v>120300</v>
      </c>
      <c r="BJ239" s="40">
        <v>122200</v>
      </c>
      <c r="BK239" s="40">
        <v>121500</v>
      </c>
      <c r="BL239" s="40">
        <v>119800</v>
      </c>
      <c r="BM239" s="40">
        <v>119500</v>
      </c>
      <c r="BN239" s="40">
        <v>120900</v>
      </c>
      <c r="BO239" s="40">
        <v>128800</v>
      </c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40"/>
      <c r="CE239" s="16"/>
      <c r="CJ239"/>
      <c r="CL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EA239" s="30" t="e">
        <f t="shared" si="99"/>
        <v>#DIV/0!</v>
      </c>
      <c r="EB239" s="30">
        <f t="shared" si="100"/>
        <v>0.10131270903010034</v>
      </c>
      <c r="EC239" s="30">
        <f t="shared" si="119"/>
        <v>9.4389027431421441E-2</v>
      </c>
      <c r="ED239" s="30">
        <f t="shared" si="120"/>
        <v>8.7933609958506229E-2</v>
      </c>
      <c r="EE239" s="30">
        <f t="shared" si="121"/>
        <v>9.0620805369127519E-2</v>
      </c>
      <c r="EF239" s="30">
        <f t="shared" si="122"/>
        <v>8.3397489539748959E-2</v>
      </c>
      <c r="EG239" s="30">
        <f t="shared" si="123"/>
        <v>7.6304163126593036E-2</v>
      </c>
      <c r="EH239" s="30">
        <f t="shared" si="124"/>
        <v>7.0712468193384226E-2</v>
      </c>
      <c r="EI239" s="30">
        <f t="shared" si="125"/>
        <v>7.0688497061293029E-2</v>
      </c>
      <c r="EJ239" s="30">
        <f t="shared" si="126"/>
        <v>6.3369384359400996E-2</v>
      </c>
      <c r="EK239" s="30">
        <f t="shared" si="127"/>
        <v>6.0894308943089434E-2</v>
      </c>
      <c r="EL239" s="30">
        <f t="shared" si="128"/>
        <v>5.7361563517915312E-2</v>
      </c>
      <c r="EM239" s="30">
        <f t="shared" si="129"/>
        <v>6.1398834304746047E-2</v>
      </c>
      <c r="EN239" s="30">
        <f t="shared" si="130"/>
        <v>5.9328802039082411E-2</v>
      </c>
      <c r="EO239" s="30">
        <f t="shared" si="104"/>
        <v>6.2172774869109951E-2</v>
      </c>
      <c r="EP239" s="30">
        <f t="shared" si="105"/>
        <v>5.8611111111111114E-2</v>
      </c>
      <c r="EQ239" s="30">
        <f t="shared" si="106"/>
        <v>5.9475908706677939E-2</v>
      </c>
      <c r="ER239" s="30">
        <f t="shared" si="107"/>
        <v>5.5620860927152321E-2</v>
      </c>
      <c r="ES239" s="30">
        <f t="shared" si="108"/>
        <v>5.3969280517380758E-2</v>
      </c>
      <c r="ET239" s="30">
        <f t="shared" si="109"/>
        <v>5.218724778046812E-2</v>
      </c>
      <c r="EU239" s="30">
        <f t="shared" si="110"/>
        <v>5.3542494042891187E-2</v>
      </c>
      <c r="EV239" s="30">
        <f t="shared" si="111"/>
        <v>5.0345911949685532E-2</v>
      </c>
      <c r="EW239" s="30">
        <f t="shared" si="112"/>
        <v>4.8984932593180014E-2</v>
      </c>
      <c r="EX239" s="30">
        <f t="shared" si="113"/>
        <v>4.9675060926076361E-2</v>
      </c>
      <c r="EY239" s="30">
        <f t="shared" si="114"/>
        <v>5.2399010717230007E-2</v>
      </c>
      <c r="EZ239" s="30">
        <f t="shared" si="115"/>
        <v>5.0299251870324191E-2</v>
      </c>
      <c r="FA239" s="30">
        <f t="shared" si="116"/>
        <v>4.935351882160393E-2</v>
      </c>
      <c r="FB239" s="30">
        <f t="shared" si="117"/>
        <v>4.8584362139917694E-2</v>
      </c>
      <c r="FC239" s="30">
        <f t="shared" si="118"/>
        <v>5.4507512520868114E-2</v>
      </c>
      <c r="FD239" s="30">
        <f t="shared" si="101"/>
        <v>0.10051882845188284</v>
      </c>
      <c r="FE239" s="30">
        <f t="shared" si="102"/>
        <v>9.6947890818858559E-2</v>
      </c>
      <c r="FF239" s="30">
        <f t="shared" si="103"/>
        <v>8.7461180124223603E-2</v>
      </c>
    </row>
    <row r="240" spans="1:162" ht="14.4" x14ac:dyDescent="0.3">
      <c r="A240" s="16" t="s">
        <v>245</v>
      </c>
      <c r="B240" s="18">
        <v>2192</v>
      </c>
      <c r="C240" s="18">
        <v>2059</v>
      </c>
      <c r="D240" s="18">
        <v>1791</v>
      </c>
      <c r="E240" s="18">
        <v>1725</v>
      </c>
      <c r="F240" s="18">
        <v>1612</v>
      </c>
      <c r="G240" s="18">
        <v>1392</v>
      </c>
      <c r="H240" s="18">
        <v>1140</v>
      </c>
      <c r="I240" s="18">
        <v>1214</v>
      </c>
      <c r="J240" s="18">
        <v>1439</v>
      </c>
      <c r="K240" s="18">
        <v>1387</v>
      </c>
      <c r="L240" s="18">
        <v>1195</v>
      </c>
      <c r="M240" s="18">
        <v>1340</v>
      </c>
      <c r="N240" s="18">
        <v>1332</v>
      </c>
      <c r="O240" s="18">
        <v>1181</v>
      </c>
      <c r="P240" s="18">
        <v>1109</v>
      </c>
      <c r="Q240" s="18">
        <v>1246</v>
      </c>
      <c r="R240" s="18">
        <v>1346</v>
      </c>
      <c r="S240" s="18">
        <v>1376</v>
      </c>
      <c r="T240" s="18">
        <v>1327</v>
      </c>
      <c r="U240" s="18">
        <v>1429</v>
      </c>
      <c r="V240" s="18">
        <v>1428</v>
      </c>
      <c r="W240" s="18">
        <v>1368</v>
      </c>
      <c r="X240" s="18">
        <v>1299</v>
      </c>
      <c r="Y240" s="18">
        <v>1452</v>
      </c>
      <c r="Z240" s="18">
        <v>1409</v>
      </c>
      <c r="AA240" s="18">
        <v>1414</v>
      </c>
      <c r="AB240" s="18">
        <v>1371</v>
      </c>
      <c r="AC240" s="18">
        <v>1433</v>
      </c>
      <c r="AD240" s="18">
        <v>3181</v>
      </c>
      <c r="AE240" s="18">
        <v>3103</v>
      </c>
      <c r="AF240" s="18">
        <v>2855</v>
      </c>
      <c r="AG240" s="18"/>
      <c r="AH240" s="18"/>
      <c r="AI240" s="18"/>
      <c r="AJ240" s="18"/>
      <c r="AK240" s="18">
        <v>52500</v>
      </c>
      <c r="AL240" s="18">
        <v>52700</v>
      </c>
      <c r="AM240" s="18">
        <v>49300</v>
      </c>
      <c r="AN240" s="18">
        <v>48800</v>
      </c>
      <c r="AO240" s="18">
        <v>48900</v>
      </c>
      <c r="AP240" s="18">
        <v>50000</v>
      </c>
      <c r="AQ240" s="18">
        <v>50100</v>
      </c>
      <c r="AR240" s="18">
        <v>51700</v>
      </c>
      <c r="AS240" s="18">
        <v>52700</v>
      </c>
      <c r="AT240" s="18">
        <v>52900</v>
      </c>
      <c r="AU240" s="18">
        <v>54100</v>
      </c>
      <c r="AV240" s="18">
        <v>53000</v>
      </c>
      <c r="AW240" s="18">
        <v>52700</v>
      </c>
      <c r="AX240" s="18">
        <v>52100</v>
      </c>
      <c r="AY240" s="40">
        <v>51700</v>
      </c>
      <c r="AZ240" s="40">
        <v>52200</v>
      </c>
      <c r="BA240" s="40">
        <v>52000</v>
      </c>
      <c r="BB240" s="40">
        <v>52100</v>
      </c>
      <c r="BC240" s="40">
        <v>53300</v>
      </c>
      <c r="BD240" s="40">
        <v>53100</v>
      </c>
      <c r="BE240" s="40">
        <v>54100</v>
      </c>
      <c r="BF240" s="40">
        <v>55500</v>
      </c>
      <c r="BG240" s="40">
        <v>55000</v>
      </c>
      <c r="BH240" s="40">
        <v>56400</v>
      </c>
      <c r="BI240" s="40">
        <v>55900</v>
      </c>
      <c r="BJ240" s="40">
        <v>57100</v>
      </c>
      <c r="BK240" s="40">
        <v>57200</v>
      </c>
      <c r="BL240" s="40">
        <v>55300</v>
      </c>
      <c r="BM240" s="40">
        <v>56100</v>
      </c>
      <c r="BN240" s="40">
        <v>54700</v>
      </c>
      <c r="BO240" s="40">
        <v>54700</v>
      </c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40"/>
      <c r="CE240" s="16"/>
      <c r="CJ240"/>
      <c r="CL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EA240" s="30" t="e">
        <f t="shared" si="99"/>
        <v>#DIV/0!</v>
      </c>
      <c r="EB240" s="30">
        <f t="shared" si="100"/>
        <v>4.1752380952380951E-2</v>
      </c>
      <c r="EC240" s="30">
        <f t="shared" si="119"/>
        <v>3.9070208728652751E-2</v>
      </c>
      <c r="ED240" s="30">
        <f t="shared" si="120"/>
        <v>3.6328600405679513E-2</v>
      </c>
      <c r="EE240" s="30">
        <f t="shared" si="121"/>
        <v>3.5348360655737703E-2</v>
      </c>
      <c r="EF240" s="30">
        <f t="shared" si="122"/>
        <v>3.2965235173824131E-2</v>
      </c>
      <c r="EG240" s="30">
        <f t="shared" si="123"/>
        <v>2.784E-2</v>
      </c>
      <c r="EH240" s="30">
        <f t="shared" si="124"/>
        <v>2.2754491017964073E-2</v>
      </c>
      <c r="EI240" s="30">
        <f t="shared" si="125"/>
        <v>2.3481624758220503E-2</v>
      </c>
      <c r="EJ240" s="30">
        <f t="shared" si="126"/>
        <v>2.730550284629981E-2</v>
      </c>
      <c r="EK240" s="30">
        <f t="shared" si="127"/>
        <v>2.6219281663516069E-2</v>
      </c>
      <c r="EL240" s="30">
        <f t="shared" si="128"/>
        <v>2.2088724584103513E-2</v>
      </c>
      <c r="EM240" s="30">
        <f t="shared" si="129"/>
        <v>2.5283018867924528E-2</v>
      </c>
      <c r="EN240" s="30">
        <f t="shared" si="130"/>
        <v>2.5275142314990513E-2</v>
      </c>
      <c r="EO240" s="30">
        <f t="shared" si="104"/>
        <v>2.2667946257197695E-2</v>
      </c>
      <c r="EP240" s="30">
        <f t="shared" si="105"/>
        <v>2.1450676982591878E-2</v>
      </c>
      <c r="EQ240" s="30">
        <f t="shared" si="106"/>
        <v>2.3869731800766285E-2</v>
      </c>
      <c r="ER240" s="30">
        <f t="shared" si="107"/>
        <v>2.5884615384615384E-2</v>
      </c>
      <c r="ES240" s="30">
        <f t="shared" si="108"/>
        <v>2.6410748560460651E-2</v>
      </c>
      <c r="ET240" s="30">
        <f t="shared" si="109"/>
        <v>2.4896810506566603E-2</v>
      </c>
      <c r="EU240" s="30">
        <f t="shared" si="110"/>
        <v>2.6911487758945387E-2</v>
      </c>
      <c r="EV240" s="30">
        <f t="shared" si="111"/>
        <v>2.6395563770794824E-2</v>
      </c>
      <c r="EW240" s="30">
        <f t="shared" si="112"/>
        <v>2.4648648648648647E-2</v>
      </c>
      <c r="EX240" s="30">
        <f t="shared" si="113"/>
        <v>2.3618181818181819E-2</v>
      </c>
      <c r="EY240" s="30">
        <f t="shared" si="114"/>
        <v>2.5744680851063829E-2</v>
      </c>
      <c r="EZ240" s="30">
        <f t="shared" si="115"/>
        <v>2.520572450805009E-2</v>
      </c>
      <c r="FA240" s="30">
        <f t="shared" si="116"/>
        <v>2.4763572679509634E-2</v>
      </c>
      <c r="FB240" s="30">
        <f t="shared" si="117"/>
        <v>2.3968531468531468E-2</v>
      </c>
      <c r="FC240" s="30">
        <f t="shared" si="118"/>
        <v>2.5913200723327305E-2</v>
      </c>
      <c r="FD240" s="30">
        <f t="shared" si="101"/>
        <v>5.6702317290552584E-2</v>
      </c>
      <c r="FE240" s="30">
        <f t="shared" si="102"/>
        <v>5.6727605118829981E-2</v>
      </c>
      <c r="FF240" s="30">
        <f t="shared" si="103"/>
        <v>5.2193784277879345E-2</v>
      </c>
    </row>
    <row r="241" spans="1:162" ht="14.4" x14ac:dyDescent="0.3">
      <c r="A241" s="16" t="s">
        <v>246</v>
      </c>
      <c r="B241" s="18">
        <v>1226</v>
      </c>
      <c r="C241" s="18">
        <v>1118</v>
      </c>
      <c r="D241" s="18">
        <v>1040</v>
      </c>
      <c r="E241" s="18">
        <v>1044</v>
      </c>
      <c r="F241" s="18">
        <v>943</v>
      </c>
      <c r="G241" s="18">
        <v>863</v>
      </c>
      <c r="H241" s="18">
        <v>797</v>
      </c>
      <c r="I241" s="18">
        <v>807</v>
      </c>
      <c r="J241" s="18">
        <v>750</v>
      </c>
      <c r="K241" s="18">
        <v>737</v>
      </c>
      <c r="L241" s="18">
        <v>738</v>
      </c>
      <c r="M241" s="18">
        <v>779</v>
      </c>
      <c r="N241" s="18">
        <v>731</v>
      </c>
      <c r="O241" s="18">
        <v>735</v>
      </c>
      <c r="P241" s="18">
        <v>737</v>
      </c>
      <c r="Q241" s="18">
        <v>786</v>
      </c>
      <c r="R241" s="18">
        <v>753</v>
      </c>
      <c r="S241" s="18">
        <v>726</v>
      </c>
      <c r="T241" s="18">
        <v>723</v>
      </c>
      <c r="U241" s="18">
        <v>770</v>
      </c>
      <c r="V241" s="18">
        <v>743</v>
      </c>
      <c r="W241" s="18">
        <v>763</v>
      </c>
      <c r="X241" s="18">
        <v>749</v>
      </c>
      <c r="Y241" s="18">
        <v>766</v>
      </c>
      <c r="Z241" s="18">
        <v>767</v>
      </c>
      <c r="AA241" s="18">
        <v>765</v>
      </c>
      <c r="AB241" s="18">
        <v>860</v>
      </c>
      <c r="AC241" s="18">
        <v>895</v>
      </c>
      <c r="AD241" s="18">
        <v>2407</v>
      </c>
      <c r="AE241" s="18">
        <v>2467</v>
      </c>
      <c r="AF241" s="18">
        <v>2523</v>
      </c>
      <c r="AG241" s="18"/>
      <c r="AH241" s="18"/>
      <c r="AI241" s="18"/>
      <c r="AJ241" s="18"/>
      <c r="AK241" s="18">
        <v>44500</v>
      </c>
      <c r="AL241" s="18">
        <v>43200</v>
      </c>
      <c r="AM241" s="18">
        <v>42900</v>
      </c>
      <c r="AN241" s="18">
        <v>44800</v>
      </c>
      <c r="AO241" s="18">
        <v>42300</v>
      </c>
      <c r="AP241" s="18">
        <v>42200</v>
      </c>
      <c r="AQ241" s="18">
        <v>40300</v>
      </c>
      <c r="AR241" s="18">
        <v>39500</v>
      </c>
      <c r="AS241" s="18">
        <v>43200</v>
      </c>
      <c r="AT241" s="18">
        <v>44300</v>
      </c>
      <c r="AU241" s="18">
        <v>43300</v>
      </c>
      <c r="AV241" s="18">
        <v>44100</v>
      </c>
      <c r="AW241" s="18">
        <v>42900</v>
      </c>
      <c r="AX241" s="18">
        <v>45200</v>
      </c>
      <c r="AY241" s="40">
        <v>48600</v>
      </c>
      <c r="AZ241" s="40">
        <v>48400</v>
      </c>
      <c r="BA241" s="40">
        <v>48700</v>
      </c>
      <c r="BB241" s="40">
        <v>48600</v>
      </c>
      <c r="BC241" s="40">
        <v>49300</v>
      </c>
      <c r="BD241" s="40">
        <v>46000</v>
      </c>
      <c r="BE241" s="40">
        <v>44700</v>
      </c>
      <c r="BF241" s="40">
        <v>43600</v>
      </c>
      <c r="BG241" s="40">
        <v>43200</v>
      </c>
      <c r="BH241" s="40">
        <v>45900</v>
      </c>
      <c r="BI241" s="40">
        <v>47800</v>
      </c>
      <c r="BJ241" s="40">
        <v>48200</v>
      </c>
      <c r="BK241" s="40">
        <v>46400</v>
      </c>
      <c r="BL241" s="40">
        <v>46600</v>
      </c>
      <c r="BM241" s="40">
        <v>47100</v>
      </c>
      <c r="BN241" s="40">
        <v>46600</v>
      </c>
      <c r="BO241" s="40">
        <v>49800</v>
      </c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40"/>
      <c r="CE241" s="16"/>
      <c r="CJ241"/>
      <c r="CL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EA241" s="30" t="e">
        <f t="shared" si="99"/>
        <v>#DIV/0!</v>
      </c>
      <c r="EB241" s="30">
        <f t="shared" si="100"/>
        <v>2.7550561797752809E-2</v>
      </c>
      <c r="EC241" s="30">
        <f t="shared" si="119"/>
        <v>2.5879629629629631E-2</v>
      </c>
      <c r="ED241" s="30">
        <f t="shared" si="120"/>
        <v>2.4242424242424242E-2</v>
      </c>
      <c r="EE241" s="30">
        <f t="shared" si="121"/>
        <v>2.3303571428571427E-2</v>
      </c>
      <c r="EF241" s="30">
        <f t="shared" si="122"/>
        <v>2.2293144208037824E-2</v>
      </c>
      <c r="EG241" s="30">
        <f t="shared" si="123"/>
        <v>2.0450236966824645E-2</v>
      </c>
      <c r="EH241" s="30">
        <f t="shared" si="124"/>
        <v>1.9776674937965262E-2</v>
      </c>
      <c r="EI241" s="30">
        <f t="shared" si="125"/>
        <v>2.0430379746835443E-2</v>
      </c>
      <c r="EJ241" s="30">
        <f t="shared" si="126"/>
        <v>1.7361111111111112E-2</v>
      </c>
      <c r="EK241" s="30">
        <f t="shared" si="127"/>
        <v>1.6636568848758464E-2</v>
      </c>
      <c r="EL241" s="30">
        <f t="shared" si="128"/>
        <v>1.7043879907621247E-2</v>
      </c>
      <c r="EM241" s="30">
        <f t="shared" si="129"/>
        <v>1.7664399092970521E-2</v>
      </c>
      <c r="EN241" s="30">
        <f t="shared" si="130"/>
        <v>1.7039627039627039E-2</v>
      </c>
      <c r="EO241" s="30">
        <f t="shared" si="104"/>
        <v>1.6261061946902654E-2</v>
      </c>
      <c r="EP241" s="30">
        <f t="shared" si="105"/>
        <v>1.5164609053497943E-2</v>
      </c>
      <c r="EQ241" s="30">
        <f t="shared" si="106"/>
        <v>1.6239669421487603E-2</v>
      </c>
      <c r="ER241" s="30">
        <f t="shared" si="107"/>
        <v>1.5462012320328542E-2</v>
      </c>
      <c r="ES241" s="30">
        <f t="shared" si="108"/>
        <v>1.4938271604938271E-2</v>
      </c>
      <c r="ET241" s="30">
        <f t="shared" si="109"/>
        <v>1.4665314401622718E-2</v>
      </c>
      <c r="EU241" s="30">
        <f t="shared" si="110"/>
        <v>1.6739130434782607E-2</v>
      </c>
      <c r="EV241" s="30">
        <f t="shared" si="111"/>
        <v>1.6621923937360179E-2</v>
      </c>
      <c r="EW241" s="30">
        <f t="shared" si="112"/>
        <v>1.7500000000000002E-2</v>
      </c>
      <c r="EX241" s="30">
        <f t="shared" si="113"/>
        <v>1.7337962962962961E-2</v>
      </c>
      <c r="EY241" s="30">
        <f t="shared" si="114"/>
        <v>1.6688453159041394E-2</v>
      </c>
      <c r="EZ241" s="30">
        <f t="shared" si="115"/>
        <v>1.6046025104602509E-2</v>
      </c>
      <c r="FA241" s="30">
        <f t="shared" si="116"/>
        <v>1.5871369294605808E-2</v>
      </c>
      <c r="FB241" s="30">
        <f t="shared" si="117"/>
        <v>1.8534482758620689E-2</v>
      </c>
      <c r="FC241" s="30">
        <f t="shared" si="118"/>
        <v>1.9206008583690988E-2</v>
      </c>
      <c r="FD241" s="30">
        <f t="shared" si="101"/>
        <v>5.1104033970276005E-2</v>
      </c>
      <c r="FE241" s="30">
        <f t="shared" si="102"/>
        <v>5.2939914163090129E-2</v>
      </c>
      <c r="FF241" s="30">
        <f t="shared" si="103"/>
        <v>5.066265060240964E-2</v>
      </c>
    </row>
    <row r="242" spans="1:162" ht="14.4" x14ac:dyDescent="0.3">
      <c r="A242" s="16" t="s">
        <v>247</v>
      </c>
      <c r="B242" s="18">
        <v>1799</v>
      </c>
      <c r="C242" s="18">
        <v>1654</v>
      </c>
      <c r="D242" s="18">
        <v>1522</v>
      </c>
      <c r="E242" s="18">
        <v>1481</v>
      </c>
      <c r="F242" s="18">
        <v>1326</v>
      </c>
      <c r="G242" s="18">
        <v>1271</v>
      </c>
      <c r="H242" s="18">
        <v>1197</v>
      </c>
      <c r="I242" s="18">
        <v>1186</v>
      </c>
      <c r="J242" s="18">
        <v>1070</v>
      </c>
      <c r="K242" s="18">
        <v>1078</v>
      </c>
      <c r="L242" s="18">
        <v>1004</v>
      </c>
      <c r="M242" s="18">
        <v>1046</v>
      </c>
      <c r="N242" s="18">
        <v>1038</v>
      </c>
      <c r="O242" s="18">
        <v>976</v>
      </c>
      <c r="P242" s="18">
        <v>972</v>
      </c>
      <c r="Q242" s="18">
        <v>1041</v>
      </c>
      <c r="R242" s="18">
        <v>1039</v>
      </c>
      <c r="S242" s="18">
        <v>1018</v>
      </c>
      <c r="T242" s="18">
        <v>992</v>
      </c>
      <c r="U242" s="18">
        <v>1049</v>
      </c>
      <c r="V242" s="18">
        <v>1005</v>
      </c>
      <c r="W242" s="18">
        <v>910</v>
      </c>
      <c r="X242" s="18">
        <v>903</v>
      </c>
      <c r="Y242" s="18">
        <v>1008</v>
      </c>
      <c r="Z242" s="18">
        <v>1053</v>
      </c>
      <c r="AA242" s="18">
        <v>1086</v>
      </c>
      <c r="AB242" s="18">
        <v>1120</v>
      </c>
      <c r="AC242" s="18">
        <v>1177</v>
      </c>
      <c r="AD242" s="18">
        <v>2542</v>
      </c>
      <c r="AE242" s="18">
        <v>2454</v>
      </c>
      <c r="AF242" s="18">
        <v>2311</v>
      </c>
      <c r="AG242" s="18"/>
      <c r="AH242" s="18"/>
      <c r="AI242" s="18"/>
      <c r="AJ242" s="18"/>
      <c r="AK242" s="18">
        <v>51600</v>
      </c>
      <c r="AL242" s="18">
        <v>50600</v>
      </c>
      <c r="AM242" s="18">
        <v>52900</v>
      </c>
      <c r="AN242" s="18">
        <v>55500</v>
      </c>
      <c r="AO242" s="18">
        <v>54500</v>
      </c>
      <c r="AP242" s="18">
        <v>55400</v>
      </c>
      <c r="AQ242" s="18">
        <v>56800</v>
      </c>
      <c r="AR242" s="18">
        <v>55400</v>
      </c>
      <c r="AS242" s="18">
        <v>56900</v>
      </c>
      <c r="AT242" s="18">
        <v>57000</v>
      </c>
      <c r="AU242" s="18">
        <v>57100</v>
      </c>
      <c r="AV242" s="18">
        <v>57500</v>
      </c>
      <c r="AW242" s="18">
        <v>57900</v>
      </c>
      <c r="AX242" s="18">
        <v>56600</v>
      </c>
      <c r="AY242" s="40">
        <v>56700</v>
      </c>
      <c r="AZ242" s="40">
        <v>55900</v>
      </c>
      <c r="BA242" s="40">
        <v>56300</v>
      </c>
      <c r="BB242" s="40">
        <v>58300</v>
      </c>
      <c r="BC242" s="40">
        <v>59100</v>
      </c>
      <c r="BD242" s="40">
        <v>59800</v>
      </c>
      <c r="BE242" s="40">
        <v>59600</v>
      </c>
      <c r="BF242" s="40">
        <v>58700</v>
      </c>
      <c r="BG242" s="40">
        <v>56800</v>
      </c>
      <c r="BH242" s="40">
        <v>59100</v>
      </c>
      <c r="BI242" s="40">
        <v>58700</v>
      </c>
      <c r="BJ242" s="40">
        <v>57300</v>
      </c>
      <c r="BK242" s="40">
        <v>57700</v>
      </c>
      <c r="BL242" s="40">
        <v>57400</v>
      </c>
      <c r="BM242" s="40">
        <v>57000</v>
      </c>
      <c r="BN242" s="40">
        <v>56100</v>
      </c>
      <c r="BO242" s="40">
        <v>57400</v>
      </c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40"/>
      <c r="CE242" s="16"/>
      <c r="CJ242"/>
      <c r="CL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EA242" s="30" t="e">
        <f t="shared" si="99"/>
        <v>#DIV/0!</v>
      </c>
      <c r="EB242" s="30">
        <f t="shared" si="100"/>
        <v>3.4864341085271318E-2</v>
      </c>
      <c r="EC242" s="30">
        <f t="shared" si="119"/>
        <v>3.2687747035573124E-2</v>
      </c>
      <c r="ED242" s="30">
        <f t="shared" si="120"/>
        <v>2.8771266540642722E-2</v>
      </c>
      <c r="EE242" s="30">
        <f t="shared" si="121"/>
        <v>2.6684684684684684E-2</v>
      </c>
      <c r="EF242" s="30">
        <f t="shared" si="122"/>
        <v>2.4330275229357799E-2</v>
      </c>
      <c r="EG242" s="30">
        <f t="shared" si="123"/>
        <v>2.2942238267148016E-2</v>
      </c>
      <c r="EH242" s="30">
        <f t="shared" si="124"/>
        <v>2.1073943661971829E-2</v>
      </c>
      <c r="EI242" s="30">
        <f t="shared" si="125"/>
        <v>2.1407942238267148E-2</v>
      </c>
      <c r="EJ242" s="30">
        <f t="shared" si="126"/>
        <v>1.8804920913884006E-2</v>
      </c>
      <c r="EK242" s="30">
        <f t="shared" si="127"/>
        <v>1.8912280701754387E-2</v>
      </c>
      <c r="EL242" s="30">
        <f t="shared" si="128"/>
        <v>1.7583187390542907E-2</v>
      </c>
      <c r="EM242" s="30">
        <f t="shared" si="129"/>
        <v>1.8191304347826086E-2</v>
      </c>
      <c r="EN242" s="30">
        <f t="shared" si="130"/>
        <v>1.7927461139896374E-2</v>
      </c>
      <c r="EO242" s="30">
        <f t="shared" si="104"/>
        <v>1.7243816254416962E-2</v>
      </c>
      <c r="EP242" s="30">
        <f t="shared" si="105"/>
        <v>1.7142857142857144E-2</v>
      </c>
      <c r="EQ242" s="30">
        <f t="shared" si="106"/>
        <v>1.8622540250447229E-2</v>
      </c>
      <c r="ER242" s="30">
        <f t="shared" si="107"/>
        <v>1.8454706927175844E-2</v>
      </c>
      <c r="ES242" s="30">
        <f t="shared" si="108"/>
        <v>1.7461406518010293E-2</v>
      </c>
      <c r="ET242" s="30">
        <f t="shared" si="109"/>
        <v>1.6785109983079527E-2</v>
      </c>
      <c r="EU242" s="30">
        <f t="shared" si="110"/>
        <v>1.7541806020066889E-2</v>
      </c>
      <c r="EV242" s="30">
        <f t="shared" si="111"/>
        <v>1.6862416107382549E-2</v>
      </c>
      <c r="EW242" s="30">
        <f t="shared" si="112"/>
        <v>1.5502555366269165E-2</v>
      </c>
      <c r="EX242" s="30">
        <f t="shared" si="113"/>
        <v>1.5897887323943663E-2</v>
      </c>
      <c r="EY242" s="30">
        <f t="shared" si="114"/>
        <v>1.7055837563451776E-2</v>
      </c>
      <c r="EZ242" s="30">
        <f t="shared" si="115"/>
        <v>1.7938671209540034E-2</v>
      </c>
      <c r="FA242" s="30">
        <f t="shared" si="116"/>
        <v>1.8952879581151834E-2</v>
      </c>
      <c r="FB242" s="30">
        <f t="shared" si="117"/>
        <v>1.9410745233968803E-2</v>
      </c>
      <c r="FC242" s="30">
        <f t="shared" si="118"/>
        <v>2.0505226480836237E-2</v>
      </c>
      <c r="FD242" s="30">
        <f t="shared" si="101"/>
        <v>4.4596491228070176E-2</v>
      </c>
      <c r="FE242" s="30">
        <f t="shared" si="102"/>
        <v>4.3743315508021394E-2</v>
      </c>
      <c r="FF242" s="30">
        <f t="shared" si="103"/>
        <v>4.0261324041811847E-2</v>
      </c>
    </row>
    <row r="243" spans="1:162" ht="14.4" x14ac:dyDescent="0.3">
      <c r="A243" s="16" t="s">
        <v>248</v>
      </c>
      <c r="B243" s="18">
        <v>2509</v>
      </c>
      <c r="C243" s="18">
        <v>2278</v>
      </c>
      <c r="D243" s="18">
        <v>2091</v>
      </c>
      <c r="E243" s="18">
        <v>2110</v>
      </c>
      <c r="F243" s="18">
        <v>1900</v>
      </c>
      <c r="G243" s="18">
        <v>1784</v>
      </c>
      <c r="H243" s="18">
        <v>1556</v>
      </c>
      <c r="I243" s="18">
        <v>1631</v>
      </c>
      <c r="J243" s="18">
        <v>1558</v>
      </c>
      <c r="K243" s="18">
        <v>1506</v>
      </c>
      <c r="L243" s="18">
        <v>1432</v>
      </c>
      <c r="M243" s="18">
        <v>1473</v>
      </c>
      <c r="N243" s="18">
        <v>1395</v>
      </c>
      <c r="O243" s="18">
        <v>1357</v>
      </c>
      <c r="P243" s="18">
        <v>1359</v>
      </c>
      <c r="Q243" s="18">
        <v>1433</v>
      </c>
      <c r="R243" s="18">
        <v>1425</v>
      </c>
      <c r="S243" s="18">
        <v>1332</v>
      </c>
      <c r="T243" s="18">
        <v>1255</v>
      </c>
      <c r="U243" s="18">
        <v>1317</v>
      </c>
      <c r="V243" s="18">
        <v>1268</v>
      </c>
      <c r="W243" s="18">
        <v>1275</v>
      </c>
      <c r="X243" s="18">
        <v>1232</v>
      </c>
      <c r="Y243" s="18">
        <v>1280</v>
      </c>
      <c r="Z243" s="18">
        <v>1331</v>
      </c>
      <c r="AA243" s="18">
        <v>1335</v>
      </c>
      <c r="AB243" s="18">
        <v>1281</v>
      </c>
      <c r="AC243" s="18">
        <v>1336</v>
      </c>
      <c r="AD243" s="18">
        <v>3184</v>
      </c>
      <c r="AE243" s="18">
        <v>3281</v>
      </c>
      <c r="AF243" s="18">
        <v>3147</v>
      </c>
      <c r="AG243" s="18"/>
      <c r="AH243" s="18"/>
      <c r="AI243" s="18"/>
      <c r="AJ243" s="18"/>
      <c r="AK243" s="18">
        <v>48200</v>
      </c>
      <c r="AL243" s="18">
        <v>48300</v>
      </c>
      <c r="AM243" s="18">
        <v>47300</v>
      </c>
      <c r="AN243" s="18">
        <v>48500</v>
      </c>
      <c r="AO243" s="18">
        <v>50400</v>
      </c>
      <c r="AP243" s="18">
        <v>51300</v>
      </c>
      <c r="AQ243" s="18">
        <v>52500</v>
      </c>
      <c r="AR243" s="18">
        <v>53500</v>
      </c>
      <c r="AS243" s="18">
        <v>53700</v>
      </c>
      <c r="AT243" s="18">
        <v>55400</v>
      </c>
      <c r="AU243" s="18">
        <v>56400</v>
      </c>
      <c r="AV243" s="18">
        <v>56000</v>
      </c>
      <c r="AW243" s="18">
        <v>57000</v>
      </c>
      <c r="AX243" s="18">
        <v>56200</v>
      </c>
      <c r="AY243" s="40">
        <v>54800</v>
      </c>
      <c r="AZ243" s="40">
        <v>54400</v>
      </c>
      <c r="BA243" s="40">
        <v>54900</v>
      </c>
      <c r="BB243" s="40">
        <v>53100</v>
      </c>
      <c r="BC243" s="40">
        <v>53800</v>
      </c>
      <c r="BD243" s="40">
        <v>54900</v>
      </c>
      <c r="BE243" s="40">
        <v>52900</v>
      </c>
      <c r="BF243" s="40">
        <v>54700</v>
      </c>
      <c r="BG243" s="40">
        <v>54800</v>
      </c>
      <c r="BH243" s="40">
        <v>53500</v>
      </c>
      <c r="BI243" s="40">
        <v>53300</v>
      </c>
      <c r="BJ243" s="40">
        <v>52300</v>
      </c>
      <c r="BK243" s="40">
        <v>52200</v>
      </c>
      <c r="BL243" s="40">
        <v>52100</v>
      </c>
      <c r="BM243" s="40">
        <v>50800</v>
      </c>
      <c r="BN243" s="40">
        <v>51800</v>
      </c>
      <c r="BO243" s="40">
        <v>51900</v>
      </c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16"/>
      <c r="CJ243"/>
      <c r="CL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EA243" s="30" t="e">
        <f t="shared" si="99"/>
        <v>#DIV/0!</v>
      </c>
      <c r="EB243" s="30">
        <f t="shared" si="100"/>
        <v>5.2053941908713694E-2</v>
      </c>
      <c r="EC243" s="30">
        <f t="shared" si="119"/>
        <v>4.7163561076604556E-2</v>
      </c>
      <c r="ED243" s="30">
        <f t="shared" si="120"/>
        <v>4.4207188160676536E-2</v>
      </c>
      <c r="EE243" s="30">
        <f t="shared" si="121"/>
        <v>4.3505154639175259E-2</v>
      </c>
      <c r="EF243" s="30">
        <f t="shared" si="122"/>
        <v>3.7698412698412696E-2</v>
      </c>
      <c r="EG243" s="30">
        <f t="shared" si="123"/>
        <v>3.4775828460038988E-2</v>
      </c>
      <c r="EH243" s="30">
        <f t="shared" si="124"/>
        <v>2.9638095238095238E-2</v>
      </c>
      <c r="EI243" s="30">
        <f t="shared" si="125"/>
        <v>3.0485981308411216E-2</v>
      </c>
      <c r="EJ243" s="30">
        <f t="shared" si="126"/>
        <v>2.9013035381750464E-2</v>
      </c>
      <c r="EK243" s="30">
        <f t="shared" si="127"/>
        <v>2.7184115523465703E-2</v>
      </c>
      <c r="EL243" s="30">
        <f t="shared" si="128"/>
        <v>2.5390070921985815E-2</v>
      </c>
      <c r="EM243" s="30">
        <f t="shared" si="129"/>
        <v>2.630357142857143E-2</v>
      </c>
      <c r="EN243" s="30">
        <f t="shared" si="130"/>
        <v>2.4473684210526314E-2</v>
      </c>
      <c r="EO243" s="30">
        <f t="shared" si="104"/>
        <v>2.4145907473309608E-2</v>
      </c>
      <c r="EP243" s="30">
        <f t="shared" si="105"/>
        <v>2.47992700729927E-2</v>
      </c>
      <c r="EQ243" s="30">
        <f t="shared" si="106"/>
        <v>2.6341911764705881E-2</v>
      </c>
      <c r="ER243" s="30">
        <f t="shared" si="107"/>
        <v>2.5956284153005466E-2</v>
      </c>
      <c r="ES243" s="30">
        <f t="shared" si="108"/>
        <v>2.5084745762711864E-2</v>
      </c>
      <c r="ET243" s="30">
        <f t="shared" si="109"/>
        <v>2.3327137546468403E-2</v>
      </c>
      <c r="EU243" s="30">
        <f t="shared" si="110"/>
        <v>2.3989071038251365E-2</v>
      </c>
      <c r="EV243" s="30">
        <f t="shared" si="111"/>
        <v>2.3969754253308127E-2</v>
      </c>
      <c r="EW243" s="30">
        <f t="shared" si="112"/>
        <v>2.3308957952468009E-2</v>
      </c>
      <c r="EX243" s="30">
        <f t="shared" si="113"/>
        <v>2.2481751824817518E-2</v>
      </c>
      <c r="EY243" s="30">
        <f t="shared" si="114"/>
        <v>2.3925233644859812E-2</v>
      </c>
      <c r="EZ243" s="30">
        <f t="shared" si="115"/>
        <v>2.4971857410881801E-2</v>
      </c>
      <c r="FA243" s="30">
        <f t="shared" si="116"/>
        <v>2.5525812619502868E-2</v>
      </c>
      <c r="FB243" s="30">
        <f t="shared" si="117"/>
        <v>2.4540229885057472E-2</v>
      </c>
      <c r="FC243" s="30">
        <f t="shared" si="118"/>
        <v>2.5642994241842611E-2</v>
      </c>
      <c r="FD243" s="30">
        <f t="shared" si="101"/>
        <v>6.2677165354330711E-2</v>
      </c>
      <c r="FE243" s="30">
        <f t="shared" si="102"/>
        <v>6.3339768339768343E-2</v>
      </c>
      <c r="FF243" s="30">
        <f t="shared" si="103"/>
        <v>6.0635838150289015E-2</v>
      </c>
    </row>
    <row r="244" spans="1:162" ht="14.4" x14ac:dyDescent="0.3">
      <c r="A244" s="16" t="s">
        <v>249</v>
      </c>
      <c r="B244" s="18">
        <v>483</v>
      </c>
      <c r="C244" s="18">
        <v>440</v>
      </c>
      <c r="D244" s="18">
        <v>362</v>
      </c>
      <c r="E244" s="18">
        <v>394</v>
      </c>
      <c r="F244" s="18">
        <v>363</v>
      </c>
      <c r="G244" s="18">
        <v>353</v>
      </c>
      <c r="H244" s="18">
        <v>302</v>
      </c>
      <c r="I244" s="18">
        <v>305</v>
      </c>
      <c r="J244" s="18">
        <v>285</v>
      </c>
      <c r="K244" s="18">
        <v>291</v>
      </c>
      <c r="L244" s="18">
        <v>273</v>
      </c>
      <c r="M244" s="18">
        <v>282</v>
      </c>
      <c r="N244" s="18">
        <v>286</v>
      </c>
      <c r="O244" s="18">
        <v>259</v>
      </c>
      <c r="P244" s="18">
        <v>261</v>
      </c>
      <c r="Q244" s="18">
        <v>294</v>
      </c>
      <c r="R244" s="18">
        <v>291</v>
      </c>
      <c r="S244" s="18">
        <v>252</v>
      </c>
      <c r="T244" s="18">
        <v>271</v>
      </c>
      <c r="U244" s="18">
        <v>280</v>
      </c>
      <c r="V244" s="18">
        <v>281</v>
      </c>
      <c r="W244" s="18">
        <v>292</v>
      </c>
      <c r="X244" s="18">
        <v>306</v>
      </c>
      <c r="Y244" s="18">
        <v>290</v>
      </c>
      <c r="Z244" s="18">
        <v>273</v>
      </c>
      <c r="AA244" s="18">
        <v>286</v>
      </c>
      <c r="AB244" s="18">
        <v>280</v>
      </c>
      <c r="AC244" s="18">
        <v>306</v>
      </c>
      <c r="AD244" s="18">
        <v>804</v>
      </c>
      <c r="AE244" s="18">
        <v>811</v>
      </c>
      <c r="AF244" s="18">
        <v>740</v>
      </c>
      <c r="AG244" s="18"/>
      <c r="AH244" s="18"/>
      <c r="AI244" s="18"/>
      <c r="AJ244" s="18"/>
      <c r="AK244" s="18">
        <v>16100</v>
      </c>
      <c r="AL244" s="18">
        <v>16300</v>
      </c>
      <c r="AM244" s="18">
        <v>16500</v>
      </c>
      <c r="AN244" s="18">
        <v>16900</v>
      </c>
      <c r="AO244" s="18">
        <v>16900</v>
      </c>
      <c r="AP244" s="18">
        <v>17200</v>
      </c>
      <c r="AQ244" s="18">
        <v>17200</v>
      </c>
      <c r="AR244" s="18">
        <v>16800</v>
      </c>
      <c r="AS244" s="18">
        <v>16800</v>
      </c>
      <c r="AT244" s="18">
        <v>16300</v>
      </c>
      <c r="AU244" s="18">
        <v>16500</v>
      </c>
      <c r="AV244" s="18">
        <v>16400</v>
      </c>
      <c r="AW244" s="18">
        <v>16300</v>
      </c>
      <c r="AX244" s="18">
        <v>16600</v>
      </c>
      <c r="AY244" s="40">
        <v>17300</v>
      </c>
      <c r="AZ244" s="40">
        <v>17600</v>
      </c>
      <c r="BA244" s="40">
        <v>17300</v>
      </c>
      <c r="BB244" s="40">
        <v>17300</v>
      </c>
      <c r="BC244" s="40">
        <v>17100</v>
      </c>
      <c r="BD244" s="40">
        <v>17000</v>
      </c>
      <c r="BE244" s="40">
        <v>17400</v>
      </c>
      <c r="BF244" s="40">
        <v>17100</v>
      </c>
      <c r="BG244" s="40">
        <v>16900</v>
      </c>
      <c r="BH244" s="40">
        <v>17100</v>
      </c>
      <c r="BI244" s="40">
        <v>16900</v>
      </c>
      <c r="BJ244" s="40">
        <v>16500</v>
      </c>
      <c r="BK244" s="40">
        <v>16000</v>
      </c>
      <c r="BL244" s="40">
        <v>15500</v>
      </c>
      <c r="BM244" s="40">
        <v>15000</v>
      </c>
      <c r="BN244" s="40">
        <v>15000</v>
      </c>
      <c r="BO244" s="40">
        <v>15100</v>
      </c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16"/>
      <c r="CJ244"/>
      <c r="CL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EA244" s="30" t="e">
        <f t="shared" si="99"/>
        <v>#DIV/0!</v>
      </c>
      <c r="EB244" s="30">
        <f t="shared" si="100"/>
        <v>0.03</v>
      </c>
      <c r="EC244" s="30">
        <f t="shared" si="119"/>
        <v>2.6993865030674847E-2</v>
      </c>
      <c r="ED244" s="30">
        <f t="shared" si="120"/>
        <v>2.1939393939393939E-2</v>
      </c>
      <c r="EE244" s="30">
        <f t="shared" si="121"/>
        <v>2.3313609467455622E-2</v>
      </c>
      <c r="EF244" s="30">
        <f t="shared" si="122"/>
        <v>2.1479289940828403E-2</v>
      </c>
      <c r="EG244" s="30">
        <f t="shared" si="123"/>
        <v>2.0523255813953489E-2</v>
      </c>
      <c r="EH244" s="30">
        <f t="shared" si="124"/>
        <v>1.7558139534883721E-2</v>
      </c>
      <c r="EI244" s="30">
        <f t="shared" si="125"/>
        <v>1.8154761904761906E-2</v>
      </c>
      <c r="EJ244" s="30">
        <f t="shared" si="126"/>
        <v>1.6964285714285713E-2</v>
      </c>
      <c r="EK244" s="30">
        <f t="shared" si="127"/>
        <v>1.7852760736196318E-2</v>
      </c>
      <c r="EL244" s="30">
        <f t="shared" si="128"/>
        <v>1.6545454545454544E-2</v>
      </c>
      <c r="EM244" s="30">
        <f t="shared" si="129"/>
        <v>1.7195121951219514E-2</v>
      </c>
      <c r="EN244" s="30">
        <f t="shared" si="130"/>
        <v>1.7546012269938651E-2</v>
      </c>
      <c r="EO244" s="30">
        <f t="shared" si="104"/>
        <v>1.5602409638554218E-2</v>
      </c>
      <c r="EP244" s="30">
        <f t="shared" si="105"/>
        <v>1.5086705202312138E-2</v>
      </c>
      <c r="EQ244" s="30">
        <f t="shared" si="106"/>
        <v>1.6704545454545455E-2</v>
      </c>
      <c r="ER244" s="30">
        <f t="shared" si="107"/>
        <v>1.6820809248554912E-2</v>
      </c>
      <c r="ES244" s="30">
        <f t="shared" si="108"/>
        <v>1.4566473988439306E-2</v>
      </c>
      <c r="ET244" s="30">
        <f t="shared" si="109"/>
        <v>1.5847953216374271E-2</v>
      </c>
      <c r="EU244" s="30">
        <f t="shared" si="110"/>
        <v>1.6470588235294119E-2</v>
      </c>
      <c r="EV244" s="30">
        <f t="shared" si="111"/>
        <v>1.6149425287356321E-2</v>
      </c>
      <c r="EW244" s="30">
        <f t="shared" si="112"/>
        <v>1.7076023391812866E-2</v>
      </c>
      <c r="EX244" s="30">
        <f t="shared" si="113"/>
        <v>1.8106508875739644E-2</v>
      </c>
      <c r="EY244" s="30">
        <f t="shared" si="114"/>
        <v>1.6959064327485378E-2</v>
      </c>
      <c r="EZ244" s="30">
        <f t="shared" si="115"/>
        <v>1.6153846153846154E-2</v>
      </c>
      <c r="FA244" s="30">
        <f t="shared" si="116"/>
        <v>1.7333333333333333E-2</v>
      </c>
      <c r="FB244" s="30">
        <f t="shared" si="117"/>
        <v>1.7500000000000002E-2</v>
      </c>
      <c r="FC244" s="30">
        <f t="shared" si="118"/>
        <v>1.9741935483870966E-2</v>
      </c>
      <c r="FD244" s="30">
        <f t="shared" si="101"/>
        <v>5.3600000000000002E-2</v>
      </c>
      <c r="FE244" s="30">
        <f t="shared" si="102"/>
        <v>5.4066666666666666E-2</v>
      </c>
      <c r="FF244" s="30">
        <f t="shared" si="103"/>
        <v>4.900662251655629E-2</v>
      </c>
    </row>
    <row r="245" spans="1:162" ht="14.4" x14ac:dyDescent="0.3">
      <c r="A245" s="16" t="s">
        <v>250</v>
      </c>
      <c r="B245" s="18">
        <v>869</v>
      </c>
      <c r="C245" s="18">
        <v>858</v>
      </c>
      <c r="D245" s="18">
        <v>859</v>
      </c>
      <c r="E245" s="18">
        <v>877</v>
      </c>
      <c r="F245" s="18">
        <v>727</v>
      </c>
      <c r="G245" s="18">
        <v>616</v>
      </c>
      <c r="H245" s="18">
        <v>636</v>
      </c>
      <c r="I245" s="18">
        <v>628</v>
      </c>
      <c r="J245" s="18">
        <v>579</v>
      </c>
      <c r="K245" s="18">
        <v>531</v>
      </c>
      <c r="L245" s="18">
        <v>535</v>
      </c>
      <c r="M245" s="18">
        <v>554</v>
      </c>
      <c r="N245" s="18">
        <v>519</v>
      </c>
      <c r="O245" s="18">
        <v>501</v>
      </c>
      <c r="P245" s="18">
        <v>500</v>
      </c>
      <c r="Q245" s="18">
        <v>596</v>
      </c>
      <c r="R245" s="18">
        <v>543</v>
      </c>
      <c r="S245" s="18">
        <v>561</v>
      </c>
      <c r="T245" s="18">
        <v>546</v>
      </c>
      <c r="U245" s="18">
        <v>576</v>
      </c>
      <c r="V245" s="18">
        <v>511</v>
      </c>
      <c r="W245" s="18">
        <v>509</v>
      </c>
      <c r="X245" s="18">
        <v>515</v>
      </c>
      <c r="Y245" s="18">
        <v>513</v>
      </c>
      <c r="Z245" s="18">
        <v>492</v>
      </c>
      <c r="AA245" s="18">
        <v>482</v>
      </c>
      <c r="AB245" s="18">
        <v>508</v>
      </c>
      <c r="AC245" s="18">
        <v>514</v>
      </c>
      <c r="AD245" s="18">
        <v>1234</v>
      </c>
      <c r="AE245" s="18">
        <v>1144</v>
      </c>
      <c r="AF245" s="18">
        <v>1102</v>
      </c>
      <c r="AG245" s="18"/>
      <c r="AH245" s="18"/>
      <c r="AI245" s="18"/>
      <c r="AJ245" s="18"/>
      <c r="AK245" s="18">
        <v>26600</v>
      </c>
      <c r="AL245" s="18">
        <v>26200</v>
      </c>
      <c r="AM245" s="18">
        <v>25800</v>
      </c>
      <c r="AN245" s="18">
        <v>24300</v>
      </c>
      <c r="AO245" s="18">
        <v>24300</v>
      </c>
      <c r="AP245" s="18">
        <v>25100</v>
      </c>
      <c r="AQ245" s="18">
        <v>25200</v>
      </c>
      <c r="AR245" s="18">
        <v>24900</v>
      </c>
      <c r="AS245" s="18">
        <v>24900</v>
      </c>
      <c r="AT245" s="18">
        <v>24300</v>
      </c>
      <c r="AU245" s="18">
        <v>24600</v>
      </c>
      <c r="AV245" s="18">
        <v>25500</v>
      </c>
      <c r="AW245" s="18">
        <v>25600</v>
      </c>
      <c r="AX245" s="18">
        <v>26000</v>
      </c>
      <c r="AY245" s="40">
        <v>25200</v>
      </c>
      <c r="AZ245" s="40">
        <v>25700</v>
      </c>
      <c r="BA245" s="40">
        <v>26000</v>
      </c>
      <c r="BB245" s="40">
        <v>26400</v>
      </c>
      <c r="BC245" s="40">
        <v>26600</v>
      </c>
      <c r="BD245" s="40">
        <v>25600</v>
      </c>
      <c r="BE245" s="40">
        <v>25300</v>
      </c>
      <c r="BF245" s="40">
        <v>25500</v>
      </c>
      <c r="BG245" s="40">
        <v>26000</v>
      </c>
      <c r="BH245" s="40">
        <v>26900</v>
      </c>
      <c r="BI245" s="40">
        <v>26900</v>
      </c>
      <c r="BJ245" s="40">
        <v>26400</v>
      </c>
      <c r="BK245" s="40">
        <v>25500</v>
      </c>
      <c r="BL245" s="40">
        <v>25600</v>
      </c>
      <c r="BM245" s="40">
        <v>24400</v>
      </c>
      <c r="BN245" s="40">
        <v>23100</v>
      </c>
      <c r="BO245" s="40">
        <v>21800</v>
      </c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16"/>
      <c r="CJ245"/>
      <c r="CL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EA245" s="30" t="e">
        <f t="shared" si="99"/>
        <v>#DIV/0!</v>
      </c>
      <c r="EB245" s="30">
        <f t="shared" si="100"/>
        <v>3.2669172932330827E-2</v>
      </c>
      <c r="EC245" s="30">
        <f t="shared" si="119"/>
        <v>3.2748091603053434E-2</v>
      </c>
      <c r="ED245" s="30">
        <f t="shared" si="120"/>
        <v>3.3294573643410853E-2</v>
      </c>
      <c r="EE245" s="30">
        <f t="shared" si="121"/>
        <v>3.6090534979423869E-2</v>
      </c>
      <c r="EF245" s="30">
        <f t="shared" si="122"/>
        <v>2.991769547325103E-2</v>
      </c>
      <c r="EG245" s="30">
        <f t="shared" si="123"/>
        <v>2.4541832669322708E-2</v>
      </c>
      <c r="EH245" s="30">
        <f t="shared" si="124"/>
        <v>2.5238095238095237E-2</v>
      </c>
      <c r="EI245" s="30">
        <f t="shared" si="125"/>
        <v>2.5220883534136547E-2</v>
      </c>
      <c r="EJ245" s="30">
        <f t="shared" si="126"/>
        <v>2.3253012048192773E-2</v>
      </c>
      <c r="EK245" s="30">
        <f t="shared" si="127"/>
        <v>2.1851851851851851E-2</v>
      </c>
      <c r="EL245" s="30">
        <f t="shared" si="128"/>
        <v>2.1747967479674796E-2</v>
      </c>
      <c r="EM245" s="30">
        <f t="shared" si="129"/>
        <v>2.1725490196078431E-2</v>
      </c>
      <c r="EN245" s="30">
        <f t="shared" si="130"/>
        <v>2.0273437500000002E-2</v>
      </c>
      <c r="EO245" s="30">
        <f t="shared" si="104"/>
        <v>1.9269230769230768E-2</v>
      </c>
      <c r="EP245" s="30">
        <f t="shared" si="105"/>
        <v>1.984126984126984E-2</v>
      </c>
      <c r="EQ245" s="30">
        <f t="shared" si="106"/>
        <v>2.3190661478599221E-2</v>
      </c>
      <c r="ER245" s="30">
        <f t="shared" si="107"/>
        <v>2.0884615384615383E-2</v>
      </c>
      <c r="ES245" s="30">
        <f t="shared" si="108"/>
        <v>2.1250000000000002E-2</v>
      </c>
      <c r="ET245" s="30">
        <f t="shared" si="109"/>
        <v>2.0526315789473684E-2</v>
      </c>
      <c r="EU245" s="30">
        <f t="shared" si="110"/>
        <v>2.2499999999999999E-2</v>
      </c>
      <c r="EV245" s="30">
        <f t="shared" si="111"/>
        <v>2.0197628458498023E-2</v>
      </c>
      <c r="EW245" s="30">
        <f t="shared" si="112"/>
        <v>1.9960784313725489E-2</v>
      </c>
      <c r="EX245" s="30">
        <f t="shared" si="113"/>
        <v>1.9807692307692307E-2</v>
      </c>
      <c r="EY245" s="30">
        <f t="shared" si="114"/>
        <v>1.9070631970260224E-2</v>
      </c>
      <c r="EZ245" s="30">
        <f t="shared" si="115"/>
        <v>1.828996282527881E-2</v>
      </c>
      <c r="FA245" s="30">
        <f t="shared" si="116"/>
        <v>1.8257575757575757E-2</v>
      </c>
      <c r="FB245" s="30">
        <f t="shared" si="117"/>
        <v>1.9921568627450981E-2</v>
      </c>
      <c r="FC245" s="30">
        <f t="shared" si="118"/>
        <v>2.0078124999999999E-2</v>
      </c>
      <c r="FD245" s="30">
        <f t="shared" si="101"/>
        <v>5.0573770491803276E-2</v>
      </c>
      <c r="FE245" s="30">
        <f t="shared" si="102"/>
        <v>4.9523809523809526E-2</v>
      </c>
      <c r="FF245" s="30">
        <f t="shared" si="103"/>
        <v>5.0550458715596332E-2</v>
      </c>
    </row>
    <row r="246" spans="1:162" ht="14.4" x14ac:dyDescent="0.3">
      <c r="A246" s="16" t="s">
        <v>251</v>
      </c>
      <c r="B246" s="18">
        <v>11630</v>
      </c>
      <c r="C246" s="18">
        <v>11026</v>
      </c>
      <c r="D246" s="18">
        <v>10070</v>
      </c>
      <c r="E246" s="18">
        <v>9562</v>
      </c>
      <c r="F246" s="18">
        <v>8528</v>
      </c>
      <c r="G246" s="18">
        <v>7648</v>
      </c>
      <c r="H246" s="18">
        <v>6778</v>
      </c>
      <c r="I246" s="18">
        <v>6469</v>
      </c>
      <c r="J246" s="18">
        <v>7118</v>
      </c>
      <c r="K246" s="18">
        <v>6898</v>
      </c>
      <c r="L246" s="18">
        <v>6729</v>
      </c>
      <c r="M246" s="18">
        <v>7111</v>
      </c>
      <c r="N246" s="18">
        <v>7057</v>
      </c>
      <c r="O246" s="18">
        <v>6849</v>
      </c>
      <c r="P246" s="18">
        <v>6529</v>
      </c>
      <c r="Q246" s="18">
        <v>6692</v>
      </c>
      <c r="R246" s="18">
        <v>6789</v>
      </c>
      <c r="S246" s="18">
        <v>6561</v>
      </c>
      <c r="T246" s="18">
        <v>6326</v>
      </c>
      <c r="U246" s="18">
        <v>6763</v>
      </c>
      <c r="V246" s="18">
        <v>6899</v>
      </c>
      <c r="W246" s="18">
        <v>6674</v>
      </c>
      <c r="X246" s="18">
        <v>6563</v>
      </c>
      <c r="Y246" s="18">
        <v>7000</v>
      </c>
      <c r="Z246" s="18">
        <v>7048</v>
      </c>
      <c r="AA246" s="18">
        <v>7040</v>
      </c>
      <c r="AB246" s="18">
        <v>7029</v>
      </c>
      <c r="AC246" s="18">
        <v>7520</v>
      </c>
      <c r="AD246" s="18">
        <v>14279</v>
      </c>
      <c r="AE246" s="18">
        <v>14268</v>
      </c>
      <c r="AF246" s="18">
        <v>13932</v>
      </c>
      <c r="AG246" s="18"/>
      <c r="AH246" s="18"/>
      <c r="AI246" s="18"/>
      <c r="AJ246" s="18"/>
      <c r="AK246" s="18">
        <v>114000</v>
      </c>
      <c r="AL246" s="18">
        <v>115700</v>
      </c>
      <c r="AM246" s="18">
        <v>115200</v>
      </c>
      <c r="AN246" s="18">
        <v>113900</v>
      </c>
      <c r="AO246" s="18">
        <v>116200</v>
      </c>
      <c r="AP246" s="18">
        <v>117100</v>
      </c>
      <c r="AQ246" s="18">
        <v>121000</v>
      </c>
      <c r="AR246" s="18">
        <v>122700</v>
      </c>
      <c r="AS246" s="18">
        <v>124200</v>
      </c>
      <c r="AT246" s="18">
        <v>125100</v>
      </c>
      <c r="AU246" s="18">
        <v>122100</v>
      </c>
      <c r="AV246" s="18">
        <v>123100</v>
      </c>
      <c r="AW246" s="18">
        <v>120700</v>
      </c>
      <c r="AX246" s="18">
        <v>121800</v>
      </c>
      <c r="AY246" s="40">
        <v>123000</v>
      </c>
      <c r="AZ246" s="40">
        <v>125800</v>
      </c>
      <c r="BA246" s="40">
        <v>126400</v>
      </c>
      <c r="BB246" s="40">
        <v>128100</v>
      </c>
      <c r="BC246" s="40">
        <v>127700</v>
      </c>
      <c r="BD246" s="40">
        <v>130500</v>
      </c>
      <c r="BE246" s="40">
        <v>131000</v>
      </c>
      <c r="BF246" s="40">
        <v>129900</v>
      </c>
      <c r="BG246" s="40">
        <v>132200</v>
      </c>
      <c r="BH246" s="40">
        <v>132300</v>
      </c>
      <c r="BI246" s="40">
        <v>131100</v>
      </c>
      <c r="BJ246" s="40">
        <v>132900</v>
      </c>
      <c r="BK246" s="40">
        <v>132600</v>
      </c>
      <c r="BL246" s="40">
        <v>130800</v>
      </c>
      <c r="BM246" s="40">
        <v>130800</v>
      </c>
      <c r="BN246" s="40">
        <v>129200</v>
      </c>
      <c r="BO246" s="40">
        <v>130000</v>
      </c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16"/>
      <c r="CJ246"/>
      <c r="CL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EA246" s="30" t="e">
        <f t="shared" si="99"/>
        <v>#DIV/0!</v>
      </c>
      <c r="EB246" s="30">
        <f t="shared" si="100"/>
        <v>0.10201754385964912</v>
      </c>
      <c r="EC246" s="30">
        <f t="shared" si="119"/>
        <v>9.5298184961106314E-2</v>
      </c>
      <c r="ED246" s="30">
        <f t="shared" si="120"/>
        <v>8.7413194444444439E-2</v>
      </c>
      <c r="EE246" s="30">
        <f t="shared" si="121"/>
        <v>8.3950834064969268E-2</v>
      </c>
      <c r="EF246" s="30">
        <f t="shared" si="122"/>
        <v>7.3390705679862306E-2</v>
      </c>
      <c r="EG246" s="30">
        <f t="shared" si="123"/>
        <v>6.5311699402220327E-2</v>
      </c>
      <c r="EH246" s="30">
        <f t="shared" si="124"/>
        <v>5.6016528925619834E-2</v>
      </c>
      <c r="EI246" s="30">
        <f t="shared" si="125"/>
        <v>5.2722086389568053E-2</v>
      </c>
      <c r="EJ246" s="30">
        <f t="shared" si="126"/>
        <v>5.7310789049919486E-2</v>
      </c>
      <c r="EK246" s="30">
        <f t="shared" si="127"/>
        <v>5.5139888089528376E-2</v>
      </c>
      <c r="EL246" s="30">
        <f t="shared" si="128"/>
        <v>5.5110565110565113E-2</v>
      </c>
      <c r="EM246" s="30">
        <f t="shared" si="129"/>
        <v>5.7766043866774981E-2</v>
      </c>
      <c r="EN246" s="30">
        <f t="shared" si="130"/>
        <v>5.8467274233637116E-2</v>
      </c>
      <c r="EO246" s="30">
        <f t="shared" si="104"/>
        <v>5.6231527093596058E-2</v>
      </c>
      <c r="EP246" s="30">
        <f t="shared" si="105"/>
        <v>5.3081300813008131E-2</v>
      </c>
      <c r="EQ246" s="30">
        <f t="shared" si="106"/>
        <v>5.3195548489666136E-2</v>
      </c>
      <c r="ER246" s="30">
        <f t="shared" si="107"/>
        <v>5.3710443037974683E-2</v>
      </c>
      <c r="ES246" s="30">
        <f t="shared" si="108"/>
        <v>5.1217798594847777E-2</v>
      </c>
      <c r="ET246" s="30">
        <f t="shared" si="109"/>
        <v>4.9537979639780738E-2</v>
      </c>
      <c r="EU246" s="30">
        <f t="shared" si="110"/>
        <v>5.1823754789272029E-2</v>
      </c>
      <c r="EV246" s="30">
        <f t="shared" si="111"/>
        <v>5.2664122137404581E-2</v>
      </c>
      <c r="EW246" s="30">
        <f t="shared" si="112"/>
        <v>5.1377983063895301E-2</v>
      </c>
      <c r="EX246" s="30">
        <f t="shared" si="113"/>
        <v>4.9644478063540089E-2</v>
      </c>
      <c r="EY246" s="30">
        <f t="shared" si="114"/>
        <v>5.2910052910052907E-2</v>
      </c>
      <c r="EZ246" s="30">
        <f t="shared" si="115"/>
        <v>5.3760488176964147E-2</v>
      </c>
      <c r="FA246" s="30">
        <f t="shared" si="116"/>
        <v>5.2972159518434911E-2</v>
      </c>
      <c r="FB246" s="30">
        <f t="shared" si="117"/>
        <v>5.3009049773755659E-2</v>
      </c>
      <c r="FC246" s="30">
        <f t="shared" si="118"/>
        <v>5.7492354740061161E-2</v>
      </c>
      <c r="FD246" s="30">
        <f t="shared" si="101"/>
        <v>0.10916666666666666</v>
      </c>
      <c r="FE246" s="30">
        <f t="shared" si="102"/>
        <v>0.11043343653250774</v>
      </c>
      <c r="FF246" s="30">
        <f t="shared" si="103"/>
        <v>0.10716923076923077</v>
      </c>
    </row>
    <row r="247" spans="1:162" ht="14.4" x14ac:dyDescent="0.3">
      <c r="A247" s="16" t="s">
        <v>252</v>
      </c>
      <c r="B247" s="18">
        <v>19026</v>
      </c>
      <c r="C247" s="18">
        <v>17530</v>
      </c>
      <c r="D247" s="18">
        <v>16458</v>
      </c>
      <c r="E247" s="18">
        <v>16418</v>
      </c>
      <c r="F247" s="18">
        <v>15319</v>
      </c>
      <c r="G247" s="18">
        <v>14058</v>
      </c>
      <c r="H247" s="18">
        <v>12788</v>
      </c>
      <c r="I247" s="18">
        <v>12638</v>
      </c>
      <c r="J247" s="18">
        <v>12138</v>
      </c>
      <c r="K247" s="18">
        <v>11306</v>
      </c>
      <c r="L247" s="18">
        <v>11048</v>
      </c>
      <c r="M247" s="18">
        <v>11770</v>
      </c>
      <c r="N247" s="18">
        <v>11972</v>
      </c>
      <c r="O247" s="18">
        <v>11745</v>
      </c>
      <c r="P247" s="18">
        <v>11493</v>
      </c>
      <c r="Q247" s="18">
        <v>11738</v>
      </c>
      <c r="R247" s="18">
        <v>11620</v>
      </c>
      <c r="S247" s="18">
        <v>11206</v>
      </c>
      <c r="T247" s="18">
        <v>10940</v>
      </c>
      <c r="U247" s="18">
        <v>11306</v>
      </c>
      <c r="V247" s="18">
        <v>11245</v>
      </c>
      <c r="W247" s="18">
        <v>11138</v>
      </c>
      <c r="X247" s="18">
        <v>10851</v>
      </c>
      <c r="Y247" s="18">
        <v>10930</v>
      </c>
      <c r="Z247" s="18">
        <v>11022</v>
      </c>
      <c r="AA247" s="18">
        <v>11065</v>
      </c>
      <c r="AB247" s="18">
        <v>11150</v>
      </c>
      <c r="AC247" s="18">
        <v>11770</v>
      </c>
      <c r="AD247" s="18">
        <v>19714</v>
      </c>
      <c r="AE247" s="18">
        <v>19832</v>
      </c>
      <c r="AF247" s="18">
        <v>19913</v>
      </c>
      <c r="AG247" s="18"/>
      <c r="AH247" s="18"/>
      <c r="AI247" s="18"/>
      <c r="AJ247" s="18"/>
      <c r="AK247" s="18">
        <v>145200</v>
      </c>
      <c r="AL247" s="18">
        <v>145800</v>
      </c>
      <c r="AM247" s="18">
        <v>144200</v>
      </c>
      <c r="AN247" s="18">
        <v>145500</v>
      </c>
      <c r="AO247" s="18">
        <v>143900</v>
      </c>
      <c r="AP247" s="18">
        <v>140700</v>
      </c>
      <c r="AQ247" s="18">
        <v>138800</v>
      </c>
      <c r="AR247" s="18">
        <v>139100</v>
      </c>
      <c r="AS247" s="18">
        <v>139100</v>
      </c>
      <c r="AT247" s="18">
        <v>141600</v>
      </c>
      <c r="AU247" s="18">
        <v>143200</v>
      </c>
      <c r="AV247" s="18">
        <v>142200</v>
      </c>
      <c r="AW247" s="18">
        <v>139900</v>
      </c>
      <c r="AX247" s="18">
        <v>136100</v>
      </c>
      <c r="AY247" s="40">
        <v>134800</v>
      </c>
      <c r="AZ247" s="40">
        <v>134400</v>
      </c>
      <c r="BA247" s="40">
        <v>138100</v>
      </c>
      <c r="BB247" s="40">
        <v>138000</v>
      </c>
      <c r="BC247" s="40">
        <v>141500</v>
      </c>
      <c r="BD247" s="40">
        <v>141800</v>
      </c>
      <c r="BE247" s="40">
        <v>146600</v>
      </c>
      <c r="BF247" s="40">
        <v>149000</v>
      </c>
      <c r="BG247" s="40">
        <v>148700</v>
      </c>
      <c r="BH247" s="40">
        <v>153300</v>
      </c>
      <c r="BI247" s="40">
        <v>153400</v>
      </c>
      <c r="BJ247" s="40">
        <v>153900</v>
      </c>
      <c r="BK247" s="40">
        <v>153400</v>
      </c>
      <c r="BL247" s="40">
        <v>149900</v>
      </c>
      <c r="BM247" s="40">
        <v>151900</v>
      </c>
      <c r="BN247" s="40">
        <v>152300</v>
      </c>
      <c r="BO247" s="40">
        <v>154600</v>
      </c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16"/>
      <c r="CJ247"/>
      <c r="CL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EA247" s="30" t="e">
        <f t="shared" si="99"/>
        <v>#DIV/0!</v>
      </c>
      <c r="EB247" s="30">
        <f t="shared" si="100"/>
        <v>0.13103305785123967</v>
      </c>
      <c r="EC247" s="30">
        <f t="shared" si="119"/>
        <v>0.12023319615912209</v>
      </c>
      <c r="ED247" s="30">
        <f t="shared" si="120"/>
        <v>0.11413314840499307</v>
      </c>
      <c r="EE247" s="30">
        <f t="shared" si="121"/>
        <v>0.11283848797250859</v>
      </c>
      <c r="EF247" s="30">
        <f t="shared" si="122"/>
        <v>0.10645587213342599</v>
      </c>
      <c r="EG247" s="30">
        <f t="shared" si="123"/>
        <v>9.9914712153518118E-2</v>
      </c>
      <c r="EH247" s="30">
        <f t="shared" si="124"/>
        <v>9.2132564841498565E-2</v>
      </c>
      <c r="EI247" s="30">
        <f t="shared" si="125"/>
        <v>9.0855499640546372E-2</v>
      </c>
      <c r="EJ247" s="30">
        <f t="shared" si="126"/>
        <v>8.7260963335729691E-2</v>
      </c>
      <c r="EK247" s="30">
        <f t="shared" si="127"/>
        <v>7.9844632768361581E-2</v>
      </c>
      <c r="EL247" s="30">
        <f t="shared" si="128"/>
        <v>7.7150837988826812E-2</v>
      </c>
      <c r="EM247" s="30">
        <f t="shared" si="129"/>
        <v>8.277074542897328E-2</v>
      </c>
      <c r="EN247" s="30">
        <f t="shared" si="130"/>
        <v>8.5575411007862756E-2</v>
      </c>
      <c r="EO247" s="30">
        <f t="shared" si="104"/>
        <v>8.6296840558412927E-2</v>
      </c>
      <c r="EP247" s="30">
        <f t="shared" si="105"/>
        <v>8.5259643916913944E-2</v>
      </c>
      <c r="EQ247" s="30">
        <f t="shared" si="106"/>
        <v>8.7336309523809524E-2</v>
      </c>
      <c r="ER247" s="30">
        <f t="shared" si="107"/>
        <v>8.4141926140477913E-2</v>
      </c>
      <c r="ES247" s="30">
        <f t="shared" si="108"/>
        <v>8.1202898550724642E-2</v>
      </c>
      <c r="ET247" s="30">
        <f t="shared" si="109"/>
        <v>7.7314487632508838E-2</v>
      </c>
      <c r="EU247" s="30">
        <f t="shared" si="110"/>
        <v>7.9732016925246826E-2</v>
      </c>
      <c r="EV247" s="30">
        <f t="shared" si="111"/>
        <v>7.6705320600272853E-2</v>
      </c>
      <c r="EW247" s="30">
        <f t="shared" si="112"/>
        <v>7.4751677852348999E-2</v>
      </c>
      <c r="EX247" s="30">
        <f t="shared" si="113"/>
        <v>7.2972427706792201E-2</v>
      </c>
      <c r="EY247" s="30">
        <f t="shared" si="114"/>
        <v>7.1298108284409648E-2</v>
      </c>
      <c r="EZ247" s="30">
        <f t="shared" si="115"/>
        <v>7.1851368970013041E-2</v>
      </c>
      <c r="FA247" s="30">
        <f t="shared" si="116"/>
        <v>7.1897335932423645E-2</v>
      </c>
      <c r="FB247" s="30">
        <f t="shared" si="117"/>
        <v>7.2685788787483704E-2</v>
      </c>
      <c r="FC247" s="30">
        <f t="shared" si="118"/>
        <v>7.8519012675116739E-2</v>
      </c>
      <c r="FD247" s="30">
        <f t="shared" si="101"/>
        <v>0.12978275181040158</v>
      </c>
      <c r="FE247" s="30">
        <f t="shared" si="102"/>
        <v>0.13021667760998029</v>
      </c>
      <c r="FF247" s="30">
        <f t="shared" si="103"/>
        <v>0.1288033635187581</v>
      </c>
    </row>
    <row r="248" spans="1:162" ht="14.4" x14ac:dyDescent="0.3">
      <c r="A248" s="16" t="s">
        <v>253</v>
      </c>
      <c r="B248" s="18">
        <v>3609</v>
      </c>
      <c r="C248" s="18">
        <v>3248</v>
      </c>
      <c r="D248" s="18">
        <v>3361</v>
      </c>
      <c r="E248" s="18">
        <v>3434</v>
      </c>
      <c r="F248" s="18">
        <v>2771</v>
      </c>
      <c r="G248" s="18">
        <v>2397</v>
      </c>
      <c r="H248" s="18">
        <v>2533</v>
      </c>
      <c r="I248" s="18">
        <v>2511</v>
      </c>
      <c r="J248" s="18">
        <v>2083</v>
      </c>
      <c r="K248" s="18">
        <v>1928</v>
      </c>
      <c r="L248" s="18">
        <v>2202</v>
      </c>
      <c r="M248" s="18">
        <v>2326</v>
      </c>
      <c r="N248" s="18">
        <v>1988</v>
      </c>
      <c r="O248" s="18">
        <v>1836</v>
      </c>
      <c r="P248" s="18">
        <v>2003</v>
      </c>
      <c r="Q248" s="18">
        <v>2208</v>
      </c>
      <c r="R248" s="18">
        <v>1881</v>
      </c>
      <c r="S248" s="18">
        <v>1692</v>
      </c>
      <c r="T248" s="18">
        <v>1832</v>
      </c>
      <c r="U248" s="18">
        <v>1980</v>
      </c>
      <c r="V248" s="18">
        <v>1722</v>
      </c>
      <c r="W248" s="18">
        <v>1641</v>
      </c>
      <c r="X248" s="18">
        <v>1813</v>
      </c>
      <c r="Y248" s="18">
        <v>1991</v>
      </c>
      <c r="Z248" s="18">
        <v>1727</v>
      </c>
      <c r="AA248" s="18">
        <v>1584</v>
      </c>
      <c r="AB248" s="18">
        <v>1677</v>
      </c>
      <c r="AC248" s="18">
        <v>1870</v>
      </c>
      <c r="AD248" s="18">
        <v>4018</v>
      </c>
      <c r="AE248" s="18">
        <v>3665</v>
      </c>
      <c r="AF248" s="18">
        <v>3520</v>
      </c>
      <c r="AG248" s="18"/>
      <c r="AH248" s="18"/>
      <c r="AI248" s="18"/>
      <c r="AJ248" s="18"/>
      <c r="AK248" s="18">
        <v>50500</v>
      </c>
      <c r="AL248" s="18">
        <v>49000</v>
      </c>
      <c r="AM248" s="18">
        <v>48300</v>
      </c>
      <c r="AN248" s="18">
        <v>47800</v>
      </c>
      <c r="AO248" s="18">
        <v>44900</v>
      </c>
      <c r="AP248" s="18">
        <v>44900</v>
      </c>
      <c r="AQ248" s="18">
        <v>44500</v>
      </c>
      <c r="AR248" s="18">
        <v>45500</v>
      </c>
      <c r="AS248" s="18">
        <v>49900</v>
      </c>
      <c r="AT248" s="18">
        <v>49900</v>
      </c>
      <c r="AU248" s="18">
        <v>51900</v>
      </c>
      <c r="AV248" s="18">
        <v>49700</v>
      </c>
      <c r="AW248" s="18">
        <v>49900</v>
      </c>
      <c r="AX248" s="18">
        <v>51300</v>
      </c>
      <c r="AY248" s="40">
        <v>52900</v>
      </c>
      <c r="AZ248" s="40">
        <v>53300</v>
      </c>
      <c r="BA248" s="40">
        <v>52100</v>
      </c>
      <c r="BB248" s="40">
        <v>51800</v>
      </c>
      <c r="BC248" s="40">
        <v>50400</v>
      </c>
      <c r="BD248" s="40">
        <v>50500</v>
      </c>
      <c r="BE248" s="40">
        <v>49700</v>
      </c>
      <c r="BF248" s="40">
        <v>50400</v>
      </c>
      <c r="BG248" s="40">
        <v>49500</v>
      </c>
      <c r="BH248" s="40">
        <v>49900</v>
      </c>
      <c r="BI248" s="40">
        <v>50800</v>
      </c>
      <c r="BJ248" s="40">
        <v>50200</v>
      </c>
      <c r="BK248" s="40">
        <v>49600</v>
      </c>
      <c r="BL248" s="40">
        <v>47800</v>
      </c>
      <c r="BM248" s="40">
        <v>46600</v>
      </c>
      <c r="BN248" s="40">
        <v>46800</v>
      </c>
      <c r="BO248" s="40">
        <v>45000</v>
      </c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16"/>
      <c r="CJ248"/>
      <c r="CL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EA248" s="30" t="e">
        <f t="shared" si="99"/>
        <v>#DIV/0!</v>
      </c>
      <c r="EB248" s="30">
        <f t="shared" si="100"/>
        <v>7.1465346534653459E-2</v>
      </c>
      <c r="EC248" s="30">
        <f t="shared" si="119"/>
        <v>6.6285714285714281E-2</v>
      </c>
      <c r="ED248" s="30">
        <f t="shared" si="120"/>
        <v>6.9585921325051758E-2</v>
      </c>
      <c r="EE248" s="30">
        <f t="shared" si="121"/>
        <v>7.1841004184100415E-2</v>
      </c>
      <c r="EF248" s="30">
        <f t="shared" si="122"/>
        <v>6.171492204899777E-2</v>
      </c>
      <c r="EG248" s="30">
        <f t="shared" si="123"/>
        <v>5.3385300668151447E-2</v>
      </c>
      <c r="EH248" s="30">
        <f t="shared" si="124"/>
        <v>5.692134831460674E-2</v>
      </c>
      <c r="EI248" s="30">
        <f t="shared" si="125"/>
        <v>5.5186813186813184E-2</v>
      </c>
      <c r="EJ248" s="30">
        <f t="shared" si="126"/>
        <v>4.1743486973947898E-2</v>
      </c>
      <c r="EK248" s="30">
        <f t="shared" si="127"/>
        <v>3.8637274549098197E-2</v>
      </c>
      <c r="EL248" s="30">
        <f t="shared" si="128"/>
        <v>4.2427745664739884E-2</v>
      </c>
      <c r="EM248" s="30">
        <f t="shared" si="129"/>
        <v>4.6800804828973842E-2</v>
      </c>
      <c r="EN248" s="30">
        <f t="shared" si="130"/>
        <v>3.9839679358717434E-2</v>
      </c>
      <c r="EO248" s="30">
        <f t="shared" si="104"/>
        <v>3.5789473684210524E-2</v>
      </c>
      <c r="EP248" s="30">
        <f t="shared" si="105"/>
        <v>3.7863894139886577E-2</v>
      </c>
      <c r="EQ248" s="30">
        <f t="shared" si="106"/>
        <v>4.1425891181988743E-2</v>
      </c>
      <c r="ER248" s="30">
        <f t="shared" si="107"/>
        <v>3.6103646833013439E-2</v>
      </c>
      <c r="ES248" s="30">
        <f t="shared" si="108"/>
        <v>3.2664092664092662E-2</v>
      </c>
      <c r="ET248" s="30">
        <f t="shared" si="109"/>
        <v>3.6349206349206346E-2</v>
      </c>
      <c r="EU248" s="30">
        <f t="shared" si="110"/>
        <v>3.9207920792079208E-2</v>
      </c>
      <c r="EV248" s="30">
        <f t="shared" si="111"/>
        <v>3.4647887323943659E-2</v>
      </c>
      <c r="EW248" s="30">
        <f t="shared" si="112"/>
        <v>3.2559523809523809E-2</v>
      </c>
      <c r="EX248" s="30">
        <f t="shared" si="113"/>
        <v>3.6626262626262625E-2</v>
      </c>
      <c r="EY248" s="30">
        <f t="shared" si="114"/>
        <v>3.9899799599198399E-2</v>
      </c>
      <c r="EZ248" s="30">
        <f t="shared" si="115"/>
        <v>3.3996062992125986E-2</v>
      </c>
      <c r="FA248" s="30">
        <f t="shared" si="116"/>
        <v>3.1553784860557772E-2</v>
      </c>
      <c r="FB248" s="30">
        <f t="shared" si="117"/>
        <v>3.3810483870967745E-2</v>
      </c>
      <c r="FC248" s="30">
        <f t="shared" si="118"/>
        <v>3.9121338912133888E-2</v>
      </c>
      <c r="FD248" s="30">
        <f t="shared" si="101"/>
        <v>8.6223175965665241E-2</v>
      </c>
      <c r="FE248" s="30">
        <f t="shared" si="102"/>
        <v>7.8311965811965811E-2</v>
      </c>
      <c r="FF248" s="30">
        <f t="shared" si="103"/>
        <v>7.8222222222222221E-2</v>
      </c>
    </row>
    <row r="249" spans="1:162" ht="14.4" x14ac:dyDescent="0.3">
      <c r="A249" s="16" t="s">
        <v>254</v>
      </c>
      <c r="B249" s="18">
        <v>3055</v>
      </c>
      <c r="C249" s="18">
        <v>2784</v>
      </c>
      <c r="D249" s="18">
        <v>2886</v>
      </c>
      <c r="E249" s="18">
        <v>2939</v>
      </c>
      <c r="F249" s="18">
        <v>2562</v>
      </c>
      <c r="G249" s="18">
        <v>2326</v>
      </c>
      <c r="H249" s="18">
        <v>2145</v>
      </c>
      <c r="I249" s="18">
        <v>2102</v>
      </c>
      <c r="J249" s="18">
        <v>1946</v>
      </c>
      <c r="K249" s="18">
        <v>1887</v>
      </c>
      <c r="L249" s="18">
        <v>1949</v>
      </c>
      <c r="M249" s="18">
        <v>2036</v>
      </c>
      <c r="N249" s="18">
        <v>1936</v>
      </c>
      <c r="O249" s="18">
        <v>1786</v>
      </c>
      <c r="P249" s="18">
        <v>1840</v>
      </c>
      <c r="Q249" s="18">
        <v>2000</v>
      </c>
      <c r="R249" s="18">
        <v>2010</v>
      </c>
      <c r="S249" s="18">
        <v>1937</v>
      </c>
      <c r="T249" s="18">
        <v>1929</v>
      </c>
      <c r="U249" s="18">
        <v>2161</v>
      </c>
      <c r="V249" s="18">
        <v>2014</v>
      </c>
      <c r="W249" s="18">
        <v>1996</v>
      </c>
      <c r="X249" s="18">
        <v>1941</v>
      </c>
      <c r="Y249" s="18">
        <v>2034</v>
      </c>
      <c r="Z249" s="18">
        <v>1938</v>
      </c>
      <c r="AA249" s="18">
        <v>1837</v>
      </c>
      <c r="AB249" s="18">
        <v>1827</v>
      </c>
      <c r="AC249" s="18">
        <v>1909</v>
      </c>
      <c r="AD249" s="18">
        <v>3991</v>
      </c>
      <c r="AE249" s="18">
        <v>3762</v>
      </c>
      <c r="AF249" s="18">
        <v>3536</v>
      </c>
      <c r="AG249" s="18"/>
      <c r="AH249" s="18"/>
      <c r="AI249" s="18"/>
      <c r="AJ249" s="18"/>
      <c r="AK249" s="18">
        <v>57200</v>
      </c>
      <c r="AL249" s="18">
        <v>59000</v>
      </c>
      <c r="AM249" s="18">
        <v>60600</v>
      </c>
      <c r="AN249" s="18">
        <v>57900</v>
      </c>
      <c r="AO249" s="18">
        <v>55900</v>
      </c>
      <c r="AP249" s="18">
        <v>56400</v>
      </c>
      <c r="AQ249" s="18">
        <v>56100</v>
      </c>
      <c r="AR249" s="18">
        <v>55300</v>
      </c>
      <c r="AS249" s="18">
        <v>55200</v>
      </c>
      <c r="AT249" s="18">
        <v>55500</v>
      </c>
      <c r="AU249" s="18">
        <v>55700</v>
      </c>
      <c r="AV249" s="18">
        <v>55900</v>
      </c>
      <c r="AW249" s="18">
        <v>55400</v>
      </c>
      <c r="AX249" s="18">
        <v>55300</v>
      </c>
      <c r="AY249" s="40">
        <v>54100</v>
      </c>
      <c r="AZ249" s="40">
        <v>54800</v>
      </c>
      <c r="BA249" s="40">
        <v>56600</v>
      </c>
      <c r="BB249" s="40">
        <v>54100</v>
      </c>
      <c r="BC249" s="40">
        <v>52700</v>
      </c>
      <c r="BD249" s="40">
        <v>53900</v>
      </c>
      <c r="BE249" s="40">
        <v>54100</v>
      </c>
      <c r="BF249" s="40">
        <v>55300</v>
      </c>
      <c r="BG249" s="40">
        <v>57700</v>
      </c>
      <c r="BH249" s="40">
        <v>55600</v>
      </c>
      <c r="BI249" s="40">
        <v>57600</v>
      </c>
      <c r="BJ249" s="40">
        <v>60000</v>
      </c>
      <c r="BK249" s="40">
        <v>60100</v>
      </c>
      <c r="BL249" s="40">
        <v>60400</v>
      </c>
      <c r="BM249" s="40">
        <v>58600</v>
      </c>
      <c r="BN249" s="40">
        <v>57100</v>
      </c>
      <c r="BO249" s="40">
        <v>53800</v>
      </c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16"/>
      <c r="CJ249"/>
      <c r="CL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EA249" s="30" t="e">
        <f t="shared" si="99"/>
        <v>#DIV/0!</v>
      </c>
      <c r="EB249" s="30">
        <f t="shared" si="100"/>
        <v>5.3409090909090906E-2</v>
      </c>
      <c r="EC249" s="30">
        <f t="shared" si="119"/>
        <v>4.7186440677966103E-2</v>
      </c>
      <c r="ED249" s="30">
        <f t="shared" si="120"/>
        <v>4.7623762376237624E-2</v>
      </c>
      <c r="EE249" s="30">
        <f t="shared" si="121"/>
        <v>5.0759930915371329E-2</v>
      </c>
      <c r="EF249" s="30">
        <f t="shared" si="122"/>
        <v>4.5831842576028625E-2</v>
      </c>
      <c r="EG249" s="30">
        <f t="shared" si="123"/>
        <v>4.1241134751773052E-2</v>
      </c>
      <c r="EH249" s="30">
        <f t="shared" si="124"/>
        <v>3.8235294117647062E-2</v>
      </c>
      <c r="EI249" s="30">
        <f t="shared" si="125"/>
        <v>3.8010849909584088E-2</v>
      </c>
      <c r="EJ249" s="30">
        <f t="shared" si="126"/>
        <v>3.5253623188405796E-2</v>
      </c>
      <c r="EK249" s="30">
        <f t="shared" si="127"/>
        <v>3.4000000000000002E-2</v>
      </c>
      <c r="EL249" s="30">
        <f t="shared" si="128"/>
        <v>3.4991023339317771E-2</v>
      </c>
      <c r="EM249" s="30">
        <f t="shared" si="129"/>
        <v>3.6422182468694095E-2</v>
      </c>
      <c r="EN249" s="30">
        <f t="shared" si="130"/>
        <v>3.4945848375451262E-2</v>
      </c>
      <c r="EO249" s="30">
        <f t="shared" si="104"/>
        <v>3.2296564195298375E-2</v>
      </c>
      <c r="EP249" s="30">
        <f t="shared" si="105"/>
        <v>3.4011090573012936E-2</v>
      </c>
      <c r="EQ249" s="30">
        <f t="shared" si="106"/>
        <v>3.6496350364963501E-2</v>
      </c>
      <c r="ER249" s="30">
        <f t="shared" si="107"/>
        <v>3.5512367491166076E-2</v>
      </c>
      <c r="ES249" s="30">
        <f t="shared" si="108"/>
        <v>3.5804066543438075E-2</v>
      </c>
      <c r="ET249" s="30">
        <f t="shared" si="109"/>
        <v>3.6603415559772298E-2</v>
      </c>
      <c r="EU249" s="30">
        <f t="shared" si="110"/>
        <v>4.0092764378478661E-2</v>
      </c>
      <c r="EV249" s="30">
        <f t="shared" si="111"/>
        <v>3.722735674676525E-2</v>
      </c>
      <c r="EW249" s="30">
        <f t="shared" si="112"/>
        <v>3.6094032549728754E-2</v>
      </c>
      <c r="EX249" s="30">
        <f t="shared" si="113"/>
        <v>3.3639514731369148E-2</v>
      </c>
      <c r="EY249" s="30">
        <f t="shared" si="114"/>
        <v>3.6582733812949637E-2</v>
      </c>
      <c r="EZ249" s="30">
        <f t="shared" si="115"/>
        <v>3.3645833333333333E-2</v>
      </c>
      <c r="FA249" s="30">
        <f t="shared" si="116"/>
        <v>3.0616666666666667E-2</v>
      </c>
      <c r="FB249" s="30">
        <f t="shared" si="117"/>
        <v>3.0399334442595675E-2</v>
      </c>
      <c r="FC249" s="30">
        <f t="shared" si="118"/>
        <v>3.1605960264900659E-2</v>
      </c>
      <c r="FD249" s="30">
        <f t="shared" si="101"/>
        <v>6.8105802047781563E-2</v>
      </c>
      <c r="FE249" s="30">
        <f t="shared" si="102"/>
        <v>6.5884413309982487E-2</v>
      </c>
      <c r="FF249" s="30">
        <f t="shared" si="103"/>
        <v>6.572490706319703E-2</v>
      </c>
    </row>
    <row r="250" spans="1:162" ht="14.4" x14ac:dyDescent="0.3">
      <c r="A250" s="16" t="s">
        <v>255</v>
      </c>
      <c r="B250" s="18">
        <v>10121</v>
      </c>
      <c r="C250" s="18">
        <v>9882</v>
      </c>
      <c r="D250" s="18">
        <v>9223</v>
      </c>
      <c r="E250" s="18">
        <v>9050</v>
      </c>
      <c r="F250" s="18">
        <v>7944</v>
      </c>
      <c r="G250" s="18">
        <v>6702</v>
      </c>
      <c r="H250" s="18">
        <v>5994</v>
      </c>
      <c r="I250" s="18">
        <v>5794</v>
      </c>
      <c r="J250" s="18">
        <v>6872</v>
      </c>
      <c r="K250" s="18">
        <v>6713</v>
      </c>
      <c r="L250" s="18">
        <v>6289</v>
      </c>
      <c r="M250" s="18">
        <v>6331</v>
      </c>
      <c r="N250" s="18">
        <v>5979</v>
      </c>
      <c r="O250" s="18">
        <v>5686</v>
      </c>
      <c r="P250" s="18">
        <v>5514</v>
      </c>
      <c r="Q250" s="18">
        <v>5900</v>
      </c>
      <c r="R250" s="18">
        <v>5858</v>
      </c>
      <c r="S250" s="18">
        <v>5647</v>
      </c>
      <c r="T250" s="18">
        <v>5546</v>
      </c>
      <c r="U250" s="18">
        <v>5861</v>
      </c>
      <c r="V250" s="18">
        <v>5875</v>
      </c>
      <c r="W250" s="18">
        <v>5979</v>
      </c>
      <c r="X250" s="18">
        <v>5960</v>
      </c>
      <c r="Y250" s="18">
        <v>6348</v>
      </c>
      <c r="Z250" s="18">
        <v>6085</v>
      </c>
      <c r="AA250" s="18">
        <v>5838</v>
      </c>
      <c r="AB250" s="18">
        <v>5895</v>
      </c>
      <c r="AC250" s="18">
        <v>6162</v>
      </c>
      <c r="AD250" s="18">
        <v>11983</v>
      </c>
      <c r="AE250" s="18">
        <v>11337</v>
      </c>
      <c r="AF250" s="18">
        <v>11237</v>
      </c>
      <c r="AG250" s="18"/>
      <c r="AH250" s="18"/>
      <c r="AI250" s="18"/>
      <c r="AJ250" s="18"/>
      <c r="AK250" s="18">
        <v>130500</v>
      </c>
      <c r="AL250" s="18">
        <v>133000</v>
      </c>
      <c r="AM250" s="18">
        <v>131000</v>
      </c>
      <c r="AN250" s="18">
        <v>131000</v>
      </c>
      <c r="AO250" s="18">
        <v>127800</v>
      </c>
      <c r="AP250" s="18">
        <v>126400</v>
      </c>
      <c r="AQ250" s="18">
        <v>123300</v>
      </c>
      <c r="AR250" s="18">
        <v>124500</v>
      </c>
      <c r="AS250" s="18">
        <v>124300</v>
      </c>
      <c r="AT250" s="18">
        <v>123500</v>
      </c>
      <c r="AU250" s="18">
        <v>124400</v>
      </c>
      <c r="AV250" s="18">
        <v>123500</v>
      </c>
      <c r="AW250" s="18">
        <v>120000</v>
      </c>
      <c r="AX250" s="18">
        <v>121000</v>
      </c>
      <c r="AY250" s="40">
        <v>119600</v>
      </c>
      <c r="AZ250" s="40">
        <v>117700</v>
      </c>
      <c r="BA250" s="40">
        <v>119900</v>
      </c>
      <c r="BB250" s="40">
        <v>119600</v>
      </c>
      <c r="BC250" s="40">
        <v>119100</v>
      </c>
      <c r="BD250" s="40">
        <v>118800</v>
      </c>
      <c r="BE250" s="40">
        <v>122800</v>
      </c>
      <c r="BF250" s="40">
        <v>122400</v>
      </c>
      <c r="BG250" s="40">
        <v>125300</v>
      </c>
      <c r="BH250" s="40">
        <v>126000</v>
      </c>
      <c r="BI250" s="40">
        <v>125200</v>
      </c>
      <c r="BJ250" s="40">
        <v>124900</v>
      </c>
      <c r="BK250" s="40">
        <v>124200</v>
      </c>
      <c r="BL250" s="40">
        <v>124100</v>
      </c>
      <c r="BM250" s="40">
        <v>123200</v>
      </c>
      <c r="BN250" s="40">
        <v>123300</v>
      </c>
      <c r="BO250" s="40">
        <v>123100</v>
      </c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16"/>
      <c r="CJ250"/>
      <c r="CL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EA250" s="30" t="e">
        <f t="shared" si="99"/>
        <v>#DIV/0!</v>
      </c>
      <c r="EB250" s="30">
        <f t="shared" si="100"/>
        <v>7.7555555555555558E-2</v>
      </c>
      <c r="EC250" s="30">
        <f t="shared" si="119"/>
        <v>7.4300751879699242E-2</v>
      </c>
      <c r="ED250" s="30">
        <f t="shared" si="120"/>
        <v>7.0404580152671759E-2</v>
      </c>
      <c r="EE250" s="30">
        <f t="shared" si="121"/>
        <v>6.9083969465648862E-2</v>
      </c>
      <c r="EF250" s="30">
        <f t="shared" si="122"/>
        <v>6.2159624413145542E-2</v>
      </c>
      <c r="EG250" s="30">
        <f t="shared" si="123"/>
        <v>5.3022151898734174E-2</v>
      </c>
      <c r="EH250" s="30">
        <f t="shared" si="124"/>
        <v>4.8613138686131388E-2</v>
      </c>
      <c r="EI250" s="30">
        <f t="shared" si="125"/>
        <v>4.6538152610441766E-2</v>
      </c>
      <c r="EJ250" s="30">
        <f t="shared" si="126"/>
        <v>5.5285599356395813E-2</v>
      </c>
      <c r="EK250" s="30">
        <f t="shared" si="127"/>
        <v>5.4356275303643724E-2</v>
      </c>
      <c r="EL250" s="30">
        <f t="shared" si="128"/>
        <v>5.0554662379421224E-2</v>
      </c>
      <c r="EM250" s="30">
        <f t="shared" si="129"/>
        <v>5.1263157894736844E-2</v>
      </c>
      <c r="EN250" s="30">
        <f t="shared" si="130"/>
        <v>4.9825000000000001E-2</v>
      </c>
      <c r="EO250" s="30">
        <f t="shared" si="104"/>
        <v>4.6991735537190084E-2</v>
      </c>
      <c r="EP250" s="30">
        <f t="shared" si="105"/>
        <v>4.6103678929765884E-2</v>
      </c>
      <c r="EQ250" s="30">
        <f t="shared" si="106"/>
        <v>5.0127442650807139E-2</v>
      </c>
      <c r="ER250" s="30">
        <f t="shared" si="107"/>
        <v>4.8857381150959132E-2</v>
      </c>
      <c r="ES250" s="30">
        <f t="shared" si="108"/>
        <v>4.7215719063545152E-2</v>
      </c>
      <c r="ET250" s="30">
        <f t="shared" si="109"/>
        <v>4.6565910999160368E-2</v>
      </c>
      <c r="EU250" s="30">
        <f t="shared" si="110"/>
        <v>4.9335016835016836E-2</v>
      </c>
      <c r="EV250" s="30">
        <f t="shared" si="111"/>
        <v>4.7842019543973942E-2</v>
      </c>
      <c r="EW250" s="30">
        <f t="shared" si="112"/>
        <v>4.8848039215686277E-2</v>
      </c>
      <c r="EX250" s="30">
        <f t="shared" si="113"/>
        <v>4.7565841979249804E-2</v>
      </c>
      <c r="EY250" s="30">
        <f t="shared" si="114"/>
        <v>5.038095238095238E-2</v>
      </c>
      <c r="EZ250" s="30">
        <f t="shared" si="115"/>
        <v>4.8602236421725238E-2</v>
      </c>
      <c r="FA250" s="30">
        <f t="shared" si="116"/>
        <v>4.6741393114491596E-2</v>
      </c>
      <c r="FB250" s="30">
        <f t="shared" si="117"/>
        <v>4.746376811594203E-2</v>
      </c>
      <c r="FC250" s="30">
        <f t="shared" si="118"/>
        <v>4.9653505237711525E-2</v>
      </c>
      <c r="FD250" s="30">
        <f t="shared" si="101"/>
        <v>9.7264610389610387E-2</v>
      </c>
      <c r="FE250" s="30">
        <f t="shared" si="102"/>
        <v>9.1946472019464723E-2</v>
      </c>
      <c r="FF250" s="30">
        <f t="shared" si="103"/>
        <v>9.1283509341998373E-2</v>
      </c>
    </row>
    <row r="251" spans="1:162" ht="14.4" x14ac:dyDescent="0.3">
      <c r="A251" s="16" t="s">
        <v>256</v>
      </c>
      <c r="B251" s="18">
        <v>1892</v>
      </c>
      <c r="C251" s="18">
        <v>1749</v>
      </c>
      <c r="D251" s="18">
        <v>1652</v>
      </c>
      <c r="E251" s="18">
        <v>1769</v>
      </c>
      <c r="F251" s="18">
        <v>1539</v>
      </c>
      <c r="G251" s="18">
        <v>1356</v>
      </c>
      <c r="H251" s="18">
        <v>1246</v>
      </c>
      <c r="I251" s="18">
        <v>1346</v>
      </c>
      <c r="J251" s="18">
        <v>1250</v>
      </c>
      <c r="K251" s="18">
        <v>1167</v>
      </c>
      <c r="L251" s="18">
        <v>1154</v>
      </c>
      <c r="M251" s="18">
        <v>1202</v>
      </c>
      <c r="N251" s="18">
        <v>1123</v>
      </c>
      <c r="O251" s="18">
        <v>1091</v>
      </c>
      <c r="P251" s="18">
        <v>1036</v>
      </c>
      <c r="Q251" s="18">
        <v>1128</v>
      </c>
      <c r="R251" s="18">
        <v>1086</v>
      </c>
      <c r="S251" s="18">
        <v>1035</v>
      </c>
      <c r="T251" s="18">
        <v>1001</v>
      </c>
      <c r="U251" s="18">
        <v>1059</v>
      </c>
      <c r="V251" s="18">
        <v>1035</v>
      </c>
      <c r="W251" s="18">
        <v>951</v>
      </c>
      <c r="X251" s="18">
        <v>949</v>
      </c>
      <c r="Y251" s="18">
        <v>998</v>
      </c>
      <c r="Z251" s="18">
        <v>939</v>
      </c>
      <c r="AA251" s="18">
        <v>893</v>
      </c>
      <c r="AB251" s="18">
        <v>904</v>
      </c>
      <c r="AC251" s="18">
        <v>940</v>
      </c>
      <c r="AD251" s="18">
        <v>2222</v>
      </c>
      <c r="AE251" s="18">
        <v>2129</v>
      </c>
      <c r="AF251" s="18">
        <v>2069</v>
      </c>
      <c r="AG251" s="18"/>
      <c r="AH251" s="18"/>
      <c r="AI251" s="18"/>
      <c r="AJ251" s="18"/>
      <c r="AK251" s="18">
        <v>43200</v>
      </c>
      <c r="AL251" s="18">
        <v>42100</v>
      </c>
      <c r="AM251" s="18">
        <v>42000</v>
      </c>
      <c r="AN251" s="18">
        <v>41900</v>
      </c>
      <c r="AO251" s="18">
        <v>41300</v>
      </c>
      <c r="AP251" s="18">
        <v>42100</v>
      </c>
      <c r="AQ251" s="18">
        <v>42400</v>
      </c>
      <c r="AR251" s="18">
        <v>43900</v>
      </c>
      <c r="AS251" s="18">
        <v>43300</v>
      </c>
      <c r="AT251" s="18">
        <v>43900</v>
      </c>
      <c r="AU251" s="18">
        <v>43900</v>
      </c>
      <c r="AV251" s="18">
        <v>44200</v>
      </c>
      <c r="AW251" s="18">
        <v>46800</v>
      </c>
      <c r="AX251" s="18">
        <v>47200</v>
      </c>
      <c r="AY251" s="40">
        <v>46100</v>
      </c>
      <c r="AZ251" s="40">
        <v>44300</v>
      </c>
      <c r="BA251" s="40">
        <v>45100</v>
      </c>
      <c r="BB251" s="40">
        <v>44300</v>
      </c>
      <c r="BC251" s="40">
        <v>44700</v>
      </c>
      <c r="BD251" s="40">
        <v>44400</v>
      </c>
      <c r="BE251" s="40">
        <v>42600</v>
      </c>
      <c r="BF251" s="40">
        <v>42300</v>
      </c>
      <c r="BG251" s="40">
        <v>42100</v>
      </c>
      <c r="BH251" s="40">
        <v>42600</v>
      </c>
      <c r="BI251" s="40">
        <v>41900</v>
      </c>
      <c r="BJ251" s="40">
        <v>40800</v>
      </c>
      <c r="BK251" s="40">
        <v>41900</v>
      </c>
      <c r="BL251" s="40">
        <v>41500</v>
      </c>
      <c r="BM251" s="40">
        <v>41200</v>
      </c>
      <c r="BN251" s="40">
        <v>42900</v>
      </c>
      <c r="BO251" s="40">
        <v>44200</v>
      </c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16"/>
      <c r="CJ251"/>
      <c r="CL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EA251" s="30" t="e">
        <f t="shared" si="99"/>
        <v>#DIV/0!</v>
      </c>
      <c r="EB251" s="30">
        <f t="shared" si="100"/>
        <v>4.3796296296296298E-2</v>
      </c>
      <c r="EC251" s="30">
        <f t="shared" si="119"/>
        <v>4.154394299287411E-2</v>
      </c>
      <c r="ED251" s="30">
        <f t="shared" si="120"/>
        <v>3.9333333333333331E-2</v>
      </c>
      <c r="EE251" s="30">
        <f t="shared" si="121"/>
        <v>4.2219570405727921E-2</v>
      </c>
      <c r="EF251" s="30">
        <f t="shared" si="122"/>
        <v>3.7263922518159805E-2</v>
      </c>
      <c r="EG251" s="30">
        <f t="shared" si="123"/>
        <v>3.2209026128266031E-2</v>
      </c>
      <c r="EH251" s="30">
        <f t="shared" si="124"/>
        <v>2.9386792452830188E-2</v>
      </c>
      <c r="EI251" s="30">
        <f t="shared" si="125"/>
        <v>3.0660592255125286E-2</v>
      </c>
      <c r="EJ251" s="30">
        <f t="shared" si="126"/>
        <v>2.8868360277136258E-2</v>
      </c>
      <c r="EK251" s="30">
        <f t="shared" si="127"/>
        <v>2.6583143507972664E-2</v>
      </c>
      <c r="EL251" s="30">
        <f t="shared" si="128"/>
        <v>2.6287015945330297E-2</v>
      </c>
      <c r="EM251" s="30">
        <f t="shared" si="129"/>
        <v>2.7194570135746606E-2</v>
      </c>
      <c r="EN251" s="30">
        <f t="shared" si="130"/>
        <v>2.3995726495726497E-2</v>
      </c>
      <c r="EO251" s="30">
        <f t="shared" si="104"/>
        <v>2.3114406779661017E-2</v>
      </c>
      <c r="EP251" s="30">
        <f t="shared" si="105"/>
        <v>2.247288503253796E-2</v>
      </c>
      <c r="EQ251" s="30">
        <f t="shared" si="106"/>
        <v>2.5462753950338601E-2</v>
      </c>
      <c r="ER251" s="30">
        <f t="shared" si="107"/>
        <v>2.4079822616407981E-2</v>
      </c>
      <c r="ES251" s="30">
        <f t="shared" si="108"/>
        <v>2.3363431151241534E-2</v>
      </c>
      <c r="ET251" s="30">
        <f t="shared" si="109"/>
        <v>2.2393736017897091E-2</v>
      </c>
      <c r="EU251" s="30">
        <f t="shared" si="110"/>
        <v>2.3851351351351351E-2</v>
      </c>
      <c r="EV251" s="30">
        <f t="shared" si="111"/>
        <v>2.4295774647887323E-2</v>
      </c>
      <c r="EW251" s="30">
        <f t="shared" si="112"/>
        <v>2.24822695035461E-2</v>
      </c>
      <c r="EX251" s="30">
        <f t="shared" si="113"/>
        <v>2.2541567695961995E-2</v>
      </c>
      <c r="EY251" s="30">
        <f t="shared" si="114"/>
        <v>2.3427230046948355E-2</v>
      </c>
      <c r="EZ251" s="30">
        <f t="shared" si="115"/>
        <v>2.2410501193317424E-2</v>
      </c>
      <c r="FA251" s="30">
        <f t="shared" si="116"/>
        <v>2.1887254901960786E-2</v>
      </c>
      <c r="FB251" s="30">
        <f t="shared" si="117"/>
        <v>2.1575178997613364E-2</v>
      </c>
      <c r="FC251" s="30">
        <f t="shared" si="118"/>
        <v>2.2650602409638555E-2</v>
      </c>
      <c r="FD251" s="30">
        <f t="shared" si="101"/>
        <v>5.3932038834951457E-2</v>
      </c>
      <c r="FE251" s="30">
        <f t="shared" si="102"/>
        <v>4.9627039627039626E-2</v>
      </c>
      <c r="FF251" s="30">
        <f t="shared" si="103"/>
        <v>4.6809954751131221E-2</v>
      </c>
    </row>
    <row r="252" spans="1:162" ht="14.4" x14ac:dyDescent="0.3">
      <c r="A252" s="16" t="s">
        <v>257</v>
      </c>
      <c r="B252" s="18">
        <v>1839</v>
      </c>
      <c r="C252" s="18">
        <v>1682</v>
      </c>
      <c r="D252" s="18">
        <v>1628</v>
      </c>
      <c r="E252" s="18">
        <v>1663</v>
      </c>
      <c r="F252" s="18">
        <v>1472</v>
      </c>
      <c r="G252" s="18">
        <v>1333</v>
      </c>
      <c r="H252" s="18">
        <v>1235</v>
      </c>
      <c r="I252" s="18">
        <v>1248</v>
      </c>
      <c r="J252" s="18">
        <v>1194</v>
      </c>
      <c r="K252" s="18">
        <v>1150</v>
      </c>
      <c r="L252" s="18">
        <v>1140</v>
      </c>
      <c r="M252" s="18">
        <v>1116</v>
      </c>
      <c r="N252" s="18">
        <v>1098</v>
      </c>
      <c r="O252" s="18">
        <v>1103</v>
      </c>
      <c r="P252" s="18">
        <v>1124</v>
      </c>
      <c r="Q252" s="18">
        <v>1098</v>
      </c>
      <c r="R252" s="18">
        <v>1094</v>
      </c>
      <c r="S252" s="18">
        <v>1055</v>
      </c>
      <c r="T252" s="18">
        <v>1079</v>
      </c>
      <c r="U252" s="18">
        <v>1104</v>
      </c>
      <c r="V252" s="18">
        <v>1050</v>
      </c>
      <c r="W252" s="18">
        <v>955</v>
      </c>
      <c r="X252" s="18">
        <v>973</v>
      </c>
      <c r="Y252" s="18">
        <v>1006</v>
      </c>
      <c r="Z252" s="18">
        <v>1071</v>
      </c>
      <c r="AA252" s="18">
        <v>1080</v>
      </c>
      <c r="AB252" s="18">
        <v>1078</v>
      </c>
      <c r="AC252" s="18">
        <v>1145</v>
      </c>
      <c r="AD252" s="18">
        <v>2965</v>
      </c>
      <c r="AE252" s="18">
        <v>3055</v>
      </c>
      <c r="AF252" s="18">
        <v>2992</v>
      </c>
      <c r="AG252" s="18"/>
      <c r="AH252" s="18"/>
      <c r="AI252" s="18"/>
      <c r="AJ252" s="18"/>
      <c r="AK252" s="18">
        <v>56600</v>
      </c>
      <c r="AL252" s="18">
        <v>56700</v>
      </c>
      <c r="AM252" s="18">
        <v>56800</v>
      </c>
      <c r="AN252" s="18">
        <v>55000</v>
      </c>
      <c r="AO252" s="18">
        <v>54800</v>
      </c>
      <c r="AP252" s="18">
        <v>52700</v>
      </c>
      <c r="AQ252" s="18">
        <v>52900</v>
      </c>
      <c r="AR252" s="18">
        <v>54800</v>
      </c>
      <c r="AS252" s="18">
        <v>53300</v>
      </c>
      <c r="AT252" s="18">
        <v>53600</v>
      </c>
      <c r="AU252" s="18">
        <v>54700</v>
      </c>
      <c r="AV252" s="18">
        <v>57100</v>
      </c>
      <c r="AW252" s="18">
        <v>55300</v>
      </c>
      <c r="AX252" s="18">
        <v>55500</v>
      </c>
      <c r="AY252" s="40">
        <v>52700</v>
      </c>
      <c r="AZ252" s="40">
        <v>51300</v>
      </c>
      <c r="BA252" s="40">
        <v>52600</v>
      </c>
      <c r="BB252" s="40">
        <v>53100</v>
      </c>
      <c r="BC252" s="40">
        <v>54300</v>
      </c>
      <c r="BD252" s="40">
        <v>51300</v>
      </c>
      <c r="BE252" s="40">
        <v>52300</v>
      </c>
      <c r="BF252" s="40">
        <v>55000</v>
      </c>
      <c r="BG252" s="40">
        <v>54900</v>
      </c>
      <c r="BH252" s="40">
        <v>54600</v>
      </c>
      <c r="BI252" s="40">
        <v>59700</v>
      </c>
      <c r="BJ252" s="40">
        <v>57500</v>
      </c>
      <c r="BK252" s="40">
        <v>58400</v>
      </c>
      <c r="BL252" s="40">
        <v>56200</v>
      </c>
      <c r="BM252" s="40">
        <v>53700</v>
      </c>
      <c r="BN252" s="40">
        <v>51800</v>
      </c>
      <c r="BO252" s="40">
        <v>55200</v>
      </c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40"/>
      <c r="CE252" s="16"/>
      <c r="CJ252"/>
      <c r="CL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EA252" s="30" t="e">
        <f t="shared" si="99"/>
        <v>#DIV/0!</v>
      </c>
      <c r="EB252" s="30">
        <f t="shared" si="100"/>
        <v>3.2491166077738519E-2</v>
      </c>
      <c r="EC252" s="30">
        <f t="shared" si="119"/>
        <v>2.966490299823633E-2</v>
      </c>
      <c r="ED252" s="30">
        <f t="shared" si="120"/>
        <v>2.8661971830985917E-2</v>
      </c>
      <c r="EE252" s="30">
        <f t="shared" si="121"/>
        <v>3.0236363636363638E-2</v>
      </c>
      <c r="EF252" s="30">
        <f t="shared" si="122"/>
        <v>2.6861313868613138E-2</v>
      </c>
      <c r="EG252" s="30">
        <f t="shared" si="123"/>
        <v>2.5294117647058825E-2</v>
      </c>
      <c r="EH252" s="30">
        <f t="shared" si="124"/>
        <v>2.3345935727788279E-2</v>
      </c>
      <c r="EI252" s="30">
        <f t="shared" si="125"/>
        <v>2.2773722627737226E-2</v>
      </c>
      <c r="EJ252" s="30">
        <f t="shared" si="126"/>
        <v>2.2401500938086304E-2</v>
      </c>
      <c r="EK252" s="30">
        <f t="shared" si="127"/>
        <v>2.1455223880597014E-2</v>
      </c>
      <c r="EL252" s="30">
        <f t="shared" si="128"/>
        <v>2.0840950639853747E-2</v>
      </c>
      <c r="EM252" s="30">
        <f t="shared" si="129"/>
        <v>1.9544658493870402E-2</v>
      </c>
      <c r="EN252" s="30">
        <f t="shared" si="130"/>
        <v>1.9855334538878843E-2</v>
      </c>
      <c r="EO252" s="30">
        <f t="shared" si="104"/>
        <v>1.9873873873873873E-2</v>
      </c>
      <c r="EP252" s="30">
        <f t="shared" si="105"/>
        <v>2.1328273244781783E-2</v>
      </c>
      <c r="EQ252" s="30">
        <f t="shared" si="106"/>
        <v>2.1403508771929824E-2</v>
      </c>
      <c r="ER252" s="30">
        <f t="shared" si="107"/>
        <v>2.0798479087452471E-2</v>
      </c>
      <c r="ES252" s="30">
        <f t="shared" si="108"/>
        <v>1.9868173258003767E-2</v>
      </c>
      <c r="ET252" s="30">
        <f t="shared" si="109"/>
        <v>1.987108655616943E-2</v>
      </c>
      <c r="EU252" s="30">
        <f t="shared" si="110"/>
        <v>2.1520467836257311E-2</v>
      </c>
      <c r="EV252" s="30">
        <f t="shared" si="111"/>
        <v>2.0076481835564052E-2</v>
      </c>
      <c r="EW252" s="30">
        <f t="shared" si="112"/>
        <v>1.7363636363636362E-2</v>
      </c>
      <c r="EX252" s="30">
        <f t="shared" si="113"/>
        <v>1.7723132969034609E-2</v>
      </c>
      <c r="EY252" s="30">
        <f t="shared" si="114"/>
        <v>1.8424908424908425E-2</v>
      </c>
      <c r="EZ252" s="30">
        <f t="shared" si="115"/>
        <v>1.7939698492462311E-2</v>
      </c>
      <c r="FA252" s="30">
        <f t="shared" si="116"/>
        <v>1.8782608695652174E-2</v>
      </c>
      <c r="FB252" s="30">
        <f t="shared" si="117"/>
        <v>1.8458904109589041E-2</v>
      </c>
      <c r="FC252" s="30">
        <f t="shared" si="118"/>
        <v>2.0373665480427048E-2</v>
      </c>
      <c r="FD252" s="30">
        <f t="shared" si="101"/>
        <v>5.5214152700186217E-2</v>
      </c>
      <c r="FE252" s="30">
        <f t="shared" si="102"/>
        <v>5.8976833976833974E-2</v>
      </c>
      <c r="FF252" s="30">
        <f t="shared" si="103"/>
        <v>5.4202898550724639E-2</v>
      </c>
    </row>
    <row r="253" spans="1:162" ht="14.4" x14ac:dyDescent="0.3">
      <c r="A253" s="16" t="s">
        <v>258</v>
      </c>
      <c r="B253" s="18">
        <v>23875</v>
      </c>
      <c r="C253" s="18">
        <v>22798</v>
      </c>
      <c r="D253" s="18">
        <v>21021</v>
      </c>
      <c r="E253" s="18">
        <v>21201</v>
      </c>
      <c r="F253" s="18">
        <v>19507</v>
      </c>
      <c r="G253" s="18">
        <v>18190</v>
      </c>
      <c r="H253" s="18">
        <v>17044</v>
      </c>
      <c r="I253" s="18">
        <v>16801</v>
      </c>
      <c r="J253" s="18">
        <v>16051</v>
      </c>
      <c r="K253" s="18">
        <v>15524</v>
      </c>
      <c r="L253" s="18">
        <v>14894</v>
      </c>
      <c r="M253" s="18">
        <v>15376</v>
      </c>
      <c r="N253" s="18">
        <v>14845</v>
      </c>
      <c r="O253" s="18">
        <v>14884</v>
      </c>
      <c r="P253" s="18">
        <v>14170</v>
      </c>
      <c r="Q253" s="18">
        <v>14711</v>
      </c>
      <c r="R253" s="18">
        <v>14747</v>
      </c>
      <c r="S253" s="18">
        <v>14402</v>
      </c>
      <c r="T253" s="18">
        <v>13834</v>
      </c>
      <c r="U253" s="18">
        <v>14243</v>
      </c>
      <c r="V253" s="18">
        <v>13942</v>
      </c>
      <c r="W253" s="18">
        <v>13235</v>
      </c>
      <c r="X253" s="18">
        <v>12687</v>
      </c>
      <c r="Y253" s="18">
        <v>12967</v>
      </c>
      <c r="Z253" s="18">
        <v>12534</v>
      </c>
      <c r="AA253" s="18">
        <v>12480</v>
      </c>
      <c r="AB253" s="18">
        <v>12319</v>
      </c>
      <c r="AC253" s="18">
        <v>13368</v>
      </c>
      <c r="AD253" s="18">
        <v>24331</v>
      </c>
      <c r="AE253" s="18">
        <v>24145</v>
      </c>
      <c r="AF253" s="18">
        <v>24082</v>
      </c>
      <c r="AG253" s="18"/>
      <c r="AH253" s="18"/>
      <c r="AI253" s="18"/>
      <c r="AJ253" s="18"/>
      <c r="AK253" s="18">
        <v>277000</v>
      </c>
      <c r="AL253" s="18">
        <v>280200</v>
      </c>
      <c r="AM253" s="18">
        <v>283400</v>
      </c>
      <c r="AN253" s="18">
        <v>283600</v>
      </c>
      <c r="AO253" s="18">
        <v>287800</v>
      </c>
      <c r="AP253" s="18">
        <v>287200</v>
      </c>
      <c r="AQ253" s="18">
        <v>285700</v>
      </c>
      <c r="AR253" s="18">
        <v>285000</v>
      </c>
      <c r="AS253" s="18">
        <v>282300</v>
      </c>
      <c r="AT253" s="18">
        <v>285600</v>
      </c>
      <c r="AU253" s="18">
        <v>283600</v>
      </c>
      <c r="AV253" s="18">
        <v>278600</v>
      </c>
      <c r="AW253" s="18">
        <v>279100</v>
      </c>
      <c r="AX253" s="18">
        <v>276200</v>
      </c>
      <c r="AY253" s="40">
        <v>270100</v>
      </c>
      <c r="AZ253" s="40">
        <v>273900</v>
      </c>
      <c r="BA253" s="40">
        <v>272400</v>
      </c>
      <c r="BB253" s="40">
        <v>274700</v>
      </c>
      <c r="BC253" s="40">
        <v>284000</v>
      </c>
      <c r="BD253" s="40">
        <v>283500</v>
      </c>
      <c r="BE253" s="40">
        <v>286600</v>
      </c>
      <c r="BF253" s="40">
        <v>287400</v>
      </c>
      <c r="BG253" s="40">
        <v>291800</v>
      </c>
      <c r="BH253" s="40">
        <v>299300</v>
      </c>
      <c r="BI253" s="40">
        <v>298800</v>
      </c>
      <c r="BJ253" s="40">
        <v>295400</v>
      </c>
      <c r="BK253" s="40">
        <v>294900</v>
      </c>
      <c r="BL253" s="40">
        <v>292100</v>
      </c>
      <c r="BM253" s="40">
        <v>292900</v>
      </c>
      <c r="BN253" s="40">
        <v>293400</v>
      </c>
      <c r="BO253" s="40">
        <v>287700</v>
      </c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16"/>
      <c r="CJ253"/>
      <c r="CL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EA253" s="30" t="e">
        <f t="shared" si="99"/>
        <v>#DIV/0!</v>
      </c>
      <c r="EB253" s="30">
        <f t="shared" si="100"/>
        <v>8.6191335740072206E-2</v>
      </c>
      <c r="EC253" s="30">
        <f t="shared" si="119"/>
        <v>8.1363311920057108E-2</v>
      </c>
      <c r="ED253" s="30">
        <f t="shared" si="120"/>
        <v>7.4174311926605507E-2</v>
      </c>
      <c r="EE253" s="30">
        <f t="shared" si="121"/>
        <v>7.4756699576868826E-2</v>
      </c>
      <c r="EF253" s="30">
        <f t="shared" si="122"/>
        <v>6.777970813064628E-2</v>
      </c>
      <c r="EG253" s="30">
        <f t="shared" si="123"/>
        <v>6.3335654596100285E-2</v>
      </c>
      <c r="EH253" s="30">
        <f t="shared" si="124"/>
        <v>5.9656982849142455E-2</v>
      </c>
      <c r="EI253" s="30">
        <f t="shared" si="125"/>
        <v>5.8950877192982455E-2</v>
      </c>
      <c r="EJ253" s="30">
        <f t="shared" si="126"/>
        <v>5.6857952532766563E-2</v>
      </c>
      <c r="EK253" s="30">
        <f t="shared" si="127"/>
        <v>5.4355742296918766E-2</v>
      </c>
      <c r="EL253" s="30">
        <f t="shared" si="128"/>
        <v>5.251763046544429E-2</v>
      </c>
      <c r="EM253" s="30">
        <f t="shared" si="129"/>
        <v>5.519023689877961E-2</v>
      </c>
      <c r="EN253" s="30">
        <f t="shared" si="130"/>
        <v>5.3188821211035471E-2</v>
      </c>
      <c r="EO253" s="30">
        <f t="shared" si="104"/>
        <v>5.3888486603910213E-2</v>
      </c>
      <c r="EP253" s="30">
        <f t="shared" si="105"/>
        <v>5.2462051092188079E-2</v>
      </c>
      <c r="EQ253" s="30">
        <f t="shared" si="106"/>
        <v>5.3709382986491423E-2</v>
      </c>
      <c r="ER253" s="30">
        <f t="shared" si="107"/>
        <v>5.4137298091042584E-2</v>
      </c>
      <c r="ES253" s="30">
        <f t="shared" si="108"/>
        <v>5.2428103385511467E-2</v>
      </c>
      <c r="ET253" s="30">
        <f t="shared" si="109"/>
        <v>4.8711267605633803E-2</v>
      </c>
      <c r="EU253" s="30">
        <f t="shared" si="110"/>
        <v>5.0239858906525575E-2</v>
      </c>
      <c r="EV253" s="30">
        <f t="shared" si="111"/>
        <v>4.8646196789951149E-2</v>
      </c>
      <c r="EW253" s="30">
        <f t="shared" si="112"/>
        <v>4.6050800278357687E-2</v>
      </c>
      <c r="EX253" s="30">
        <f t="shared" si="113"/>
        <v>4.3478409869773818E-2</v>
      </c>
      <c r="EY253" s="30">
        <f t="shared" si="114"/>
        <v>4.3324423655195454E-2</v>
      </c>
      <c r="EZ253" s="30">
        <f t="shared" si="115"/>
        <v>4.1947791164658632E-2</v>
      </c>
      <c r="FA253" s="30">
        <f t="shared" si="116"/>
        <v>4.224779959377116E-2</v>
      </c>
      <c r="FB253" s="30">
        <f t="shared" si="117"/>
        <v>4.1773482536453035E-2</v>
      </c>
      <c r="FC253" s="30">
        <f t="shared" si="118"/>
        <v>4.5765148921602189E-2</v>
      </c>
      <c r="FD253" s="30">
        <f t="shared" si="101"/>
        <v>8.3069306930693074E-2</v>
      </c>
      <c r="FE253" s="30">
        <f t="shared" si="102"/>
        <v>8.2293796864349011E-2</v>
      </c>
      <c r="FF253" s="30">
        <f t="shared" si="103"/>
        <v>8.370524852276677E-2</v>
      </c>
    </row>
    <row r="254" spans="1:162" ht="14.4" x14ac:dyDescent="0.3">
      <c r="A254" s="16" t="s">
        <v>259</v>
      </c>
      <c r="B254" s="18">
        <v>6853</v>
      </c>
      <c r="C254" s="18">
        <v>6339</v>
      </c>
      <c r="D254" s="18">
        <v>5900</v>
      </c>
      <c r="E254" s="18">
        <v>6062</v>
      </c>
      <c r="F254" s="18">
        <v>5397</v>
      </c>
      <c r="G254" s="18">
        <v>4918</v>
      </c>
      <c r="H254" s="18">
        <v>4527</v>
      </c>
      <c r="I254" s="18">
        <v>4469</v>
      </c>
      <c r="J254" s="18">
        <v>4057</v>
      </c>
      <c r="K254" s="18">
        <v>3879</v>
      </c>
      <c r="L254" s="18">
        <v>3688</v>
      </c>
      <c r="M254" s="18">
        <v>3977</v>
      </c>
      <c r="N254" s="18">
        <v>3766</v>
      </c>
      <c r="O254" s="18">
        <v>3730</v>
      </c>
      <c r="P254" s="18">
        <v>3633</v>
      </c>
      <c r="Q254" s="18">
        <v>3755</v>
      </c>
      <c r="R254" s="18">
        <v>3725</v>
      </c>
      <c r="S254" s="18">
        <v>3610</v>
      </c>
      <c r="T254" s="18">
        <v>3658</v>
      </c>
      <c r="U254" s="18">
        <v>4065</v>
      </c>
      <c r="V254" s="18">
        <v>3868</v>
      </c>
      <c r="W254" s="18">
        <v>3762</v>
      </c>
      <c r="X254" s="18">
        <v>3845</v>
      </c>
      <c r="Y254" s="18">
        <v>4204</v>
      </c>
      <c r="Z254" s="18">
        <v>4057</v>
      </c>
      <c r="AA254" s="18">
        <v>4011</v>
      </c>
      <c r="AB254" s="18">
        <v>4049</v>
      </c>
      <c r="AC254" s="18">
        <v>4227</v>
      </c>
      <c r="AD254" s="18">
        <v>9176</v>
      </c>
      <c r="AE254" s="18">
        <v>9033</v>
      </c>
      <c r="AF254" s="18">
        <v>8554</v>
      </c>
      <c r="AG254" s="18"/>
      <c r="AH254" s="18"/>
      <c r="AI254" s="18"/>
      <c r="AJ254" s="18"/>
      <c r="AK254" s="18">
        <v>153400</v>
      </c>
      <c r="AL254" s="18">
        <v>152600</v>
      </c>
      <c r="AM254" s="18">
        <v>153200</v>
      </c>
      <c r="AN254" s="18">
        <v>151200</v>
      </c>
      <c r="AO254" s="18">
        <v>149800</v>
      </c>
      <c r="AP254" s="18">
        <v>149600</v>
      </c>
      <c r="AQ254" s="18">
        <v>149500</v>
      </c>
      <c r="AR254" s="18">
        <v>149700</v>
      </c>
      <c r="AS254" s="18">
        <v>150800</v>
      </c>
      <c r="AT254" s="18">
        <v>151500</v>
      </c>
      <c r="AU254" s="18">
        <v>154000</v>
      </c>
      <c r="AV254" s="18">
        <v>155100</v>
      </c>
      <c r="AW254" s="18">
        <v>155800</v>
      </c>
      <c r="AX254" s="18">
        <v>155600</v>
      </c>
      <c r="AY254" s="40">
        <v>151600</v>
      </c>
      <c r="AZ254" s="40">
        <v>148600</v>
      </c>
      <c r="BA254" s="40">
        <v>148100</v>
      </c>
      <c r="BB254" s="40">
        <v>149800</v>
      </c>
      <c r="BC254" s="40">
        <v>150100</v>
      </c>
      <c r="BD254" s="40">
        <v>149200</v>
      </c>
      <c r="BE254" s="40">
        <v>150800</v>
      </c>
      <c r="BF254" s="40">
        <v>154500</v>
      </c>
      <c r="BG254" s="40">
        <v>155000</v>
      </c>
      <c r="BH254" s="40">
        <v>156200</v>
      </c>
      <c r="BI254" s="40">
        <v>155700</v>
      </c>
      <c r="BJ254" s="40">
        <v>152300</v>
      </c>
      <c r="BK254" s="40">
        <v>151100</v>
      </c>
      <c r="BL254" s="40">
        <v>149600</v>
      </c>
      <c r="BM254" s="40">
        <v>151600</v>
      </c>
      <c r="BN254" s="40">
        <v>147600</v>
      </c>
      <c r="BO254" s="40">
        <v>148400</v>
      </c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16"/>
      <c r="CJ254"/>
      <c r="CL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EA254" s="30" t="e">
        <f t="shared" si="99"/>
        <v>#DIV/0!</v>
      </c>
      <c r="EB254" s="30">
        <f t="shared" si="100"/>
        <v>4.467405475880052E-2</v>
      </c>
      <c r="EC254" s="30">
        <f t="shared" si="119"/>
        <v>4.1539973787680207E-2</v>
      </c>
      <c r="ED254" s="30">
        <f t="shared" si="120"/>
        <v>3.8511749347258484E-2</v>
      </c>
      <c r="EE254" s="30">
        <f t="shared" si="121"/>
        <v>4.0092592592592589E-2</v>
      </c>
      <c r="EF254" s="30">
        <f t="shared" si="122"/>
        <v>3.6028037383177572E-2</v>
      </c>
      <c r="EG254" s="30">
        <f t="shared" si="123"/>
        <v>3.287433155080214E-2</v>
      </c>
      <c r="EH254" s="30">
        <f t="shared" si="124"/>
        <v>3.02809364548495E-2</v>
      </c>
      <c r="EI254" s="30">
        <f t="shared" si="125"/>
        <v>2.985303941215765E-2</v>
      </c>
      <c r="EJ254" s="30">
        <f t="shared" si="126"/>
        <v>2.6903183023872679E-2</v>
      </c>
      <c r="EK254" s="30">
        <f t="shared" si="127"/>
        <v>2.5603960396039602E-2</v>
      </c>
      <c r="EL254" s="30">
        <f t="shared" si="128"/>
        <v>2.3948051948051947E-2</v>
      </c>
      <c r="EM254" s="30">
        <f t="shared" si="129"/>
        <v>2.5641521598968407E-2</v>
      </c>
      <c r="EN254" s="30">
        <f t="shared" si="130"/>
        <v>2.4172015404364571E-2</v>
      </c>
      <c r="EO254" s="30">
        <f t="shared" si="104"/>
        <v>2.3971722365038559E-2</v>
      </c>
      <c r="EP254" s="30">
        <f t="shared" si="105"/>
        <v>2.3964379947229553E-2</v>
      </c>
      <c r="EQ254" s="30">
        <f t="shared" si="106"/>
        <v>2.5269179004037686E-2</v>
      </c>
      <c r="ER254" s="30">
        <f t="shared" si="107"/>
        <v>2.5151924375422012E-2</v>
      </c>
      <c r="ES254" s="30">
        <f t="shared" si="108"/>
        <v>2.4098798397863819E-2</v>
      </c>
      <c r="ET254" s="30">
        <f t="shared" si="109"/>
        <v>2.4370419720186543E-2</v>
      </c>
      <c r="EU254" s="30">
        <f t="shared" si="110"/>
        <v>2.7245308310991957E-2</v>
      </c>
      <c r="EV254" s="30">
        <f t="shared" si="111"/>
        <v>2.5649867374005306E-2</v>
      </c>
      <c r="EW254" s="30">
        <f t="shared" si="112"/>
        <v>2.4349514563106796E-2</v>
      </c>
      <c r="EX254" s="30">
        <f t="shared" si="113"/>
        <v>2.4806451612903225E-2</v>
      </c>
      <c r="EY254" s="30">
        <f t="shared" si="114"/>
        <v>2.6914212548015366E-2</v>
      </c>
      <c r="EZ254" s="30">
        <f t="shared" si="115"/>
        <v>2.6056518946692357E-2</v>
      </c>
      <c r="FA254" s="30">
        <f t="shared" si="116"/>
        <v>2.633617859487853E-2</v>
      </c>
      <c r="FB254" s="30">
        <f t="shared" si="117"/>
        <v>2.6796823295830576E-2</v>
      </c>
      <c r="FC254" s="30">
        <f t="shared" si="118"/>
        <v>2.8255347593582888E-2</v>
      </c>
      <c r="FD254" s="30">
        <f t="shared" si="101"/>
        <v>6.0527704485488124E-2</v>
      </c>
      <c r="FE254" s="30">
        <f t="shared" si="102"/>
        <v>6.1199186991869922E-2</v>
      </c>
      <c r="FF254" s="30">
        <f t="shared" si="103"/>
        <v>5.7641509433962262E-2</v>
      </c>
    </row>
    <row r="255" spans="1:162" ht="14.4" x14ac:dyDescent="0.3">
      <c r="A255" s="16" t="s">
        <v>260</v>
      </c>
      <c r="B255" s="18">
        <v>5234</v>
      </c>
      <c r="C255" s="18">
        <v>5038</v>
      </c>
      <c r="D255" s="18">
        <v>4731</v>
      </c>
      <c r="E255" s="18">
        <v>4664</v>
      </c>
      <c r="F255" s="18">
        <v>4173</v>
      </c>
      <c r="G255" s="18">
        <v>3804</v>
      </c>
      <c r="H255" s="18">
        <v>3513</v>
      </c>
      <c r="I255" s="18">
        <v>3463</v>
      </c>
      <c r="J255" s="18">
        <v>3213</v>
      </c>
      <c r="K255" s="18">
        <v>3001</v>
      </c>
      <c r="L255" s="18">
        <v>2953</v>
      </c>
      <c r="M255" s="18">
        <v>3066</v>
      </c>
      <c r="N255" s="18">
        <v>3059</v>
      </c>
      <c r="O255" s="18">
        <v>2959</v>
      </c>
      <c r="P255" s="18">
        <v>2967</v>
      </c>
      <c r="Q255" s="18">
        <v>2981</v>
      </c>
      <c r="R255" s="18">
        <v>3064</v>
      </c>
      <c r="S255" s="18">
        <v>2875</v>
      </c>
      <c r="T255" s="18">
        <v>2766</v>
      </c>
      <c r="U255" s="18">
        <v>2821</v>
      </c>
      <c r="V255" s="18">
        <v>2748</v>
      </c>
      <c r="W255" s="18">
        <v>2750</v>
      </c>
      <c r="X255" s="18">
        <v>2816</v>
      </c>
      <c r="Y255" s="18">
        <v>3052</v>
      </c>
      <c r="Z255" s="18">
        <v>3083</v>
      </c>
      <c r="AA255" s="18">
        <v>3095</v>
      </c>
      <c r="AB255" s="18">
        <v>3137</v>
      </c>
      <c r="AC255" s="18">
        <v>3301</v>
      </c>
      <c r="AD255" s="18">
        <v>7733</v>
      </c>
      <c r="AE255" s="18">
        <v>8096</v>
      </c>
      <c r="AF255" s="18">
        <v>8104</v>
      </c>
      <c r="AG255" s="18"/>
      <c r="AH255" s="18"/>
      <c r="AI255" s="18"/>
      <c r="AJ255" s="18"/>
      <c r="AK255" s="18">
        <v>71800</v>
      </c>
      <c r="AL255" s="18">
        <v>71800</v>
      </c>
      <c r="AM255" s="18">
        <v>71100</v>
      </c>
      <c r="AN255" s="18">
        <v>73200</v>
      </c>
      <c r="AO255" s="18">
        <v>72400</v>
      </c>
      <c r="AP255" s="18">
        <v>72800</v>
      </c>
      <c r="AQ255" s="18">
        <v>72900</v>
      </c>
      <c r="AR255" s="18">
        <v>73000</v>
      </c>
      <c r="AS255" s="18">
        <v>75100</v>
      </c>
      <c r="AT255" s="18">
        <v>75300</v>
      </c>
      <c r="AU255" s="18">
        <v>75200</v>
      </c>
      <c r="AV255" s="18">
        <v>74900</v>
      </c>
      <c r="AW255" s="18">
        <v>74300</v>
      </c>
      <c r="AX255" s="18">
        <v>73100</v>
      </c>
      <c r="AY255" s="40">
        <v>74700</v>
      </c>
      <c r="AZ255" s="40">
        <v>74600</v>
      </c>
      <c r="BA255" s="40">
        <v>74800</v>
      </c>
      <c r="BB255" s="40">
        <v>75500</v>
      </c>
      <c r="BC255" s="40">
        <v>76100</v>
      </c>
      <c r="BD255" s="40">
        <v>76300</v>
      </c>
      <c r="BE255" s="40">
        <v>76200</v>
      </c>
      <c r="BF255" s="40">
        <v>75500</v>
      </c>
      <c r="BG255" s="40">
        <v>75000</v>
      </c>
      <c r="BH255" s="40">
        <v>74700</v>
      </c>
      <c r="BI255" s="40">
        <v>75500</v>
      </c>
      <c r="BJ255" s="40">
        <v>75000</v>
      </c>
      <c r="BK255" s="40">
        <v>75700</v>
      </c>
      <c r="BL255" s="40">
        <v>76100</v>
      </c>
      <c r="BM255" s="40">
        <v>74400</v>
      </c>
      <c r="BN255" s="40">
        <v>75700</v>
      </c>
      <c r="BO255" s="40">
        <v>72600</v>
      </c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16"/>
      <c r="CJ255"/>
      <c r="CL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EA255" s="30" t="e">
        <f t="shared" si="99"/>
        <v>#DIV/0!</v>
      </c>
      <c r="EB255" s="30">
        <f t="shared" si="100"/>
        <v>7.2896935933147639E-2</v>
      </c>
      <c r="EC255" s="30">
        <f t="shared" si="119"/>
        <v>7.0167130919220055E-2</v>
      </c>
      <c r="ED255" s="30">
        <f t="shared" si="120"/>
        <v>6.654008438818565E-2</v>
      </c>
      <c r="EE255" s="30">
        <f t="shared" si="121"/>
        <v>6.3715846994535516E-2</v>
      </c>
      <c r="EF255" s="30">
        <f t="shared" si="122"/>
        <v>5.7638121546961324E-2</v>
      </c>
      <c r="EG255" s="30">
        <f t="shared" si="123"/>
        <v>5.2252747252747256E-2</v>
      </c>
      <c r="EH255" s="30">
        <f t="shared" si="124"/>
        <v>4.8189300411522633E-2</v>
      </c>
      <c r="EI255" s="30">
        <f t="shared" si="125"/>
        <v>4.7438356164383563E-2</v>
      </c>
      <c r="EJ255" s="30">
        <f t="shared" si="126"/>
        <v>4.2782956058588548E-2</v>
      </c>
      <c r="EK255" s="30">
        <f t="shared" si="127"/>
        <v>3.9853917662682606E-2</v>
      </c>
      <c r="EL255" s="30">
        <f t="shared" si="128"/>
        <v>3.9268617021276597E-2</v>
      </c>
      <c r="EM255" s="30">
        <f t="shared" si="129"/>
        <v>4.0934579439252335E-2</v>
      </c>
      <c r="EN255" s="30">
        <f t="shared" si="130"/>
        <v>4.117092866756393E-2</v>
      </c>
      <c r="EO255" s="30">
        <f t="shared" si="104"/>
        <v>4.047879616963064E-2</v>
      </c>
      <c r="EP255" s="30">
        <f t="shared" si="105"/>
        <v>3.9718875502008033E-2</v>
      </c>
      <c r="EQ255" s="30">
        <f t="shared" si="106"/>
        <v>3.9959785522788206E-2</v>
      </c>
      <c r="ER255" s="30">
        <f t="shared" si="107"/>
        <v>4.0962566844919786E-2</v>
      </c>
      <c r="ES255" s="30">
        <f t="shared" si="108"/>
        <v>3.8079470198675497E-2</v>
      </c>
      <c r="ET255" s="30">
        <f t="shared" si="109"/>
        <v>3.6346911957950069E-2</v>
      </c>
      <c r="EU255" s="30">
        <f t="shared" si="110"/>
        <v>3.6972477064220181E-2</v>
      </c>
      <c r="EV255" s="30">
        <f t="shared" si="111"/>
        <v>3.6062992125984253E-2</v>
      </c>
      <c r="EW255" s="30">
        <f t="shared" si="112"/>
        <v>3.6423841059602648E-2</v>
      </c>
      <c r="EX255" s="30">
        <f t="shared" si="113"/>
        <v>3.7546666666666666E-2</v>
      </c>
      <c r="EY255" s="30">
        <f t="shared" si="114"/>
        <v>4.0856760374832664E-2</v>
      </c>
      <c r="EZ255" s="30">
        <f t="shared" si="115"/>
        <v>4.0834437086092717E-2</v>
      </c>
      <c r="FA255" s="30">
        <f t="shared" si="116"/>
        <v>4.1266666666666667E-2</v>
      </c>
      <c r="FB255" s="30">
        <f t="shared" si="117"/>
        <v>4.1439894319682959E-2</v>
      </c>
      <c r="FC255" s="30">
        <f t="shared" si="118"/>
        <v>4.3377135348226022E-2</v>
      </c>
      <c r="FD255" s="30">
        <f t="shared" si="101"/>
        <v>0.10393817204301076</v>
      </c>
      <c r="FE255" s="30">
        <f t="shared" si="102"/>
        <v>0.10694848084544253</v>
      </c>
      <c r="FF255" s="30">
        <f t="shared" si="103"/>
        <v>0.11162534435261708</v>
      </c>
    </row>
    <row r="256" spans="1:162" ht="14.4" x14ac:dyDescent="0.3">
      <c r="A256" s="16" t="s">
        <v>261</v>
      </c>
      <c r="B256" s="18">
        <v>5620</v>
      </c>
      <c r="C256" s="18">
        <v>5273</v>
      </c>
      <c r="D256" s="18">
        <v>4771</v>
      </c>
      <c r="E256" s="18">
        <v>4814</v>
      </c>
      <c r="F256" s="18">
        <v>4390</v>
      </c>
      <c r="G256" s="18">
        <v>4023</v>
      </c>
      <c r="H256" s="18">
        <v>3662</v>
      </c>
      <c r="I256" s="18">
        <v>3673</v>
      </c>
      <c r="J256" s="18">
        <v>3410</v>
      </c>
      <c r="K256" s="18">
        <v>3364</v>
      </c>
      <c r="L256" s="18">
        <v>3287</v>
      </c>
      <c r="M256" s="18">
        <v>3456</v>
      </c>
      <c r="N256" s="18">
        <v>3452</v>
      </c>
      <c r="O256" s="18">
        <v>3493</v>
      </c>
      <c r="P256" s="18">
        <v>3493</v>
      </c>
      <c r="Q256" s="18">
        <v>3596</v>
      </c>
      <c r="R256" s="18">
        <v>3516</v>
      </c>
      <c r="S256" s="18">
        <v>3394</v>
      </c>
      <c r="T256" s="18">
        <v>3311</v>
      </c>
      <c r="U256" s="18">
        <v>3520</v>
      </c>
      <c r="V256" s="18">
        <v>3549</v>
      </c>
      <c r="W256" s="18">
        <v>3499</v>
      </c>
      <c r="X256" s="18">
        <v>3412</v>
      </c>
      <c r="Y256" s="18">
        <v>3677</v>
      </c>
      <c r="Z256" s="18">
        <v>3651</v>
      </c>
      <c r="AA256" s="18">
        <v>3625</v>
      </c>
      <c r="AB256" s="18">
        <v>3566</v>
      </c>
      <c r="AC256" s="18">
        <v>3701</v>
      </c>
      <c r="AD256" s="18">
        <v>7483</v>
      </c>
      <c r="AE256" s="18">
        <v>7519</v>
      </c>
      <c r="AF256" s="18">
        <v>7552</v>
      </c>
      <c r="AG256" s="18"/>
      <c r="AH256" s="18"/>
      <c r="AI256" s="18"/>
      <c r="AJ256" s="18"/>
      <c r="AK256" s="18">
        <v>100700</v>
      </c>
      <c r="AL256" s="18">
        <v>98800</v>
      </c>
      <c r="AM256" s="18">
        <v>98800</v>
      </c>
      <c r="AN256" s="18">
        <v>97900</v>
      </c>
      <c r="AO256" s="18">
        <v>97100</v>
      </c>
      <c r="AP256" s="18">
        <v>94900</v>
      </c>
      <c r="AQ256" s="18">
        <v>95200</v>
      </c>
      <c r="AR256" s="18">
        <v>95500</v>
      </c>
      <c r="AS256" s="18">
        <v>96200</v>
      </c>
      <c r="AT256" s="18">
        <v>95800</v>
      </c>
      <c r="AU256" s="18">
        <v>96000</v>
      </c>
      <c r="AV256" s="18">
        <v>95300</v>
      </c>
      <c r="AW256" s="18">
        <v>96900</v>
      </c>
      <c r="AX256" s="18">
        <v>99400</v>
      </c>
      <c r="AY256" s="40">
        <v>101200</v>
      </c>
      <c r="AZ256" s="40">
        <v>101100</v>
      </c>
      <c r="BA256" s="40">
        <v>100100</v>
      </c>
      <c r="BB256" s="40">
        <v>101700</v>
      </c>
      <c r="BC256" s="40">
        <v>102200</v>
      </c>
      <c r="BD256" s="40">
        <v>102500</v>
      </c>
      <c r="BE256" s="40">
        <v>102500</v>
      </c>
      <c r="BF256" s="40">
        <v>101500</v>
      </c>
      <c r="BG256" s="40">
        <v>101100</v>
      </c>
      <c r="BH256" s="40">
        <v>101600</v>
      </c>
      <c r="BI256" s="40">
        <v>101800</v>
      </c>
      <c r="BJ256" s="40">
        <v>103200</v>
      </c>
      <c r="BK256" s="40">
        <v>101800</v>
      </c>
      <c r="BL256" s="40">
        <v>102600</v>
      </c>
      <c r="BM256" s="40">
        <v>103100</v>
      </c>
      <c r="BN256" s="40">
        <v>100500</v>
      </c>
      <c r="BO256" s="40">
        <v>103100</v>
      </c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16"/>
      <c r="CJ256"/>
      <c r="CL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EA256" s="30" t="e">
        <f t="shared" si="99"/>
        <v>#DIV/0!</v>
      </c>
      <c r="EB256" s="30">
        <f t="shared" si="100"/>
        <v>5.5809334657398214E-2</v>
      </c>
      <c r="EC256" s="30">
        <f t="shared" si="119"/>
        <v>5.3370445344129554E-2</v>
      </c>
      <c r="ED256" s="30">
        <f t="shared" si="120"/>
        <v>4.8289473684210528E-2</v>
      </c>
      <c r="EE256" s="30">
        <f t="shared" si="121"/>
        <v>4.9172625127681308E-2</v>
      </c>
      <c r="EF256" s="30">
        <f t="shared" si="122"/>
        <v>4.5211122554067971E-2</v>
      </c>
      <c r="EG256" s="30">
        <f t="shared" si="123"/>
        <v>4.2391991570073763E-2</v>
      </c>
      <c r="EH256" s="30">
        <f t="shared" si="124"/>
        <v>3.8466386554621847E-2</v>
      </c>
      <c r="EI256" s="30">
        <f t="shared" si="125"/>
        <v>3.8460732984293193E-2</v>
      </c>
      <c r="EJ256" s="30">
        <f t="shared" si="126"/>
        <v>3.5446985446985449E-2</v>
      </c>
      <c r="EK256" s="30">
        <f t="shared" si="127"/>
        <v>3.511482254697286E-2</v>
      </c>
      <c r="EL256" s="30">
        <f t="shared" si="128"/>
        <v>3.423958333333333E-2</v>
      </c>
      <c r="EM256" s="30">
        <f t="shared" si="129"/>
        <v>3.6264428121720885E-2</v>
      </c>
      <c r="EN256" s="30">
        <f t="shared" si="130"/>
        <v>3.5624355005159959E-2</v>
      </c>
      <c r="EO256" s="30">
        <f t="shared" si="104"/>
        <v>3.5140845070422533E-2</v>
      </c>
      <c r="EP256" s="30">
        <f t="shared" si="105"/>
        <v>3.451581027667984E-2</v>
      </c>
      <c r="EQ256" s="30">
        <f t="shared" si="106"/>
        <v>3.5568743818001979E-2</v>
      </c>
      <c r="ER256" s="30">
        <f t="shared" si="107"/>
        <v>3.5124875124875124E-2</v>
      </c>
      <c r="ES256" s="30">
        <f t="shared" si="108"/>
        <v>3.337266470009833E-2</v>
      </c>
      <c r="ET256" s="30">
        <f t="shared" si="109"/>
        <v>3.2397260273972606E-2</v>
      </c>
      <c r="EU256" s="30">
        <f t="shared" si="110"/>
        <v>3.4341463414634149E-2</v>
      </c>
      <c r="EV256" s="30">
        <f t="shared" si="111"/>
        <v>3.4624390243902438E-2</v>
      </c>
      <c r="EW256" s="30">
        <f t="shared" si="112"/>
        <v>3.4472906403940885E-2</v>
      </c>
      <c r="EX256" s="30">
        <f t="shared" si="113"/>
        <v>3.3748763600395651E-2</v>
      </c>
      <c r="EY256" s="30">
        <f t="shared" si="114"/>
        <v>3.6190944881889765E-2</v>
      </c>
      <c r="EZ256" s="30">
        <f t="shared" si="115"/>
        <v>3.5864440078585462E-2</v>
      </c>
      <c r="FA256" s="30">
        <f t="shared" si="116"/>
        <v>3.5125968992248062E-2</v>
      </c>
      <c r="FB256" s="30">
        <f t="shared" si="117"/>
        <v>3.5029469548133595E-2</v>
      </c>
      <c r="FC256" s="30">
        <f t="shared" si="118"/>
        <v>3.6072124756335283E-2</v>
      </c>
      <c r="FD256" s="30">
        <f t="shared" si="101"/>
        <v>7.2580019398642101E-2</v>
      </c>
      <c r="FE256" s="30">
        <f t="shared" si="102"/>
        <v>7.4815920398009952E-2</v>
      </c>
      <c r="FF256" s="30">
        <f t="shared" si="103"/>
        <v>7.3249272550921438E-2</v>
      </c>
    </row>
    <row r="257" spans="1:162" ht="14.4" x14ac:dyDescent="0.3">
      <c r="A257" s="16" t="s">
        <v>262</v>
      </c>
      <c r="B257" s="18">
        <v>10901</v>
      </c>
      <c r="C257" s="18">
        <v>10012</v>
      </c>
      <c r="D257" s="18">
        <v>9697</v>
      </c>
      <c r="E257" s="18">
        <v>10013</v>
      </c>
      <c r="F257" s="18">
        <v>8722</v>
      </c>
      <c r="G257" s="18">
        <v>7971</v>
      </c>
      <c r="H257" s="18">
        <v>7370</v>
      </c>
      <c r="I257" s="18">
        <v>7542</v>
      </c>
      <c r="J257" s="18">
        <v>7108</v>
      </c>
      <c r="K257" s="18">
        <v>6894</v>
      </c>
      <c r="L257" s="18">
        <v>6957</v>
      </c>
      <c r="M257" s="18">
        <v>7499</v>
      </c>
      <c r="N257" s="18">
        <v>7177</v>
      </c>
      <c r="O257" s="18">
        <v>6782</v>
      </c>
      <c r="P257" s="18">
        <v>6784</v>
      </c>
      <c r="Q257" s="18">
        <v>7145</v>
      </c>
      <c r="R257" s="18">
        <v>7325</v>
      </c>
      <c r="S257" s="18">
        <v>7057</v>
      </c>
      <c r="T257" s="18">
        <v>6966</v>
      </c>
      <c r="U257" s="18">
        <v>7711</v>
      </c>
      <c r="V257" s="18">
        <v>7560</v>
      </c>
      <c r="W257" s="18">
        <v>7495</v>
      </c>
      <c r="X257" s="18">
        <v>7366</v>
      </c>
      <c r="Y257" s="18">
        <v>7755</v>
      </c>
      <c r="Z257" s="18">
        <v>7366</v>
      </c>
      <c r="AA257" s="18">
        <v>7072</v>
      </c>
      <c r="AB257" s="18">
        <v>7016</v>
      </c>
      <c r="AC257" s="18">
        <v>7278</v>
      </c>
      <c r="AD257" s="18">
        <v>16431</v>
      </c>
      <c r="AE257" s="18">
        <v>16127</v>
      </c>
      <c r="AF257" s="18">
        <v>15014</v>
      </c>
      <c r="AG257" s="18"/>
      <c r="AH257" s="18"/>
      <c r="AI257" s="18"/>
      <c r="AJ257" s="18"/>
      <c r="AK257" s="18">
        <v>252300</v>
      </c>
      <c r="AL257" s="18">
        <v>256900</v>
      </c>
      <c r="AM257" s="18">
        <v>252900</v>
      </c>
      <c r="AN257" s="18">
        <v>249800</v>
      </c>
      <c r="AO257" s="18">
        <v>247900</v>
      </c>
      <c r="AP257" s="18">
        <v>252400</v>
      </c>
      <c r="AQ257" s="18">
        <v>256300</v>
      </c>
      <c r="AR257" s="18">
        <v>261100</v>
      </c>
      <c r="AS257" s="18">
        <v>263100</v>
      </c>
      <c r="AT257" s="18">
        <v>261000</v>
      </c>
      <c r="AU257" s="18">
        <v>257200</v>
      </c>
      <c r="AV257" s="18">
        <v>256500</v>
      </c>
      <c r="AW257" s="18">
        <v>254700</v>
      </c>
      <c r="AX257" s="18">
        <v>254700</v>
      </c>
      <c r="AY257" s="40">
        <v>252000</v>
      </c>
      <c r="AZ257" s="40">
        <v>252700</v>
      </c>
      <c r="BA257" s="40">
        <v>251300</v>
      </c>
      <c r="BB257" s="40">
        <v>246900</v>
      </c>
      <c r="BC257" s="40">
        <v>250200</v>
      </c>
      <c r="BD257" s="40">
        <v>251400</v>
      </c>
      <c r="BE257" s="40">
        <v>254900</v>
      </c>
      <c r="BF257" s="40">
        <v>259200</v>
      </c>
      <c r="BG257" s="40">
        <v>259800</v>
      </c>
      <c r="BH257" s="40">
        <v>259000</v>
      </c>
      <c r="BI257" s="40">
        <v>261200</v>
      </c>
      <c r="BJ257" s="40">
        <v>262500</v>
      </c>
      <c r="BK257" s="40">
        <v>262600</v>
      </c>
      <c r="BL257" s="40">
        <v>260200</v>
      </c>
      <c r="BM257" s="40">
        <v>259700</v>
      </c>
      <c r="BN257" s="40">
        <v>256700</v>
      </c>
      <c r="BO257" s="40">
        <v>251700</v>
      </c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16"/>
      <c r="CJ257"/>
      <c r="CL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EA257" s="30" t="e">
        <f t="shared" si="99"/>
        <v>#DIV/0!</v>
      </c>
      <c r="EB257" s="30">
        <f t="shared" si="100"/>
        <v>4.3206500198176775E-2</v>
      </c>
      <c r="EC257" s="30">
        <f t="shared" si="119"/>
        <v>3.8972362787076685E-2</v>
      </c>
      <c r="ED257" s="30">
        <f t="shared" si="120"/>
        <v>3.8343218663503362E-2</v>
      </c>
      <c r="EE257" s="30">
        <f t="shared" si="121"/>
        <v>4.0084067253803042E-2</v>
      </c>
      <c r="EF257" s="30">
        <f t="shared" si="122"/>
        <v>3.5183541750705927E-2</v>
      </c>
      <c r="EG257" s="30">
        <f t="shared" si="123"/>
        <v>3.1580824088748016E-2</v>
      </c>
      <c r="EH257" s="30">
        <f t="shared" si="124"/>
        <v>2.8755364806866954E-2</v>
      </c>
      <c r="EI257" s="30">
        <f t="shared" si="125"/>
        <v>2.8885484488701648E-2</v>
      </c>
      <c r="EJ257" s="30">
        <f t="shared" si="126"/>
        <v>2.701634359559103E-2</v>
      </c>
      <c r="EK257" s="30">
        <f t="shared" si="127"/>
        <v>2.6413793103448276E-2</v>
      </c>
      <c r="EL257" s="30">
        <f t="shared" si="128"/>
        <v>2.7048989113530326E-2</v>
      </c>
      <c r="EM257" s="30">
        <f t="shared" si="129"/>
        <v>2.9235867446393761E-2</v>
      </c>
      <c r="EN257" s="30">
        <f t="shared" si="130"/>
        <v>2.8178248920298389E-2</v>
      </c>
      <c r="EO257" s="30">
        <f t="shared" si="104"/>
        <v>2.6627404789948961E-2</v>
      </c>
      <c r="EP257" s="30">
        <f t="shared" si="105"/>
        <v>2.6920634920634921E-2</v>
      </c>
      <c r="EQ257" s="30">
        <f t="shared" si="106"/>
        <v>2.8274633953304314E-2</v>
      </c>
      <c r="ER257" s="30">
        <f t="shared" si="107"/>
        <v>2.914842817349781E-2</v>
      </c>
      <c r="ES257" s="30">
        <f t="shared" si="108"/>
        <v>2.8582422033211825E-2</v>
      </c>
      <c r="ET257" s="30">
        <f t="shared" si="109"/>
        <v>2.7841726618705036E-2</v>
      </c>
      <c r="EU257" s="30">
        <f t="shared" si="110"/>
        <v>3.0672235481304693E-2</v>
      </c>
      <c r="EV257" s="30">
        <f t="shared" si="111"/>
        <v>2.9658689682228324E-2</v>
      </c>
      <c r="EW257" s="30">
        <f t="shared" si="112"/>
        <v>2.8915895061728394E-2</v>
      </c>
      <c r="EX257" s="30">
        <f t="shared" si="113"/>
        <v>2.8352578906851424E-2</v>
      </c>
      <c r="EY257" s="30">
        <f t="shared" si="114"/>
        <v>2.9942084942084942E-2</v>
      </c>
      <c r="EZ257" s="30">
        <f t="shared" si="115"/>
        <v>2.8200612557427261E-2</v>
      </c>
      <c r="FA257" s="30">
        <f t="shared" si="116"/>
        <v>2.6940952380952381E-2</v>
      </c>
      <c r="FB257" s="30">
        <f t="shared" si="117"/>
        <v>2.6717440974866717E-2</v>
      </c>
      <c r="FC257" s="30">
        <f t="shared" si="118"/>
        <v>2.7970791698693313E-2</v>
      </c>
      <c r="FD257" s="30">
        <f t="shared" si="101"/>
        <v>6.3269156719291494E-2</v>
      </c>
      <c r="FE257" s="30">
        <f t="shared" si="102"/>
        <v>6.2824308531359563E-2</v>
      </c>
      <c r="FF257" s="30">
        <f t="shared" si="103"/>
        <v>5.9650377433452521E-2</v>
      </c>
    </row>
    <row r="258" spans="1:162" ht="14.4" x14ac:dyDescent="0.3">
      <c r="A258" s="16" t="s">
        <v>263</v>
      </c>
      <c r="B258" s="18">
        <v>956</v>
      </c>
      <c r="C258" s="18">
        <v>906</v>
      </c>
      <c r="D258" s="18">
        <v>831</v>
      </c>
      <c r="E258" s="18">
        <v>832</v>
      </c>
      <c r="F258" s="18">
        <v>739</v>
      </c>
      <c r="G258" s="18">
        <v>692</v>
      </c>
      <c r="H258" s="18">
        <v>654</v>
      </c>
      <c r="I258" s="18">
        <v>704</v>
      </c>
      <c r="J258" s="18">
        <v>641</v>
      </c>
      <c r="K258" s="18">
        <v>578</v>
      </c>
      <c r="L258" s="18">
        <v>574</v>
      </c>
      <c r="M258" s="18">
        <v>614</v>
      </c>
      <c r="N258" s="18">
        <v>581</v>
      </c>
      <c r="O258" s="18">
        <v>571</v>
      </c>
      <c r="P258" s="18">
        <v>589</v>
      </c>
      <c r="Q258" s="18">
        <v>580</v>
      </c>
      <c r="R258" s="18">
        <v>637</v>
      </c>
      <c r="S258" s="18">
        <v>569</v>
      </c>
      <c r="T258" s="18">
        <v>577</v>
      </c>
      <c r="U258" s="18">
        <v>597</v>
      </c>
      <c r="V258" s="18">
        <v>590</v>
      </c>
      <c r="W258" s="18">
        <v>579</v>
      </c>
      <c r="X258" s="18">
        <v>529</v>
      </c>
      <c r="Y258" s="18">
        <v>568</v>
      </c>
      <c r="Z258" s="18">
        <v>580</v>
      </c>
      <c r="AA258" s="18">
        <v>609</v>
      </c>
      <c r="AB258" s="18">
        <v>620</v>
      </c>
      <c r="AC258" s="18">
        <v>666</v>
      </c>
      <c r="AD258" s="18">
        <v>1801</v>
      </c>
      <c r="AE258" s="18">
        <v>1876</v>
      </c>
      <c r="AF258" s="18">
        <v>1867</v>
      </c>
      <c r="AG258" s="18"/>
      <c r="AH258" s="18"/>
      <c r="AI258" s="18"/>
      <c r="AJ258" s="18"/>
      <c r="AK258" s="18">
        <v>34200</v>
      </c>
      <c r="AL258" s="18">
        <v>34300</v>
      </c>
      <c r="AM258" s="18">
        <v>31700</v>
      </c>
      <c r="AN258" s="18">
        <v>31300</v>
      </c>
      <c r="AO258" s="18">
        <v>31500</v>
      </c>
      <c r="AP258" s="18">
        <v>31700</v>
      </c>
      <c r="AQ258" s="18">
        <v>33600</v>
      </c>
      <c r="AR258" s="18">
        <v>32400</v>
      </c>
      <c r="AS258" s="18">
        <v>32800</v>
      </c>
      <c r="AT258" s="18">
        <v>32900</v>
      </c>
      <c r="AU258" s="18">
        <v>31900</v>
      </c>
      <c r="AV258" s="18">
        <v>32000</v>
      </c>
      <c r="AW258" s="18">
        <v>31500</v>
      </c>
      <c r="AX258" s="18">
        <v>29800</v>
      </c>
      <c r="AY258" s="40">
        <v>32500</v>
      </c>
      <c r="AZ258" s="40">
        <v>33200</v>
      </c>
      <c r="BA258" s="40">
        <v>33700</v>
      </c>
      <c r="BB258" s="40">
        <v>34000</v>
      </c>
      <c r="BC258" s="40">
        <v>31200</v>
      </c>
      <c r="BD258" s="40">
        <v>30700</v>
      </c>
      <c r="BE258" s="40">
        <v>31300</v>
      </c>
      <c r="BF258" s="40">
        <v>31600</v>
      </c>
      <c r="BG258" s="40">
        <v>34200</v>
      </c>
      <c r="BH258" s="40">
        <v>31200</v>
      </c>
      <c r="BI258" s="40">
        <v>31000</v>
      </c>
      <c r="BJ258" s="40">
        <v>31700</v>
      </c>
      <c r="BK258" s="40">
        <v>31000</v>
      </c>
      <c r="BL258" s="40">
        <v>34300</v>
      </c>
      <c r="BM258" s="40">
        <v>34800</v>
      </c>
      <c r="BN258" s="40">
        <v>32100</v>
      </c>
      <c r="BO258" s="40">
        <v>31900</v>
      </c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16"/>
      <c r="CJ258"/>
      <c r="CL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EA258" s="30" t="e">
        <f t="shared" si="99"/>
        <v>#DIV/0!</v>
      </c>
      <c r="EB258" s="30">
        <f t="shared" si="100"/>
        <v>2.7953216374269004E-2</v>
      </c>
      <c r="EC258" s="30">
        <f t="shared" si="119"/>
        <v>2.6413994169096209E-2</v>
      </c>
      <c r="ED258" s="30">
        <f t="shared" si="120"/>
        <v>2.6214511041009463E-2</v>
      </c>
      <c r="EE258" s="30">
        <f t="shared" si="121"/>
        <v>2.6581469648562301E-2</v>
      </c>
      <c r="EF258" s="30">
        <f t="shared" si="122"/>
        <v>2.3460317460317459E-2</v>
      </c>
      <c r="EG258" s="30">
        <f t="shared" si="123"/>
        <v>2.1829652996845427E-2</v>
      </c>
      <c r="EH258" s="30">
        <f t="shared" si="124"/>
        <v>1.9464285714285715E-2</v>
      </c>
      <c r="EI258" s="30">
        <f t="shared" si="125"/>
        <v>2.1728395061728394E-2</v>
      </c>
      <c r="EJ258" s="30">
        <f t="shared" si="126"/>
        <v>1.9542682926829268E-2</v>
      </c>
      <c r="EK258" s="30">
        <f t="shared" si="127"/>
        <v>1.7568389057750759E-2</v>
      </c>
      <c r="EL258" s="30">
        <f t="shared" si="128"/>
        <v>1.7993730407523511E-2</v>
      </c>
      <c r="EM258" s="30">
        <f t="shared" si="129"/>
        <v>1.91875E-2</v>
      </c>
      <c r="EN258" s="30">
        <f t="shared" si="130"/>
        <v>1.8444444444444444E-2</v>
      </c>
      <c r="EO258" s="30">
        <f t="shared" si="104"/>
        <v>1.9161073825503357E-2</v>
      </c>
      <c r="EP258" s="30">
        <f t="shared" si="105"/>
        <v>1.8123076923076922E-2</v>
      </c>
      <c r="EQ258" s="30">
        <f t="shared" si="106"/>
        <v>1.7469879518072291E-2</v>
      </c>
      <c r="ER258" s="30">
        <f t="shared" si="107"/>
        <v>1.8902077151335312E-2</v>
      </c>
      <c r="ES258" s="30">
        <f t="shared" si="108"/>
        <v>1.673529411764706E-2</v>
      </c>
      <c r="ET258" s="30">
        <f t="shared" si="109"/>
        <v>1.8493589743589743E-2</v>
      </c>
      <c r="EU258" s="30">
        <f t="shared" si="110"/>
        <v>1.9446254071661239E-2</v>
      </c>
      <c r="EV258" s="30">
        <f t="shared" si="111"/>
        <v>1.8849840255591055E-2</v>
      </c>
      <c r="EW258" s="30">
        <f t="shared" si="112"/>
        <v>1.8322784810126582E-2</v>
      </c>
      <c r="EX258" s="30">
        <f t="shared" si="113"/>
        <v>1.5467836257309941E-2</v>
      </c>
      <c r="EY258" s="30">
        <f t="shared" si="114"/>
        <v>1.8205128205128204E-2</v>
      </c>
      <c r="EZ258" s="30">
        <f t="shared" si="115"/>
        <v>1.870967741935484E-2</v>
      </c>
      <c r="FA258" s="30">
        <f t="shared" si="116"/>
        <v>1.921135646687697E-2</v>
      </c>
      <c r="FB258" s="30">
        <f t="shared" si="117"/>
        <v>0.02</v>
      </c>
      <c r="FC258" s="30">
        <f t="shared" si="118"/>
        <v>1.9416909620991255E-2</v>
      </c>
      <c r="FD258" s="30">
        <f t="shared" si="101"/>
        <v>5.1752873563218393E-2</v>
      </c>
      <c r="FE258" s="30">
        <f t="shared" si="102"/>
        <v>5.8442367601246104E-2</v>
      </c>
      <c r="FF258" s="30">
        <f t="shared" si="103"/>
        <v>5.8526645768025076E-2</v>
      </c>
    </row>
    <row r="259" spans="1:162" ht="14.4" x14ac:dyDescent="0.3">
      <c r="A259" s="16" t="s">
        <v>264</v>
      </c>
      <c r="B259" s="18">
        <v>1898</v>
      </c>
      <c r="C259" s="18">
        <v>1750</v>
      </c>
      <c r="D259" s="18">
        <v>1635</v>
      </c>
      <c r="E259" s="18">
        <v>1634</v>
      </c>
      <c r="F259" s="18">
        <v>1442</v>
      </c>
      <c r="G259" s="18">
        <v>1313</v>
      </c>
      <c r="H259" s="18">
        <v>1221</v>
      </c>
      <c r="I259" s="18">
        <v>1279</v>
      </c>
      <c r="J259" s="18">
        <v>1214</v>
      </c>
      <c r="K259" s="18">
        <v>1157</v>
      </c>
      <c r="L259" s="18">
        <v>1124</v>
      </c>
      <c r="M259" s="18">
        <v>1186</v>
      </c>
      <c r="N259" s="18">
        <v>1147</v>
      </c>
      <c r="O259" s="18">
        <v>1136</v>
      </c>
      <c r="P259" s="18">
        <v>1092</v>
      </c>
      <c r="Q259" s="18">
        <v>1150</v>
      </c>
      <c r="R259" s="18">
        <v>1123</v>
      </c>
      <c r="S259" s="18">
        <v>1074</v>
      </c>
      <c r="T259" s="18">
        <v>1098</v>
      </c>
      <c r="U259" s="18">
        <v>1141</v>
      </c>
      <c r="V259" s="18">
        <v>1072</v>
      </c>
      <c r="W259" s="18">
        <v>1038</v>
      </c>
      <c r="X259" s="18">
        <v>992</v>
      </c>
      <c r="Y259" s="18">
        <v>1081</v>
      </c>
      <c r="Z259" s="18">
        <v>1080</v>
      </c>
      <c r="AA259" s="18">
        <v>1102</v>
      </c>
      <c r="AB259" s="18">
        <v>1170</v>
      </c>
      <c r="AC259" s="18">
        <v>1252</v>
      </c>
      <c r="AD259" s="18">
        <v>3304</v>
      </c>
      <c r="AE259" s="18">
        <v>3331</v>
      </c>
      <c r="AF259" s="18">
        <v>3133</v>
      </c>
      <c r="AG259" s="18"/>
      <c r="AH259" s="18"/>
      <c r="AI259" s="18"/>
      <c r="AJ259" s="18"/>
      <c r="AK259" s="18">
        <v>75800</v>
      </c>
      <c r="AL259" s="18">
        <v>74000</v>
      </c>
      <c r="AM259" s="18">
        <v>74100</v>
      </c>
      <c r="AN259" s="18">
        <v>75700</v>
      </c>
      <c r="AO259" s="18">
        <v>79000</v>
      </c>
      <c r="AP259" s="18">
        <v>77200</v>
      </c>
      <c r="AQ259" s="18">
        <v>75900</v>
      </c>
      <c r="AR259" s="18">
        <v>78200</v>
      </c>
      <c r="AS259" s="18">
        <v>77000</v>
      </c>
      <c r="AT259" s="18">
        <v>79000</v>
      </c>
      <c r="AU259" s="18">
        <v>80000</v>
      </c>
      <c r="AV259" s="18">
        <v>77800</v>
      </c>
      <c r="AW259" s="18">
        <v>78500</v>
      </c>
      <c r="AX259" s="18">
        <v>80400</v>
      </c>
      <c r="AY259" s="40">
        <v>78600</v>
      </c>
      <c r="AZ259" s="40">
        <v>78800</v>
      </c>
      <c r="BA259" s="40">
        <v>78400</v>
      </c>
      <c r="BB259" s="40">
        <v>79400</v>
      </c>
      <c r="BC259" s="40">
        <v>80200</v>
      </c>
      <c r="BD259" s="40">
        <v>79700</v>
      </c>
      <c r="BE259" s="40">
        <v>82400</v>
      </c>
      <c r="BF259" s="40">
        <v>81200</v>
      </c>
      <c r="BG259" s="40">
        <v>81700</v>
      </c>
      <c r="BH259" s="40">
        <v>82400</v>
      </c>
      <c r="BI259" s="40">
        <v>82000</v>
      </c>
      <c r="BJ259" s="40">
        <v>82500</v>
      </c>
      <c r="BK259" s="40">
        <v>81600</v>
      </c>
      <c r="BL259" s="40">
        <v>80300</v>
      </c>
      <c r="BM259" s="40">
        <v>79500</v>
      </c>
      <c r="BN259" s="40">
        <v>76500</v>
      </c>
      <c r="BO259" s="40">
        <v>76800</v>
      </c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16"/>
      <c r="CJ259"/>
      <c r="CL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EA259" s="30" t="e">
        <f t="shared" si="99"/>
        <v>#DIV/0!</v>
      </c>
      <c r="EB259" s="30">
        <f t="shared" si="100"/>
        <v>2.503957783641161E-2</v>
      </c>
      <c r="EC259" s="30">
        <f t="shared" si="119"/>
        <v>2.364864864864865E-2</v>
      </c>
      <c r="ED259" s="30">
        <f t="shared" si="120"/>
        <v>2.2064777327935221E-2</v>
      </c>
      <c r="EE259" s="30">
        <f t="shared" si="121"/>
        <v>2.1585204755614266E-2</v>
      </c>
      <c r="EF259" s="30">
        <f t="shared" si="122"/>
        <v>1.8253164556962024E-2</v>
      </c>
      <c r="EG259" s="30">
        <f t="shared" si="123"/>
        <v>1.7007772020725388E-2</v>
      </c>
      <c r="EH259" s="30">
        <f t="shared" si="124"/>
        <v>1.6086956521739131E-2</v>
      </c>
      <c r="EI259" s="30">
        <f t="shared" si="125"/>
        <v>1.6355498721227622E-2</v>
      </c>
      <c r="EJ259" s="30">
        <f t="shared" si="126"/>
        <v>1.5766233766233765E-2</v>
      </c>
      <c r="EK259" s="30">
        <f t="shared" si="127"/>
        <v>1.4645569620253164E-2</v>
      </c>
      <c r="EL259" s="30">
        <f t="shared" si="128"/>
        <v>1.405E-2</v>
      </c>
      <c r="EM259" s="30">
        <f t="shared" si="129"/>
        <v>1.5244215938303341E-2</v>
      </c>
      <c r="EN259" s="30">
        <f t="shared" si="130"/>
        <v>1.4611464968152866E-2</v>
      </c>
      <c r="EO259" s="30">
        <f t="shared" si="104"/>
        <v>1.4129353233830846E-2</v>
      </c>
      <c r="EP259" s="30">
        <f t="shared" si="105"/>
        <v>1.3893129770992366E-2</v>
      </c>
      <c r="EQ259" s="30">
        <f t="shared" si="106"/>
        <v>1.4593908629441625E-2</v>
      </c>
      <c r="ER259" s="30">
        <f t="shared" si="107"/>
        <v>1.4323979591836735E-2</v>
      </c>
      <c r="ES259" s="30">
        <f t="shared" si="108"/>
        <v>1.3526448362720402E-2</v>
      </c>
      <c r="ET259" s="30">
        <f t="shared" si="109"/>
        <v>1.3690773067331671E-2</v>
      </c>
      <c r="EU259" s="30">
        <f t="shared" si="110"/>
        <v>1.4316185696361354E-2</v>
      </c>
      <c r="EV259" s="30">
        <f t="shared" si="111"/>
        <v>1.3009708737864077E-2</v>
      </c>
      <c r="EW259" s="30">
        <f t="shared" si="112"/>
        <v>1.2783251231527093E-2</v>
      </c>
      <c r="EX259" s="30">
        <f t="shared" si="113"/>
        <v>1.2141982864137087E-2</v>
      </c>
      <c r="EY259" s="30">
        <f t="shared" si="114"/>
        <v>1.3118932038834951E-2</v>
      </c>
      <c r="EZ259" s="30">
        <f t="shared" si="115"/>
        <v>1.3170731707317073E-2</v>
      </c>
      <c r="FA259" s="30">
        <f t="shared" si="116"/>
        <v>1.3357575757575757E-2</v>
      </c>
      <c r="FB259" s="30">
        <f t="shared" si="117"/>
        <v>1.4338235294117646E-2</v>
      </c>
      <c r="FC259" s="30">
        <f t="shared" si="118"/>
        <v>1.5591531755915317E-2</v>
      </c>
      <c r="FD259" s="30">
        <f t="shared" si="101"/>
        <v>4.1559748427672953E-2</v>
      </c>
      <c r="FE259" s="30">
        <f t="shared" si="102"/>
        <v>4.3542483660130721E-2</v>
      </c>
      <c r="FF259" s="30">
        <f t="shared" si="103"/>
        <v>4.0794270833333333E-2</v>
      </c>
    </row>
    <row r="260" spans="1:162" ht="14.4" x14ac:dyDescent="0.3">
      <c r="A260" s="16" t="s">
        <v>265</v>
      </c>
      <c r="B260" s="18">
        <v>1840</v>
      </c>
      <c r="C260" s="18">
        <v>1746</v>
      </c>
      <c r="D260" s="18">
        <v>1536</v>
      </c>
      <c r="E260" s="18">
        <v>1633</v>
      </c>
      <c r="F260" s="18">
        <v>1510</v>
      </c>
      <c r="G260" s="18">
        <v>1287</v>
      </c>
      <c r="H260" s="18">
        <v>1024</v>
      </c>
      <c r="I260" s="18">
        <v>1096</v>
      </c>
      <c r="J260" s="18">
        <v>1031</v>
      </c>
      <c r="K260" s="18">
        <v>907</v>
      </c>
      <c r="L260" s="18">
        <v>857</v>
      </c>
      <c r="M260" s="18">
        <v>953</v>
      </c>
      <c r="N260" s="18">
        <v>912</v>
      </c>
      <c r="O260" s="18">
        <v>926</v>
      </c>
      <c r="P260" s="18">
        <v>873</v>
      </c>
      <c r="Q260" s="18">
        <v>958</v>
      </c>
      <c r="R260" s="18">
        <v>948</v>
      </c>
      <c r="S260" s="18">
        <v>942</v>
      </c>
      <c r="T260" s="18">
        <v>876</v>
      </c>
      <c r="U260" s="18">
        <v>963</v>
      </c>
      <c r="V260" s="18">
        <v>975</v>
      </c>
      <c r="W260" s="18">
        <v>988</v>
      </c>
      <c r="X260" s="18">
        <v>1006</v>
      </c>
      <c r="Y260" s="18">
        <v>1100</v>
      </c>
      <c r="Z260" s="18">
        <v>1119</v>
      </c>
      <c r="AA260" s="18">
        <v>1107</v>
      </c>
      <c r="AB260" s="18">
        <v>1119</v>
      </c>
      <c r="AC260" s="18">
        <v>1224</v>
      </c>
      <c r="AD260" s="18">
        <v>2826</v>
      </c>
      <c r="AE260" s="18">
        <v>2750</v>
      </c>
      <c r="AF260" s="18">
        <v>2657</v>
      </c>
      <c r="AG260" s="18"/>
      <c r="AH260" s="18"/>
      <c r="AI260" s="18"/>
      <c r="AJ260" s="18"/>
      <c r="AK260" s="18">
        <v>44000</v>
      </c>
      <c r="AL260" s="18">
        <v>45700</v>
      </c>
      <c r="AM260" s="18">
        <v>48500</v>
      </c>
      <c r="AN260" s="18">
        <v>47600</v>
      </c>
      <c r="AO260" s="18">
        <v>51800</v>
      </c>
      <c r="AP260" s="18">
        <v>50700</v>
      </c>
      <c r="AQ260" s="18">
        <v>50300</v>
      </c>
      <c r="AR260" s="18">
        <v>51100</v>
      </c>
      <c r="AS260" s="18">
        <v>50500</v>
      </c>
      <c r="AT260" s="18">
        <v>49700</v>
      </c>
      <c r="AU260" s="18">
        <v>48500</v>
      </c>
      <c r="AV260" s="18">
        <v>48300</v>
      </c>
      <c r="AW260" s="18">
        <v>47200</v>
      </c>
      <c r="AX260" s="18">
        <v>49800</v>
      </c>
      <c r="AY260" s="40">
        <v>50900</v>
      </c>
      <c r="AZ260" s="40">
        <v>51600</v>
      </c>
      <c r="BA260" s="40">
        <v>50600</v>
      </c>
      <c r="BB260" s="40">
        <v>49600</v>
      </c>
      <c r="BC260" s="40">
        <v>51400</v>
      </c>
      <c r="BD260" s="40">
        <v>51700</v>
      </c>
      <c r="BE260" s="40">
        <v>53600</v>
      </c>
      <c r="BF260" s="40">
        <v>53500</v>
      </c>
      <c r="BG260" s="40">
        <v>53800</v>
      </c>
      <c r="BH260" s="40">
        <v>54900</v>
      </c>
      <c r="BI260" s="40">
        <v>56000</v>
      </c>
      <c r="BJ260" s="40">
        <v>58100</v>
      </c>
      <c r="BK260" s="40">
        <v>57000</v>
      </c>
      <c r="BL260" s="40">
        <v>58600</v>
      </c>
      <c r="BM260" s="40">
        <v>56800</v>
      </c>
      <c r="BN260" s="40">
        <v>55000</v>
      </c>
      <c r="BO260" s="40">
        <v>54400</v>
      </c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16"/>
      <c r="CJ260"/>
      <c r="CL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EA260" s="30" t="e">
        <f t="shared" si="99"/>
        <v>#DIV/0!</v>
      </c>
      <c r="EB260" s="30">
        <f t="shared" si="100"/>
        <v>4.1818181818181817E-2</v>
      </c>
      <c r="EC260" s="30">
        <f t="shared" si="119"/>
        <v>3.8205689277899343E-2</v>
      </c>
      <c r="ED260" s="30">
        <f t="shared" si="120"/>
        <v>3.1670103092783508E-2</v>
      </c>
      <c r="EE260" s="30">
        <f t="shared" si="121"/>
        <v>3.4306722689075628E-2</v>
      </c>
      <c r="EF260" s="30">
        <f t="shared" si="122"/>
        <v>2.9150579150579149E-2</v>
      </c>
      <c r="EG260" s="30">
        <f t="shared" si="123"/>
        <v>2.5384615384615384E-2</v>
      </c>
      <c r="EH260" s="30">
        <f t="shared" si="124"/>
        <v>2.0357852882703777E-2</v>
      </c>
      <c r="EI260" s="30">
        <f t="shared" si="125"/>
        <v>2.1448140900195693E-2</v>
      </c>
      <c r="EJ260" s="30">
        <f t="shared" si="126"/>
        <v>2.0415841584158417E-2</v>
      </c>
      <c r="EK260" s="30">
        <f t="shared" si="127"/>
        <v>1.8249496981891346E-2</v>
      </c>
      <c r="EL260" s="30">
        <f t="shared" si="128"/>
        <v>1.7670103092783506E-2</v>
      </c>
      <c r="EM260" s="30">
        <f t="shared" si="129"/>
        <v>1.9730848861283644E-2</v>
      </c>
      <c r="EN260" s="30">
        <f t="shared" si="130"/>
        <v>1.9322033898305085E-2</v>
      </c>
      <c r="EO260" s="30">
        <f t="shared" si="104"/>
        <v>1.8594377510040162E-2</v>
      </c>
      <c r="EP260" s="30">
        <f t="shared" si="105"/>
        <v>1.7151277013752457E-2</v>
      </c>
      <c r="EQ260" s="30">
        <f t="shared" si="106"/>
        <v>1.8565891472868218E-2</v>
      </c>
      <c r="ER260" s="30">
        <f t="shared" si="107"/>
        <v>1.873517786561265E-2</v>
      </c>
      <c r="ES260" s="30">
        <f t="shared" si="108"/>
        <v>1.8991935483870969E-2</v>
      </c>
      <c r="ET260" s="30">
        <f t="shared" si="109"/>
        <v>1.7042801556420233E-2</v>
      </c>
      <c r="EU260" s="30">
        <f t="shared" si="110"/>
        <v>1.8626692456479691E-2</v>
      </c>
      <c r="EV260" s="30">
        <f t="shared" si="111"/>
        <v>1.8190298507462687E-2</v>
      </c>
      <c r="EW260" s="30">
        <f t="shared" si="112"/>
        <v>1.8467289719626169E-2</v>
      </c>
      <c r="EX260" s="30">
        <f t="shared" si="113"/>
        <v>1.8698884758364311E-2</v>
      </c>
      <c r="EY260" s="30">
        <f t="shared" si="114"/>
        <v>2.0036429872495445E-2</v>
      </c>
      <c r="EZ260" s="30">
        <f t="shared" si="115"/>
        <v>1.9982142857142858E-2</v>
      </c>
      <c r="FA260" s="30">
        <f t="shared" si="116"/>
        <v>1.9053356282271946E-2</v>
      </c>
      <c r="FB260" s="30">
        <f t="shared" si="117"/>
        <v>1.963157894736842E-2</v>
      </c>
      <c r="FC260" s="30">
        <f t="shared" si="118"/>
        <v>2.0887372013651876E-2</v>
      </c>
      <c r="FD260" s="30">
        <f t="shared" si="101"/>
        <v>4.9753521126760562E-2</v>
      </c>
      <c r="FE260" s="30">
        <f t="shared" si="102"/>
        <v>0.05</v>
      </c>
      <c r="FF260" s="30">
        <f t="shared" si="103"/>
        <v>4.8841911764705884E-2</v>
      </c>
    </row>
    <row r="261" spans="1:162" ht="14.4" x14ac:dyDescent="0.3">
      <c r="A261" s="16" t="s">
        <v>266</v>
      </c>
      <c r="B261" s="18">
        <v>4645</v>
      </c>
      <c r="C261" s="18">
        <v>4421</v>
      </c>
      <c r="D261" s="18">
        <v>4022</v>
      </c>
      <c r="E261" s="18">
        <v>4105</v>
      </c>
      <c r="F261" s="18">
        <v>3653</v>
      </c>
      <c r="G261" s="18">
        <v>3288</v>
      </c>
      <c r="H261" s="18">
        <v>3070</v>
      </c>
      <c r="I261" s="18">
        <v>3018</v>
      </c>
      <c r="J261" s="18">
        <v>2820</v>
      </c>
      <c r="K261" s="18">
        <v>2693</v>
      </c>
      <c r="L261" s="18">
        <v>2656</v>
      </c>
      <c r="M261" s="18">
        <v>2596</v>
      </c>
      <c r="N261" s="18">
        <v>2724</v>
      </c>
      <c r="O261" s="18">
        <v>2666</v>
      </c>
      <c r="P261" s="18">
        <v>2627</v>
      </c>
      <c r="Q261" s="18">
        <v>2750</v>
      </c>
      <c r="R261" s="18">
        <v>2697</v>
      </c>
      <c r="S261" s="18">
        <v>2606</v>
      </c>
      <c r="T261" s="18">
        <v>2541</v>
      </c>
      <c r="U261" s="18">
        <v>2633</v>
      </c>
      <c r="V261" s="18">
        <v>2560</v>
      </c>
      <c r="W261" s="18">
        <v>2460</v>
      </c>
      <c r="X261" s="18">
        <v>2356</v>
      </c>
      <c r="Y261" s="18">
        <v>2638</v>
      </c>
      <c r="Z261" s="18">
        <v>2610</v>
      </c>
      <c r="AA261" s="18">
        <v>2592</v>
      </c>
      <c r="AB261" s="18">
        <v>2564</v>
      </c>
      <c r="AC261" s="18">
        <v>2746</v>
      </c>
      <c r="AD261" s="18">
        <v>7022</v>
      </c>
      <c r="AE261" s="18">
        <v>6964</v>
      </c>
      <c r="AF261" s="18">
        <v>6550</v>
      </c>
      <c r="AG261" s="18"/>
      <c r="AH261" s="18"/>
      <c r="AI261" s="18"/>
      <c r="AJ261" s="18"/>
      <c r="AK261" s="18">
        <v>141100</v>
      </c>
      <c r="AL261" s="18">
        <v>141000</v>
      </c>
      <c r="AM261" s="18">
        <v>140500</v>
      </c>
      <c r="AN261" s="18">
        <v>141200</v>
      </c>
      <c r="AO261" s="18">
        <v>142600</v>
      </c>
      <c r="AP261" s="18">
        <v>142700</v>
      </c>
      <c r="AQ261" s="18">
        <v>143900</v>
      </c>
      <c r="AR261" s="18">
        <v>144100</v>
      </c>
      <c r="AS261" s="18">
        <v>142300</v>
      </c>
      <c r="AT261" s="18">
        <v>140400</v>
      </c>
      <c r="AU261" s="18">
        <v>139500</v>
      </c>
      <c r="AV261" s="18">
        <v>139500</v>
      </c>
      <c r="AW261" s="18">
        <v>141000</v>
      </c>
      <c r="AX261" s="18">
        <v>138600</v>
      </c>
      <c r="AY261" s="40">
        <v>137900</v>
      </c>
      <c r="AZ261" s="40">
        <v>141200</v>
      </c>
      <c r="BA261" s="40">
        <v>141500</v>
      </c>
      <c r="BB261" s="40">
        <v>144500</v>
      </c>
      <c r="BC261" s="40">
        <v>144500</v>
      </c>
      <c r="BD261" s="40">
        <v>143100</v>
      </c>
      <c r="BE261" s="40">
        <v>144700</v>
      </c>
      <c r="BF261" s="40">
        <v>145100</v>
      </c>
      <c r="BG261" s="40">
        <v>146700</v>
      </c>
      <c r="BH261" s="40">
        <v>145700</v>
      </c>
      <c r="BI261" s="40">
        <v>147500</v>
      </c>
      <c r="BJ261" s="40">
        <v>148300</v>
      </c>
      <c r="BK261" s="40">
        <v>146600</v>
      </c>
      <c r="BL261" s="40">
        <v>149500</v>
      </c>
      <c r="BM261" s="40">
        <v>147000</v>
      </c>
      <c r="BN261" s="40">
        <v>146300</v>
      </c>
      <c r="BO261" s="40">
        <v>148300</v>
      </c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16"/>
      <c r="CJ261"/>
      <c r="CL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EA261" s="30" t="e">
        <f t="shared" si="99"/>
        <v>#DIV/0!</v>
      </c>
      <c r="EB261" s="30">
        <f t="shared" si="100"/>
        <v>3.2919914953933378E-2</v>
      </c>
      <c r="EC261" s="30">
        <f t="shared" si="119"/>
        <v>3.1354609929078014E-2</v>
      </c>
      <c r="ED261" s="30">
        <f t="shared" si="120"/>
        <v>2.8626334519572954E-2</v>
      </c>
      <c r="EE261" s="30">
        <f t="shared" si="121"/>
        <v>2.9072237960339944E-2</v>
      </c>
      <c r="EF261" s="30">
        <f t="shared" si="122"/>
        <v>2.5617110799438989E-2</v>
      </c>
      <c r="EG261" s="30">
        <f t="shared" si="123"/>
        <v>2.3041345480028032E-2</v>
      </c>
      <c r="EH261" s="30">
        <f t="shared" si="124"/>
        <v>2.1334259902710217E-2</v>
      </c>
      <c r="EI261" s="30">
        <f t="shared" si="125"/>
        <v>2.0943789035392089E-2</v>
      </c>
      <c r="EJ261" s="30">
        <f t="shared" si="126"/>
        <v>1.9817287420941673E-2</v>
      </c>
      <c r="EK261" s="30">
        <f t="shared" si="127"/>
        <v>1.918091168091168E-2</v>
      </c>
      <c r="EL261" s="30">
        <f t="shared" si="128"/>
        <v>1.903942652329749E-2</v>
      </c>
      <c r="EM261" s="30">
        <f t="shared" si="129"/>
        <v>1.8609318996415769E-2</v>
      </c>
      <c r="EN261" s="30">
        <f t="shared" si="130"/>
        <v>1.9319148936170212E-2</v>
      </c>
      <c r="EO261" s="30">
        <f t="shared" si="104"/>
        <v>1.9235209235209234E-2</v>
      </c>
      <c r="EP261" s="30">
        <f t="shared" si="105"/>
        <v>1.9050036258158085E-2</v>
      </c>
      <c r="EQ261" s="30">
        <f t="shared" si="106"/>
        <v>1.9475920679886686E-2</v>
      </c>
      <c r="ER261" s="30">
        <f t="shared" si="107"/>
        <v>1.906007067137809E-2</v>
      </c>
      <c r="ES261" s="30">
        <f t="shared" si="108"/>
        <v>1.8034602076124569E-2</v>
      </c>
      <c r="ET261" s="30">
        <f t="shared" si="109"/>
        <v>1.7584775086505189E-2</v>
      </c>
      <c r="EU261" s="30">
        <f t="shared" si="110"/>
        <v>1.8399720475192172E-2</v>
      </c>
      <c r="EV261" s="30">
        <f t="shared" si="111"/>
        <v>1.7691776088458882E-2</v>
      </c>
      <c r="EW261" s="30">
        <f t="shared" si="112"/>
        <v>1.6953824948311508E-2</v>
      </c>
      <c r="EX261" s="30">
        <f t="shared" si="113"/>
        <v>1.6059986366734832E-2</v>
      </c>
      <c r="EY261" s="30">
        <f t="shared" si="114"/>
        <v>1.8105696636925187E-2</v>
      </c>
      <c r="EZ261" s="30">
        <f t="shared" si="115"/>
        <v>1.769491525423729E-2</v>
      </c>
      <c r="FA261" s="30">
        <f t="shared" si="116"/>
        <v>1.7478084962913015E-2</v>
      </c>
      <c r="FB261" s="30">
        <f t="shared" si="117"/>
        <v>1.7489768076398363E-2</v>
      </c>
      <c r="FC261" s="30">
        <f t="shared" si="118"/>
        <v>1.836789297658863E-2</v>
      </c>
      <c r="FD261" s="30">
        <f t="shared" si="101"/>
        <v>4.7768707482993195E-2</v>
      </c>
      <c r="FE261" s="30">
        <f t="shared" si="102"/>
        <v>4.7600820232399178E-2</v>
      </c>
      <c r="FF261" s="30">
        <f t="shared" si="103"/>
        <v>4.4167228590694538E-2</v>
      </c>
    </row>
    <row r="262" spans="1:162" ht="14.4" x14ac:dyDescent="0.3">
      <c r="A262" s="16" t="s">
        <v>267</v>
      </c>
      <c r="B262" s="18">
        <v>1297</v>
      </c>
      <c r="C262" s="18">
        <v>1147</v>
      </c>
      <c r="D262" s="18">
        <v>1143</v>
      </c>
      <c r="E262" s="18">
        <v>1166</v>
      </c>
      <c r="F262" s="18">
        <v>980</v>
      </c>
      <c r="G262" s="18">
        <v>898</v>
      </c>
      <c r="H262" s="18">
        <v>843</v>
      </c>
      <c r="I262" s="18">
        <v>872</v>
      </c>
      <c r="J262" s="18">
        <v>807</v>
      </c>
      <c r="K262" s="18">
        <v>738</v>
      </c>
      <c r="L262" s="18">
        <v>811</v>
      </c>
      <c r="M262" s="18">
        <v>850</v>
      </c>
      <c r="N262" s="18">
        <v>777</v>
      </c>
      <c r="O262" s="18">
        <v>771</v>
      </c>
      <c r="P262" s="18">
        <v>786</v>
      </c>
      <c r="Q262" s="18">
        <v>787</v>
      </c>
      <c r="R262" s="18">
        <v>815</v>
      </c>
      <c r="S262" s="18">
        <v>752</v>
      </c>
      <c r="T262" s="18">
        <v>780</v>
      </c>
      <c r="U262" s="18">
        <v>782</v>
      </c>
      <c r="V262" s="18">
        <v>739</v>
      </c>
      <c r="W262" s="18">
        <v>707</v>
      </c>
      <c r="X262" s="18">
        <v>776</v>
      </c>
      <c r="Y262" s="18">
        <v>834</v>
      </c>
      <c r="Z262" s="18">
        <v>762</v>
      </c>
      <c r="AA262" s="18">
        <v>694</v>
      </c>
      <c r="AB262" s="18">
        <v>775</v>
      </c>
      <c r="AC262" s="18">
        <v>821</v>
      </c>
      <c r="AD262" s="18">
        <v>2459</v>
      </c>
      <c r="AE262" s="18">
        <v>2380</v>
      </c>
      <c r="AF262" s="18">
        <v>2117</v>
      </c>
      <c r="AG262" s="18"/>
      <c r="AH262" s="18"/>
      <c r="AI262" s="18"/>
      <c r="AJ262" s="18"/>
      <c r="AK262" s="18">
        <v>39300</v>
      </c>
      <c r="AL262" s="18">
        <v>40000</v>
      </c>
      <c r="AM262" s="18">
        <v>39400</v>
      </c>
      <c r="AN262" s="18">
        <v>38800</v>
      </c>
      <c r="AO262" s="18">
        <v>39000</v>
      </c>
      <c r="AP262" s="18">
        <v>37900</v>
      </c>
      <c r="AQ262" s="18">
        <v>37600</v>
      </c>
      <c r="AR262" s="18">
        <v>37100</v>
      </c>
      <c r="AS262" s="18">
        <v>37100</v>
      </c>
      <c r="AT262" s="18">
        <v>35900</v>
      </c>
      <c r="AU262" s="18">
        <v>35500</v>
      </c>
      <c r="AV262" s="18">
        <v>36000</v>
      </c>
      <c r="AW262" s="18">
        <v>36800</v>
      </c>
      <c r="AX262" s="18">
        <v>36400</v>
      </c>
      <c r="AY262" s="40">
        <v>37000</v>
      </c>
      <c r="AZ262" s="40">
        <v>38500</v>
      </c>
      <c r="BA262" s="40">
        <v>37700</v>
      </c>
      <c r="BB262" s="40">
        <v>37800</v>
      </c>
      <c r="BC262" s="40">
        <v>38900</v>
      </c>
      <c r="BD262" s="40">
        <v>39900</v>
      </c>
      <c r="BE262" s="40">
        <v>39600</v>
      </c>
      <c r="BF262" s="40">
        <v>41400</v>
      </c>
      <c r="BG262" s="40">
        <v>40100</v>
      </c>
      <c r="BH262" s="40">
        <v>38200</v>
      </c>
      <c r="BI262" s="40">
        <v>39700</v>
      </c>
      <c r="BJ262" s="40">
        <v>38300</v>
      </c>
      <c r="BK262" s="40">
        <v>37400</v>
      </c>
      <c r="BL262" s="40">
        <v>37200</v>
      </c>
      <c r="BM262" s="40">
        <v>38700</v>
      </c>
      <c r="BN262" s="40">
        <v>36800</v>
      </c>
      <c r="BO262" s="40">
        <v>37800</v>
      </c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40"/>
      <c r="CE262" s="16"/>
      <c r="CJ262"/>
      <c r="CL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EA262" s="30" t="e">
        <f t="shared" si="99"/>
        <v>#DIV/0!</v>
      </c>
      <c r="EB262" s="30">
        <f t="shared" si="100"/>
        <v>3.3002544529262087E-2</v>
      </c>
      <c r="EC262" s="30">
        <f t="shared" si="119"/>
        <v>2.8674999999999999E-2</v>
      </c>
      <c r="ED262" s="30">
        <f t="shared" si="120"/>
        <v>2.901015228426396E-2</v>
      </c>
      <c r="EE262" s="30">
        <f t="shared" si="121"/>
        <v>3.0051546391752577E-2</v>
      </c>
      <c r="EF262" s="30">
        <f t="shared" si="122"/>
        <v>2.5128205128205128E-2</v>
      </c>
      <c r="EG262" s="30">
        <f t="shared" si="123"/>
        <v>2.3693931398416888E-2</v>
      </c>
      <c r="EH262" s="30">
        <f t="shared" si="124"/>
        <v>2.2420212765957445E-2</v>
      </c>
      <c r="EI262" s="30">
        <f t="shared" si="125"/>
        <v>2.3504043126684637E-2</v>
      </c>
      <c r="EJ262" s="30">
        <f t="shared" si="126"/>
        <v>2.1752021563342317E-2</v>
      </c>
      <c r="EK262" s="30">
        <f t="shared" si="127"/>
        <v>2.0557103064066853E-2</v>
      </c>
      <c r="EL262" s="30">
        <f t="shared" si="128"/>
        <v>2.284507042253521E-2</v>
      </c>
      <c r="EM262" s="30">
        <f t="shared" si="129"/>
        <v>2.361111111111111E-2</v>
      </c>
      <c r="EN262" s="30">
        <f t="shared" si="130"/>
        <v>2.1114130434782608E-2</v>
      </c>
      <c r="EO262" s="30">
        <f t="shared" si="104"/>
        <v>2.118131868131868E-2</v>
      </c>
      <c r="EP262" s="30">
        <f t="shared" si="105"/>
        <v>2.1243243243243243E-2</v>
      </c>
      <c r="EQ262" s="30">
        <f t="shared" si="106"/>
        <v>2.0441558441558441E-2</v>
      </c>
      <c r="ER262" s="30">
        <f t="shared" si="107"/>
        <v>2.1618037135278514E-2</v>
      </c>
      <c r="ES262" s="30">
        <f t="shared" si="108"/>
        <v>1.9894179894179895E-2</v>
      </c>
      <c r="ET262" s="30">
        <f t="shared" si="109"/>
        <v>2.0051413881748071E-2</v>
      </c>
      <c r="EU262" s="30">
        <f t="shared" si="110"/>
        <v>1.9598997493734335E-2</v>
      </c>
      <c r="EV262" s="30">
        <f t="shared" si="111"/>
        <v>1.866161616161616E-2</v>
      </c>
      <c r="EW262" s="30">
        <f t="shared" si="112"/>
        <v>1.7077294685990337E-2</v>
      </c>
      <c r="EX262" s="30">
        <f t="shared" si="113"/>
        <v>1.9351620947630922E-2</v>
      </c>
      <c r="EY262" s="30">
        <f t="shared" si="114"/>
        <v>2.1832460732984293E-2</v>
      </c>
      <c r="EZ262" s="30">
        <f t="shared" si="115"/>
        <v>1.9193954659949622E-2</v>
      </c>
      <c r="FA262" s="30">
        <f t="shared" si="116"/>
        <v>1.8120104438642298E-2</v>
      </c>
      <c r="FB262" s="30">
        <f t="shared" si="117"/>
        <v>2.0721925133689839E-2</v>
      </c>
      <c r="FC262" s="30">
        <f t="shared" si="118"/>
        <v>2.2069892473118278E-2</v>
      </c>
      <c r="FD262" s="30">
        <f t="shared" si="101"/>
        <v>6.3540051679586568E-2</v>
      </c>
      <c r="FE262" s="30">
        <f t="shared" si="102"/>
        <v>6.4673913043478262E-2</v>
      </c>
      <c r="FF262" s="30">
        <f t="shared" si="103"/>
        <v>5.6005291005291002E-2</v>
      </c>
    </row>
    <row r="263" spans="1:162" ht="14.4" x14ac:dyDescent="0.3">
      <c r="A263" s="16" t="s">
        <v>268</v>
      </c>
      <c r="B263" s="18">
        <v>2313</v>
      </c>
      <c r="C263" s="18">
        <v>2083</v>
      </c>
      <c r="D263" s="18">
        <v>1940</v>
      </c>
      <c r="E263" s="18">
        <v>1985</v>
      </c>
      <c r="F263" s="18">
        <v>1795</v>
      </c>
      <c r="G263" s="18">
        <v>1601</v>
      </c>
      <c r="H263" s="18">
        <v>1497</v>
      </c>
      <c r="I263" s="18">
        <v>1528</v>
      </c>
      <c r="J263" s="18">
        <v>1429</v>
      </c>
      <c r="K263" s="18">
        <v>1313</v>
      </c>
      <c r="L263" s="18">
        <v>1284</v>
      </c>
      <c r="M263" s="18">
        <v>1320</v>
      </c>
      <c r="N263" s="18">
        <v>1363</v>
      </c>
      <c r="O263" s="18">
        <v>1302</v>
      </c>
      <c r="P263" s="18">
        <v>1262</v>
      </c>
      <c r="Q263" s="18">
        <v>1327</v>
      </c>
      <c r="R263" s="18">
        <v>1336</v>
      </c>
      <c r="S263" s="18">
        <v>1271</v>
      </c>
      <c r="T263" s="18">
        <v>1248</v>
      </c>
      <c r="U263" s="18">
        <v>1307</v>
      </c>
      <c r="V263" s="18">
        <v>1244</v>
      </c>
      <c r="W263" s="18">
        <v>1139</v>
      </c>
      <c r="X263" s="18">
        <v>1155</v>
      </c>
      <c r="Y263" s="18">
        <v>1272</v>
      </c>
      <c r="Z263" s="18">
        <v>1270</v>
      </c>
      <c r="AA263" s="18">
        <v>1251</v>
      </c>
      <c r="AB263" s="18">
        <v>1252</v>
      </c>
      <c r="AC263" s="18">
        <v>1380</v>
      </c>
      <c r="AD263" s="18">
        <v>2939</v>
      </c>
      <c r="AE263" s="18">
        <v>2940</v>
      </c>
      <c r="AF263" s="18">
        <v>2918</v>
      </c>
      <c r="AG263" s="18"/>
      <c r="AH263" s="18"/>
      <c r="AI263" s="18"/>
      <c r="AJ263" s="18"/>
      <c r="AK263" s="18">
        <v>41600</v>
      </c>
      <c r="AL263" s="18">
        <v>41100</v>
      </c>
      <c r="AM263" s="18">
        <v>40100</v>
      </c>
      <c r="AN263" s="18">
        <v>38900</v>
      </c>
      <c r="AO263" s="18">
        <v>39400</v>
      </c>
      <c r="AP263" s="18">
        <v>41400</v>
      </c>
      <c r="AQ263" s="18">
        <v>40800</v>
      </c>
      <c r="AR263" s="18">
        <v>40700</v>
      </c>
      <c r="AS263" s="18">
        <v>40900</v>
      </c>
      <c r="AT263" s="18">
        <v>38500</v>
      </c>
      <c r="AU263" s="18">
        <v>41000</v>
      </c>
      <c r="AV263" s="18">
        <v>40700</v>
      </c>
      <c r="AW263" s="18">
        <v>40300</v>
      </c>
      <c r="AX263" s="18">
        <v>41400</v>
      </c>
      <c r="AY263" s="40">
        <v>40900</v>
      </c>
      <c r="AZ263" s="40">
        <v>43600</v>
      </c>
      <c r="BA263" s="40">
        <v>45800</v>
      </c>
      <c r="BB263" s="40">
        <v>43900</v>
      </c>
      <c r="BC263" s="40">
        <v>44200</v>
      </c>
      <c r="BD263" s="40">
        <v>42800</v>
      </c>
      <c r="BE263" s="40">
        <v>42900</v>
      </c>
      <c r="BF263" s="40">
        <v>45200</v>
      </c>
      <c r="BG263" s="40">
        <v>45100</v>
      </c>
      <c r="BH263" s="40">
        <v>44300</v>
      </c>
      <c r="BI263" s="40">
        <v>43400</v>
      </c>
      <c r="BJ263" s="40">
        <v>44100</v>
      </c>
      <c r="BK263" s="40">
        <v>43900</v>
      </c>
      <c r="BL263" s="40">
        <v>44100</v>
      </c>
      <c r="BM263" s="40">
        <v>42900</v>
      </c>
      <c r="BN263" s="40">
        <v>43100</v>
      </c>
      <c r="BO263" s="40">
        <v>42600</v>
      </c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16"/>
      <c r="CJ263"/>
      <c r="CL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EA263" s="30" t="e">
        <f t="shared" si="99"/>
        <v>#DIV/0!</v>
      </c>
      <c r="EB263" s="30">
        <f t="shared" si="100"/>
        <v>5.5600961538461537E-2</v>
      </c>
      <c r="EC263" s="30">
        <f t="shared" si="119"/>
        <v>5.0681265206812653E-2</v>
      </c>
      <c r="ED263" s="30">
        <f t="shared" si="120"/>
        <v>4.8379052369077309E-2</v>
      </c>
      <c r="EE263" s="30">
        <f t="shared" si="121"/>
        <v>5.1028277634961441E-2</v>
      </c>
      <c r="EF263" s="30">
        <f t="shared" si="122"/>
        <v>4.555837563451777E-2</v>
      </c>
      <c r="EG263" s="30">
        <f t="shared" si="123"/>
        <v>3.8671497584541061E-2</v>
      </c>
      <c r="EH263" s="30">
        <f t="shared" si="124"/>
        <v>3.6691176470588234E-2</v>
      </c>
      <c r="EI263" s="30">
        <f t="shared" si="125"/>
        <v>3.7542997542997544E-2</v>
      </c>
      <c r="EJ263" s="30">
        <f t="shared" si="126"/>
        <v>3.4938875305623472E-2</v>
      </c>
      <c r="EK263" s="30">
        <f t="shared" si="127"/>
        <v>3.4103896103896102E-2</v>
      </c>
      <c r="EL263" s="30">
        <f t="shared" si="128"/>
        <v>3.1317073170731707E-2</v>
      </c>
      <c r="EM263" s="30">
        <f t="shared" si="129"/>
        <v>3.2432432432432434E-2</v>
      </c>
      <c r="EN263" s="30">
        <f t="shared" si="130"/>
        <v>3.382133995037221E-2</v>
      </c>
      <c r="EO263" s="30">
        <f t="shared" si="104"/>
        <v>3.144927536231884E-2</v>
      </c>
      <c r="EP263" s="30">
        <f t="shared" si="105"/>
        <v>3.0855745721271394E-2</v>
      </c>
      <c r="EQ263" s="30">
        <f t="shared" si="106"/>
        <v>3.0435779816513762E-2</v>
      </c>
      <c r="ER263" s="30">
        <f t="shared" si="107"/>
        <v>2.9170305676855895E-2</v>
      </c>
      <c r="ES263" s="30">
        <f t="shared" si="108"/>
        <v>2.8952164009111617E-2</v>
      </c>
      <c r="ET263" s="30">
        <f t="shared" si="109"/>
        <v>2.823529411764706E-2</v>
      </c>
      <c r="EU263" s="30">
        <f t="shared" si="110"/>
        <v>3.0537383177570092E-2</v>
      </c>
      <c r="EV263" s="30">
        <f t="shared" si="111"/>
        <v>2.8997668997668997E-2</v>
      </c>
      <c r="EW263" s="30">
        <f t="shared" si="112"/>
        <v>2.5199115044247787E-2</v>
      </c>
      <c r="EX263" s="30">
        <f t="shared" si="113"/>
        <v>2.5609756097560974E-2</v>
      </c>
      <c r="EY263" s="30">
        <f t="shared" si="114"/>
        <v>2.8713318284424378E-2</v>
      </c>
      <c r="EZ263" s="30">
        <f t="shared" si="115"/>
        <v>2.9262672811059907E-2</v>
      </c>
      <c r="FA263" s="30">
        <f t="shared" si="116"/>
        <v>2.836734693877551E-2</v>
      </c>
      <c r="FB263" s="30">
        <f t="shared" si="117"/>
        <v>2.8519362186788154E-2</v>
      </c>
      <c r="FC263" s="30">
        <f t="shared" si="118"/>
        <v>3.1292517006802724E-2</v>
      </c>
      <c r="FD263" s="30">
        <f t="shared" si="101"/>
        <v>6.8508158508158515E-2</v>
      </c>
      <c r="FE263" s="30">
        <f t="shared" si="102"/>
        <v>6.821345707656612E-2</v>
      </c>
      <c r="FF263" s="30">
        <f t="shared" si="103"/>
        <v>6.8497652582159618E-2</v>
      </c>
    </row>
    <row r="264" spans="1:162" ht="14.4" x14ac:dyDescent="0.3">
      <c r="A264" s="16" t="s">
        <v>269</v>
      </c>
      <c r="B264" s="18">
        <v>3175</v>
      </c>
      <c r="C264" s="18">
        <v>2958</v>
      </c>
      <c r="D264" s="18">
        <v>2766</v>
      </c>
      <c r="E264" s="18">
        <v>2731</v>
      </c>
      <c r="F264" s="18">
        <v>2468</v>
      </c>
      <c r="G264" s="18">
        <v>2244</v>
      </c>
      <c r="H264" s="18">
        <v>2101</v>
      </c>
      <c r="I264" s="18">
        <v>2126</v>
      </c>
      <c r="J264" s="18">
        <v>1981</v>
      </c>
      <c r="K264" s="18">
        <v>1961</v>
      </c>
      <c r="L264" s="18">
        <v>1872</v>
      </c>
      <c r="M264" s="18">
        <v>1907</v>
      </c>
      <c r="N264" s="18">
        <v>1840</v>
      </c>
      <c r="O264" s="18">
        <v>1825</v>
      </c>
      <c r="P264" s="18">
        <v>1862</v>
      </c>
      <c r="Q264" s="18">
        <v>1997</v>
      </c>
      <c r="R264" s="18">
        <v>1910</v>
      </c>
      <c r="S264" s="18">
        <v>1782</v>
      </c>
      <c r="T264" s="18">
        <v>1930</v>
      </c>
      <c r="U264" s="18">
        <v>2026</v>
      </c>
      <c r="V264" s="18">
        <v>2029</v>
      </c>
      <c r="W264" s="18">
        <v>1989</v>
      </c>
      <c r="X264" s="18">
        <v>2000</v>
      </c>
      <c r="Y264" s="18">
        <v>2084</v>
      </c>
      <c r="Z264" s="18">
        <v>2031</v>
      </c>
      <c r="AA264" s="18">
        <v>2013</v>
      </c>
      <c r="AB264" s="18">
        <v>2074</v>
      </c>
      <c r="AC264" s="18">
        <v>2173</v>
      </c>
      <c r="AD264" s="18">
        <v>4439</v>
      </c>
      <c r="AE264" s="18">
        <v>4329</v>
      </c>
      <c r="AF264" s="18">
        <v>3902</v>
      </c>
      <c r="AG264" s="18"/>
      <c r="AH264" s="18"/>
      <c r="AI264" s="18"/>
      <c r="AJ264" s="18"/>
      <c r="AK264" s="18">
        <v>69200</v>
      </c>
      <c r="AL264" s="18">
        <v>69400</v>
      </c>
      <c r="AM264" s="18">
        <v>69000</v>
      </c>
      <c r="AN264" s="18">
        <v>67800</v>
      </c>
      <c r="AO264" s="18">
        <v>70000</v>
      </c>
      <c r="AP264" s="18">
        <v>68200</v>
      </c>
      <c r="AQ264" s="18">
        <v>68700</v>
      </c>
      <c r="AR264" s="18">
        <v>66200</v>
      </c>
      <c r="AS264" s="18">
        <v>65100</v>
      </c>
      <c r="AT264" s="18">
        <v>66100</v>
      </c>
      <c r="AU264" s="18">
        <v>67700</v>
      </c>
      <c r="AV264" s="18">
        <v>70000</v>
      </c>
      <c r="AW264" s="18">
        <v>69100</v>
      </c>
      <c r="AX264" s="18">
        <v>69900</v>
      </c>
      <c r="AY264" s="40">
        <v>68400</v>
      </c>
      <c r="AZ264" s="40">
        <v>68300</v>
      </c>
      <c r="BA264" s="40">
        <v>70900</v>
      </c>
      <c r="BB264" s="40">
        <v>69300</v>
      </c>
      <c r="BC264" s="40">
        <v>69900</v>
      </c>
      <c r="BD264" s="40">
        <v>73600</v>
      </c>
      <c r="BE264" s="40">
        <v>71900</v>
      </c>
      <c r="BF264" s="40">
        <v>73300</v>
      </c>
      <c r="BG264" s="40">
        <v>72700</v>
      </c>
      <c r="BH264" s="40">
        <v>70500</v>
      </c>
      <c r="BI264" s="40">
        <v>69700</v>
      </c>
      <c r="BJ264" s="40">
        <v>67500</v>
      </c>
      <c r="BK264" s="40">
        <v>67600</v>
      </c>
      <c r="BL264" s="40">
        <v>66100</v>
      </c>
      <c r="BM264" s="40">
        <v>66200</v>
      </c>
      <c r="BN264" s="40">
        <v>67000</v>
      </c>
      <c r="BO264" s="40">
        <v>64100</v>
      </c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16"/>
      <c r="CJ264"/>
      <c r="CL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EA264" s="30" t="e">
        <f t="shared" si="99"/>
        <v>#DIV/0!</v>
      </c>
      <c r="EB264" s="30">
        <f t="shared" si="100"/>
        <v>4.5881502890173412E-2</v>
      </c>
      <c r="EC264" s="30">
        <f t="shared" si="119"/>
        <v>4.2622478386167145E-2</v>
      </c>
      <c r="ED264" s="30">
        <f t="shared" si="120"/>
        <v>4.0086956521739131E-2</v>
      </c>
      <c r="EE264" s="30">
        <f t="shared" si="121"/>
        <v>4.0280235988200588E-2</v>
      </c>
      <c r="EF264" s="30">
        <f t="shared" si="122"/>
        <v>3.5257142857142855E-2</v>
      </c>
      <c r="EG264" s="30">
        <f t="shared" si="123"/>
        <v>3.2903225806451615E-2</v>
      </c>
      <c r="EH264" s="30">
        <f t="shared" si="124"/>
        <v>3.0582241630276563E-2</v>
      </c>
      <c r="EI264" s="30">
        <f t="shared" si="125"/>
        <v>3.2114803625377643E-2</v>
      </c>
      <c r="EJ264" s="30">
        <f t="shared" si="126"/>
        <v>3.043010752688172E-2</v>
      </c>
      <c r="EK264" s="30">
        <f t="shared" si="127"/>
        <v>2.9667170953101361E-2</v>
      </c>
      <c r="EL264" s="30">
        <f t="shared" si="128"/>
        <v>2.7651403249630724E-2</v>
      </c>
      <c r="EM264" s="30">
        <f t="shared" si="129"/>
        <v>2.7242857142857142E-2</v>
      </c>
      <c r="EN264" s="30">
        <f t="shared" si="130"/>
        <v>2.662807525325615E-2</v>
      </c>
      <c r="EO264" s="30">
        <f t="shared" si="104"/>
        <v>2.6108726752503576E-2</v>
      </c>
      <c r="EP264" s="30">
        <f t="shared" si="105"/>
        <v>2.7222222222222221E-2</v>
      </c>
      <c r="EQ264" s="30">
        <f t="shared" si="106"/>
        <v>2.9238653001464127E-2</v>
      </c>
      <c r="ER264" s="30">
        <f t="shared" si="107"/>
        <v>2.6939351198871649E-2</v>
      </c>
      <c r="ES264" s="30">
        <f t="shared" si="108"/>
        <v>2.5714285714285714E-2</v>
      </c>
      <c r="ET264" s="30">
        <f t="shared" si="109"/>
        <v>2.7610872675250357E-2</v>
      </c>
      <c r="EU264" s="30">
        <f t="shared" si="110"/>
        <v>2.752717391304348E-2</v>
      </c>
      <c r="EV264" s="30">
        <f t="shared" si="111"/>
        <v>2.8219749652294852E-2</v>
      </c>
      <c r="EW264" s="30">
        <f t="shared" si="112"/>
        <v>2.713506139154161E-2</v>
      </c>
      <c r="EX264" s="30">
        <f t="shared" si="113"/>
        <v>2.7510316368638238E-2</v>
      </c>
      <c r="EY264" s="30">
        <f t="shared" si="114"/>
        <v>2.9560283687943261E-2</v>
      </c>
      <c r="EZ264" s="30">
        <f t="shared" si="115"/>
        <v>2.9139167862266859E-2</v>
      </c>
      <c r="FA264" s="30">
        <f t="shared" si="116"/>
        <v>2.9822222222222222E-2</v>
      </c>
      <c r="FB264" s="30">
        <f t="shared" si="117"/>
        <v>3.0680473372781066E-2</v>
      </c>
      <c r="FC264" s="30">
        <f t="shared" si="118"/>
        <v>3.2874432677760967E-2</v>
      </c>
      <c r="FD264" s="30">
        <f t="shared" si="101"/>
        <v>6.7054380664652566E-2</v>
      </c>
      <c r="FE264" s="30">
        <f t="shared" si="102"/>
        <v>6.4611940298507461E-2</v>
      </c>
      <c r="FF264" s="30">
        <f t="shared" si="103"/>
        <v>6.0873634945397818E-2</v>
      </c>
    </row>
    <row r="265" spans="1:162" ht="14.4" x14ac:dyDescent="0.3">
      <c r="A265" s="16" t="s">
        <v>270</v>
      </c>
      <c r="B265" s="18">
        <v>1271</v>
      </c>
      <c r="C265" s="18">
        <v>1098</v>
      </c>
      <c r="D265" s="18">
        <v>1095</v>
      </c>
      <c r="E265" s="18">
        <v>1140</v>
      </c>
      <c r="F265" s="18">
        <v>959</v>
      </c>
      <c r="G265" s="18">
        <v>887</v>
      </c>
      <c r="H265" s="18">
        <v>860</v>
      </c>
      <c r="I265" s="18">
        <v>813</v>
      </c>
      <c r="J265" s="18">
        <v>763</v>
      </c>
      <c r="K265" s="18">
        <v>720</v>
      </c>
      <c r="L265" s="18">
        <v>776</v>
      </c>
      <c r="M265" s="18">
        <v>836</v>
      </c>
      <c r="N265" s="18">
        <v>723</v>
      </c>
      <c r="O265" s="18">
        <v>714</v>
      </c>
      <c r="P265" s="18">
        <v>694</v>
      </c>
      <c r="Q265" s="18">
        <v>769</v>
      </c>
      <c r="R265" s="18">
        <v>718</v>
      </c>
      <c r="S265" s="18">
        <v>663</v>
      </c>
      <c r="T265" s="18">
        <v>676</v>
      </c>
      <c r="U265" s="18">
        <v>706</v>
      </c>
      <c r="V265" s="18">
        <v>668</v>
      </c>
      <c r="W265" s="18">
        <v>602</v>
      </c>
      <c r="X265" s="18">
        <v>600</v>
      </c>
      <c r="Y265" s="18">
        <v>678</v>
      </c>
      <c r="Z265" s="18">
        <v>671</v>
      </c>
      <c r="AA265" s="18">
        <v>651</v>
      </c>
      <c r="AB265" s="18">
        <v>663</v>
      </c>
      <c r="AC265" s="18">
        <v>751</v>
      </c>
      <c r="AD265" s="18">
        <v>2450</v>
      </c>
      <c r="AE265" s="18">
        <v>2068</v>
      </c>
      <c r="AF265" s="18">
        <v>1888</v>
      </c>
      <c r="AG265" s="18"/>
      <c r="AH265" s="18"/>
      <c r="AI265" s="18"/>
      <c r="AJ265" s="18"/>
      <c r="AK265" s="18">
        <v>49800</v>
      </c>
      <c r="AL265" s="18">
        <v>50200</v>
      </c>
      <c r="AM265" s="18">
        <v>48800</v>
      </c>
      <c r="AN265" s="18">
        <v>47700</v>
      </c>
      <c r="AO265" s="18">
        <v>46500</v>
      </c>
      <c r="AP265" s="18">
        <v>44100</v>
      </c>
      <c r="AQ265" s="18">
        <v>46300</v>
      </c>
      <c r="AR265" s="18">
        <v>47300</v>
      </c>
      <c r="AS265" s="18">
        <v>47500</v>
      </c>
      <c r="AT265" s="18">
        <v>49000</v>
      </c>
      <c r="AU265" s="18">
        <v>47500</v>
      </c>
      <c r="AV265" s="18">
        <v>47800</v>
      </c>
      <c r="AW265" s="18">
        <v>47900</v>
      </c>
      <c r="AX265" s="18">
        <v>49200</v>
      </c>
      <c r="AY265" s="40">
        <v>48700</v>
      </c>
      <c r="AZ265" s="40">
        <v>48600</v>
      </c>
      <c r="BA265" s="40">
        <v>48200</v>
      </c>
      <c r="BB265" s="40">
        <v>48300</v>
      </c>
      <c r="BC265" s="40">
        <v>49200</v>
      </c>
      <c r="BD265" s="40">
        <v>49900</v>
      </c>
      <c r="BE265" s="40">
        <v>49700</v>
      </c>
      <c r="BF265" s="40">
        <v>49400</v>
      </c>
      <c r="BG265" s="40">
        <v>47200</v>
      </c>
      <c r="BH265" s="40">
        <v>47600</v>
      </c>
      <c r="BI265" s="40">
        <v>48600</v>
      </c>
      <c r="BJ265" s="40">
        <v>48700</v>
      </c>
      <c r="BK265" s="40">
        <v>49000</v>
      </c>
      <c r="BL265" s="40">
        <v>48000</v>
      </c>
      <c r="BM265" s="40">
        <v>47900</v>
      </c>
      <c r="BN265" s="40">
        <v>48000</v>
      </c>
      <c r="BO265" s="40">
        <v>48200</v>
      </c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16"/>
      <c r="CJ265"/>
      <c r="CL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EA265" s="30" t="e">
        <f t="shared" ref="EA265:EA328" si="131">B265/AJ265</f>
        <v>#DIV/0!</v>
      </c>
      <c r="EB265" s="30">
        <f t="shared" ref="EB265:EB328" si="132">B265/AK265</f>
        <v>2.5522088353413654E-2</v>
      </c>
      <c r="EC265" s="30">
        <f t="shared" si="119"/>
        <v>2.1872509960159364E-2</v>
      </c>
      <c r="ED265" s="30">
        <f t="shared" si="120"/>
        <v>2.2438524590163933E-2</v>
      </c>
      <c r="EE265" s="30">
        <f t="shared" si="121"/>
        <v>2.3899371069182392E-2</v>
      </c>
      <c r="EF265" s="30">
        <f t="shared" si="122"/>
        <v>2.0623655913978495E-2</v>
      </c>
      <c r="EG265" s="30">
        <f t="shared" si="123"/>
        <v>2.0113378684807257E-2</v>
      </c>
      <c r="EH265" s="30">
        <f t="shared" si="124"/>
        <v>1.8574514038876888E-2</v>
      </c>
      <c r="EI265" s="30">
        <f t="shared" si="125"/>
        <v>1.7188160676532768E-2</v>
      </c>
      <c r="EJ265" s="30">
        <f t="shared" si="126"/>
        <v>1.6063157894736842E-2</v>
      </c>
      <c r="EK265" s="30">
        <f t="shared" si="127"/>
        <v>1.4693877551020407E-2</v>
      </c>
      <c r="EL265" s="30">
        <f t="shared" si="128"/>
        <v>1.6336842105263157E-2</v>
      </c>
      <c r="EM265" s="30">
        <f t="shared" si="129"/>
        <v>1.7489539748953974E-2</v>
      </c>
      <c r="EN265" s="30">
        <f t="shared" si="130"/>
        <v>1.5093945720250522E-2</v>
      </c>
      <c r="EO265" s="30">
        <f t="shared" si="104"/>
        <v>1.451219512195122E-2</v>
      </c>
      <c r="EP265" s="30">
        <f t="shared" si="105"/>
        <v>1.4250513347022587E-2</v>
      </c>
      <c r="EQ265" s="30">
        <f t="shared" si="106"/>
        <v>1.5823045267489712E-2</v>
      </c>
      <c r="ER265" s="30">
        <f t="shared" si="107"/>
        <v>1.4896265560165975E-2</v>
      </c>
      <c r="ES265" s="30">
        <f t="shared" si="108"/>
        <v>1.3726708074534161E-2</v>
      </c>
      <c r="ET265" s="30">
        <f t="shared" si="109"/>
        <v>1.3739837398373984E-2</v>
      </c>
      <c r="EU265" s="30">
        <f t="shared" si="110"/>
        <v>1.4148296593186373E-2</v>
      </c>
      <c r="EV265" s="30">
        <f t="shared" si="111"/>
        <v>1.3440643863179074E-2</v>
      </c>
      <c r="EW265" s="30">
        <f t="shared" si="112"/>
        <v>1.2186234817813765E-2</v>
      </c>
      <c r="EX265" s="30">
        <f t="shared" si="113"/>
        <v>1.2711864406779662E-2</v>
      </c>
      <c r="EY265" s="30">
        <f t="shared" si="114"/>
        <v>1.4243697478991596E-2</v>
      </c>
      <c r="EZ265" s="30">
        <f t="shared" si="115"/>
        <v>1.3806584362139917E-2</v>
      </c>
      <c r="FA265" s="30">
        <f t="shared" si="116"/>
        <v>1.3367556468172484E-2</v>
      </c>
      <c r="FB265" s="30">
        <f t="shared" si="117"/>
        <v>1.3530612244897959E-2</v>
      </c>
      <c r="FC265" s="30">
        <f t="shared" si="118"/>
        <v>1.5645833333333335E-2</v>
      </c>
      <c r="FD265" s="30">
        <f t="shared" ref="FD265:FD328" si="133">AD265/BM265</f>
        <v>5.1148225469728602E-2</v>
      </c>
      <c r="FE265" s="30">
        <f t="shared" ref="FE265:FE328" si="134">AE265/BN265</f>
        <v>4.3083333333333335E-2</v>
      </c>
      <c r="FF265" s="30">
        <f t="shared" ref="FF265:FF328" si="135">AF265/BO265</f>
        <v>3.9170124481327798E-2</v>
      </c>
    </row>
    <row r="266" spans="1:162" ht="14.4" x14ac:dyDescent="0.3">
      <c r="A266" s="16" t="s">
        <v>271</v>
      </c>
      <c r="B266" s="18">
        <v>2218</v>
      </c>
      <c r="C266" s="18">
        <v>2085</v>
      </c>
      <c r="D266" s="18">
        <v>1949</v>
      </c>
      <c r="E266" s="18">
        <v>1972</v>
      </c>
      <c r="F266" s="18">
        <v>1757</v>
      </c>
      <c r="G266" s="18">
        <v>1562</v>
      </c>
      <c r="H266" s="18">
        <v>1465</v>
      </c>
      <c r="I266" s="18">
        <v>1436</v>
      </c>
      <c r="J266" s="18">
        <v>1383</v>
      </c>
      <c r="K266" s="18">
        <v>1317</v>
      </c>
      <c r="L266" s="18">
        <v>1255</v>
      </c>
      <c r="M266" s="18">
        <v>1315</v>
      </c>
      <c r="N266" s="18">
        <v>1304</v>
      </c>
      <c r="O266" s="18">
        <v>1282</v>
      </c>
      <c r="P266" s="18">
        <v>1241</v>
      </c>
      <c r="Q266" s="18">
        <v>1362</v>
      </c>
      <c r="R266" s="18">
        <v>1290</v>
      </c>
      <c r="S266" s="18">
        <v>1242</v>
      </c>
      <c r="T266" s="18">
        <v>1235</v>
      </c>
      <c r="U266" s="18">
        <v>1289</v>
      </c>
      <c r="V266" s="18">
        <v>1250</v>
      </c>
      <c r="W266" s="18">
        <v>1221</v>
      </c>
      <c r="X266" s="18">
        <v>1212</v>
      </c>
      <c r="Y266" s="18">
        <v>1309</v>
      </c>
      <c r="Z266" s="18">
        <v>1330</v>
      </c>
      <c r="AA266" s="18">
        <v>1323</v>
      </c>
      <c r="AB266" s="18">
        <v>1375</v>
      </c>
      <c r="AC266" s="18">
        <v>1496</v>
      </c>
      <c r="AD266" s="18">
        <v>3255</v>
      </c>
      <c r="AE266" s="18">
        <v>3229</v>
      </c>
      <c r="AF266" s="18">
        <v>2997</v>
      </c>
      <c r="AG266" s="18"/>
      <c r="AH266" s="18"/>
      <c r="AI266" s="18"/>
      <c r="AJ266" s="18"/>
      <c r="AK266" s="18">
        <v>63800</v>
      </c>
      <c r="AL266" s="18">
        <v>62900</v>
      </c>
      <c r="AM266" s="18">
        <v>62200</v>
      </c>
      <c r="AN266" s="18">
        <v>61000</v>
      </c>
      <c r="AO266" s="18">
        <v>60300</v>
      </c>
      <c r="AP266" s="18">
        <v>59000</v>
      </c>
      <c r="AQ266" s="18">
        <v>57500</v>
      </c>
      <c r="AR266" s="18">
        <v>58600</v>
      </c>
      <c r="AS266" s="18">
        <v>60100</v>
      </c>
      <c r="AT266" s="18">
        <v>63100</v>
      </c>
      <c r="AU266" s="18">
        <v>63600</v>
      </c>
      <c r="AV266" s="18">
        <v>63200</v>
      </c>
      <c r="AW266" s="18">
        <v>64400</v>
      </c>
      <c r="AX266" s="18">
        <v>65300</v>
      </c>
      <c r="AY266" s="40">
        <v>67700</v>
      </c>
      <c r="AZ266" s="40">
        <v>65800</v>
      </c>
      <c r="BA266" s="40">
        <v>64300</v>
      </c>
      <c r="BB266" s="40">
        <v>62200</v>
      </c>
      <c r="BC266" s="40">
        <v>61100</v>
      </c>
      <c r="BD266" s="40">
        <v>62000</v>
      </c>
      <c r="BE266" s="40">
        <v>61900</v>
      </c>
      <c r="BF266" s="40">
        <v>62400</v>
      </c>
      <c r="BG266" s="40">
        <v>62100</v>
      </c>
      <c r="BH266" s="40">
        <v>65300</v>
      </c>
      <c r="BI266" s="40">
        <v>67000</v>
      </c>
      <c r="BJ266" s="40">
        <v>67000</v>
      </c>
      <c r="BK266" s="40">
        <v>67000</v>
      </c>
      <c r="BL266" s="40">
        <v>67100</v>
      </c>
      <c r="BM266" s="40">
        <v>66800</v>
      </c>
      <c r="BN266" s="40">
        <v>62600</v>
      </c>
      <c r="BO266" s="40">
        <v>60700</v>
      </c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16"/>
      <c r="CJ266"/>
      <c r="CL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EA266" s="30" t="e">
        <f t="shared" si="131"/>
        <v>#DIV/0!</v>
      </c>
      <c r="EB266" s="30">
        <f t="shared" si="132"/>
        <v>3.4764890282131658E-2</v>
      </c>
      <c r="EC266" s="30">
        <f t="shared" si="119"/>
        <v>3.3147853736089028E-2</v>
      </c>
      <c r="ED266" s="30">
        <f t="shared" si="120"/>
        <v>3.1334405144694537E-2</v>
      </c>
      <c r="EE266" s="30">
        <f t="shared" si="121"/>
        <v>3.2327868852459016E-2</v>
      </c>
      <c r="EF266" s="30">
        <f t="shared" si="122"/>
        <v>2.913764510779436E-2</v>
      </c>
      <c r="EG266" s="30">
        <f t="shared" si="123"/>
        <v>2.6474576271186441E-2</v>
      </c>
      <c r="EH266" s="30">
        <f t="shared" si="124"/>
        <v>2.5478260869565218E-2</v>
      </c>
      <c r="EI266" s="30">
        <f t="shared" si="125"/>
        <v>2.4505119453924914E-2</v>
      </c>
      <c r="EJ266" s="30">
        <f t="shared" si="126"/>
        <v>2.3011647254575707E-2</v>
      </c>
      <c r="EK266" s="30">
        <f t="shared" si="127"/>
        <v>2.0871632329635501E-2</v>
      </c>
      <c r="EL266" s="30">
        <f t="shared" si="128"/>
        <v>1.9732704402515722E-2</v>
      </c>
      <c r="EM266" s="30">
        <f t="shared" si="129"/>
        <v>2.0806962025316456E-2</v>
      </c>
      <c r="EN266" s="30">
        <f t="shared" si="130"/>
        <v>2.0248447204968944E-2</v>
      </c>
      <c r="EO266" s="30">
        <f t="shared" si="104"/>
        <v>1.9632465543644718E-2</v>
      </c>
      <c r="EP266" s="30">
        <f t="shared" si="105"/>
        <v>1.8330871491875924E-2</v>
      </c>
      <c r="EQ266" s="30">
        <f t="shared" si="106"/>
        <v>2.0699088145896657E-2</v>
      </c>
      <c r="ER266" s="30">
        <f t="shared" si="107"/>
        <v>2.006220839813375E-2</v>
      </c>
      <c r="ES266" s="30">
        <f t="shared" si="108"/>
        <v>1.9967845659163989E-2</v>
      </c>
      <c r="ET266" s="30">
        <f t="shared" si="109"/>
        <v>2.021276595744681E-2</v>
      </c>
      <c r="EU266" s="30">
        <f t="shared" si="110"/>
        <v>2.079032258064516E-2</v>
      </c>
      <c r="EV266" s="30">
        <f t="shared" si="111"/>
        <v>2.0193861066235864E-2</v>
      </c>
      <c r="EW266" s="30">
        <f t="shared" si="112"/>
        <v>1.9567307692307693E-2</v>
      </c>
      <c r="EX266" s="30">
        <f t="shared" si="113"/>
        <v>1.9516908212560385E-2</v>
      </c>
      <c r="EY266" s="30">
        <f t="shared" si="114"/>
        <v>2.0045941807044412E-2</v>
      </c>
      <c r="EZ266" s="30">
        <f t="shared" si="115"/>
        <v>1.9850746268656717E-2</v>
      </c>
      <c r="FA266" s="30">
        <f t="shared" si="116"/>
        <v>1.9746268656716418E-2</v>
      </c>
      <c r="FB266" s="30">
        <f t="shared" si="117"/>
        <v>2.0522388059701493E-2</v>
      </c>
      <c r="FC266" s="30">
        <f t="shared" si="118"/>
        <v>2.2295081967213116E-2</v>
      </c>
      <c r="FD266" s="30">
        <f t="shared" si="133"/>
        <v>4.8727544910179638E-2</v>
      </c>
      <c r="FE266" s="30">
        <f t="shared" si="134"/>
        <v>5.1581469648562299E-2</v>
      </c>
      <c r="FF266" s="30">
        <f t="shared" si="135"/>
        <v>4.9373970345963754E-2</v>
      </c>
    </row>
    <row r="267" spans="1:162" ht="14.4" x14ac:dyDescent="0.3">
      <c r="A267" s="16" t="s">
        <v>272</v>
      </c>
      <c r="B267" s="18">
        <v>1076</v>
      </c>
      <c r="C267" s="18">
        <v>992</v>
      </c>
      <c r="D267" s="18">
        <v>838</v>
      </c>
      <c r="E267" s="18">
        <v>953</v>
      </c>
      <c r="F267" s="18">
        <v>873</v>
      </c>
      <c r="G267" s="18">
        <v>737</v>
      </c>
      <c r="H267" s="18">
        <v>678</v>
      </c>
      <c r="I267" s="18">
        <v>719</v>
      </c>
      <c r="J267" s="18">
        <v>609</v>
      </c>
      <c r="K267" s="18">
        <v>642</v>
      </c>
      <c r="L267" s="18">
        <v>602</v>
      </c>
      <c r="M267" s="18">
        <v>649</v>
      </c>
      <c r="N267" s="18">
        <v>645</v>
      </c>
      <c r="O267" s="18">
        <v>636</v>
      </c>
      <c r="P267" s="18">
        <v>618</v>
      </c>
      <c r="Q267" s="18">
        <v>690</v>
      </c>
      <c r="R267" s="18">
        <v>653</v>
      </c>
      <c r="S267" s="18">
        <v>603</v>
      </c>
      <c r="T267" s="18">
        <v>591</v>
      </c>
      <c r="U267" s="18">
        <v>648</v>
      </c>
      <c r="V267" s="18">
        <v>616</v>
      </c>
      <c r="W267" s="18">
        <v>625</v>
      </c>
      <c r="X267" s="18">
        <v>601</v>
      </c>
      <c r="Y267" s="18">
        <v>612</v>
      </c>
      <c r="Z267" s="18">
        <v>597</v>
      </c>
      <c r="AA267" s="18">
        <v>612</v>
      </c>
      <c r="AB267" s="18">
        <v>613</v>
      </c>
      <c r="AC267" s="18">
        <v>669</v>
      </c>
      <c r="AD267" s="18">
        <v>1943</v>
      </c>
      <c r="AE267" s="18">
        <v>1979</v>
      </c>
      <c r="AF267" s="18">
        <v>1816</v>
      </c>
      <c r="AG267" s="18"/>
      <c r="AH267" s="18"/>
      <c r="AI267" s="18"/>
      <c r="AJ267" s="18"/>
      <c r="AK267" s="18">
        <v>49000</v>
      </c>
      <c r="AL267" s="18">
        <v>48700</v>
      </c>
      <c r="AM267" s="18">
        <v>50000</v>
      </c>
      <c r="AN267" s="18">
        <v>48600</v>
      </c>
      <c r="AO267" s="18">
        <v>47200</v>
      </c>
      <c r="AP267" s="18">
        <v>46500</v>
      </c>
      <c r="AQ267" s="18">
        <v>46500</v>
      </c>
      <c r="AR267" s="18">
        <v>45200</v>
      </c>
      <c r="AS267" s="18">
        <v>45500</v>
      </c>
      <c r="AT267" s="18">
        <v>45400</v>
      </c>
      <c r="AU267" s="18">
        <v>43700</v>
      </c>
      <c r="AV267" s="18">
        <v>44600</v>
      </c>
      <c r="AW267" s="18">
        <v>44600</v>
      </c>
      <c r="AX267" s="18">
        <v>45900</v>
      </c>
      <c r="AY267" s="40">
        <v>47200</v>
      </c>
      <c r="AZ267" s="40">
        <v>49500</v>
      </c>
      <c r="BA267" s="40">
        <v>49300</v>
      </c>
      <c r="BB267" s="40">
        <v>48400</v>
      </c>
      <c r="BC267" s="40">
        <v>48100</v>
      </c>
      <c r="BD267" s="40">
        <v>46800</v>
      </c>
      <c r="BE267" s="40">
        <v>45900</v>
      </c>
      <c r="BF267" s="40">
        <v>45200</v>
      </c>
      <c r="BG267" s="40">
        <v>44900</v>
      </c>
      <c r="BH267" s="40">
        <v>43200</v>
      </c>
      <c r="BI267" s="40">
        <v>42200</v>
      </c>
      <c r="BJ267" s="40">
        <v>42900</v>
      </c>
      <c r="BK267" s="40">
        <v>41900</v>
      </c>
      <c r="BL267" s="40">
        <v>43800</v>
      </c>
      <c r="BM267" s="40">
        <v>45000</v>
      </c>
      <c r="BN267" s="40">
        <v>45400</v>
      </c>
      <c r="BO267" s="40">
        <v>45700</v>
      </c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16"/>
      <c r="CJ267"/>
      <c r="CL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EA267" s="30" t="e">
        <f t="shared" si="131"/>
        <v>#DIV/0!</v>
      </c>
      <c r="EB267" s="30">
        <f t="shared" si="132"/>
        <v>2.1959183673469388E-2</v>
      </c>
      <c r="EC267" s="30">
        <f t="shared" si="119"/>
        <v>2.0369609856262835E-2</v>
      </c>
      <c r="ED267" s="30">
        <f t="shared" si="120"/>
        <v>1.6760000000000001E-2</v>
      </c>
      <c r="EE267" s="30">
        <f t="shared" si="121"/>
        <v>1.9609053497942387E-2</v>
      </c>
      <c r="EF267" s="30">
        <f t="shared" si="122"/>
        <v>1.8495762711864407E-2</v>
      </c>
      <c r="EG267" s="30">
        <f t="shared" si="123"/>
        <v>1.5849462365591399E-2</v>
      </c>
      <c r="EH267" s="30">
        <f t="shared" si="124"/>
        <v>1.4580645161290323E-2</v>
      </c>
      <c r="EI267" s="30">
        <f t="shared" si="125"/>
        <v>1.5907079646017699E-2</v>
      </c>
      <c r="EJ267" s="30">
        <f t="shared" si="126"/>
        <v>1.3384615384615385E-2</v>
      </c>
      <c r="EK267" s="30">
        <f t="shared" si="127"/>
        <v>1.4140969162995594E-2</v>
      </c>
      <c r="EL267" s="30">
        <f t="shared" si="128"/>
        <v>1.3775743707093821E-2</v>
      </c>
      <c r="EM267" s="30">
        <f t="shared" si="129"/>
        <v>1.4551569506726458E-2</v>
      </c>
      <c r="EN267" s="30">
        <f t="shared" si="130"/>
        <v>1.4461883408071748E-2</v>
      </c>
      <c r="EO267" s="30">
        <f t="shared" si="104"/>
        <v>1.3856209150326797E-2</v>
      </c>
      <c r="EP267" s="30">
        <f t="shared" si="105"/>
        <v>1.3093220338983051E-2</v>
      </c>
      <c r="EQ267" s="30">
        <f t="shared" si="106"/>
        <v>1.3939393939393939E-2</v>
      </c>
      <c r="ER267" s="30">
        <f t="shared" si="107"/>
        <v>1.3245436105476674E-2</v>
      </c>
      <c r="ES267" s="30">
        <f t="shared" si="108"/>
        <v>1.2458677685950412E-2</v>
      </c>
      <c r="ET267" s="30">
        <f t="shared" si="109"/>
        <v>1.2286902286902287E-2</v>
      </c>
      <c r="EU267" s="30">
        <f t="shared" si="110"/>
        <v>1.3846153846153847E-2</v>
      </c>
      <c r="EV267" s="30">
        <f t="shared" si="111"/>
        <v>1.3420479302832244E-2</v>
      </c>
      <c r="EW267" s="30">
        <f t="shared" si="112"/>
        <v>1.3827433628318585E-2</v>
      </c>
      <c r="EX267" s="30">
        <f t="shared" si="113"/>
        <v>1.3385300668151448E-2</v>
      </c>
      <c r="EY267" s="30">
        <f t="shared" si="114"/>
        <v>1.4166666666666666E-2</v>
      </c>
      <c r="EZ267" s="30">
        <f t="shared" si="115"/>
        <v>1.4146919431279621E-2</v>
      </c>
      <c r="FA267" s="30">
        <f t="shared" si="116"/>
        <v>1.4265734265734267E-2</v>
      </c>
      <c r="FB267" s="30">
        <f t="shared" si="117"/>
        <v>1.4630071599045346E-2</v>
      </c>
      <c r="FC267" s="30">
        <f t="shared" si="118"/>
        <v>1.5273972602739726E-2</v>
      </c>
      <c r="FD267" s="30">
        <f t="shared" si="133"/>
        <v>4.317777777777778E-2</v>
      </c>
      <c r="FE267" s="30">
        <f t="shared" si="134"/>
        <v>4.3590308370044052E-2</v>
      </c>
      <c r="FF267" s="30">
        <f t="shared" si="135"/>
        <v>3.9737417943107221E-2</v>
      </c>
    </row>
    <row r="268" spans="1:162" ht="14.4" x14ac:dyDescent="0.3">
      <c r="A268" s="16" t="s">
        <v>273</v>
      </c>
      <c r="B268" s="18">
        <v>1808</v>
      </c>
      <c r="C268" s="18">
        <v>1647</v>
      </c>
      <c r="D268" s="18">
        <v>1494</v>
      </c>
      <c r="E268" s="18">
        <v>1488</v>
      </c>
      <c r="F268" s="18">
        <v>1326</v>
      </c>
      <c r="G268" s="18">
        <v>1228</v>
      </c>
      <c r="H268" s="18">
        <v>1150</v>
      </c>
      <c r="I268" s="18">
        <v>1127</v>
      </c>
      <c r="J268" s="18">
        <v>1054</v>
      </c>
      <c r="K268" s="18">
        <v>1021</v>
      </c>
      <c r="L268" s="18">
        <v>1043</v>
      </c>
      <c r="M268" s="18">
        <v>1080</v>
      </c>
      <c r="N268" s="18">
        <v>1071</v>
      </c>
      <c r="O268" s="18">
        <v>1034</v>
      </c>
      <c r="P268" s="18">
        <v>1074</v>
      </c>
      <c r="Q268" s="18">
        <v>1071</v>
      </c>
      <c r="R268" s="18">
        <v>1074</v>
      </c>
      <c r="S268" s="18">
        <v>1032</v>
      </c>
      <c r="T268" s="18">
        <v>1041</v>
      </c>
      <c r="U268" s="18">
        <v>1095</v>
      </c>
      <c r="V268" s="18">
        <v>1110</v>
      </c>
      <c r="W268" s="18">
        <v>1115</v>
      </c>
      <c r="X268" s="18">
        <v>1134</v>
      </c>
      <c r="Y268" s="18">
        <v>1198</v>
      </c>
      <c r="Z268" s="18">
        <v>1132</v>
      </c>
      <c r="AA268" s="18">
        <v>1128</v>
      </c>
      <c r="AB268" s="18">
        <v>1124</v>
      </c>
      <c r="AC268" s="18">
        <v>1170</v>
      </c>
      <c r="AD268" s="18">
        <v>3152</v>
      </c>
      <c r="AE268" s="18">
        <v>3125</v>
      </c>
      <c r="AF268" s="18">
        <v>2955</v>
      </c>
      <c r="AG268" s="18"/>
      <c r="AH268" s="18"/>
      <c r="AI268" s="18"/>
      <c r="AJ268" s="18"/>
      <c r="AK268" s="18">
        <v>67700</v>
      </c>
      <c r="AL268" s="18">
        <v>66400</v>
      </c>
      <c r="AM268" s="18">
        <v>66300</v>
      </c>
      <c r="AN268" s="18">
        <v>65700</v>
      </c>
      <c r="AO268" s="18">
        <v>66200</v>
      </c>
      <c r="AP268" s="18">
        <v>67500</v>
      </c>
      <c r="AQ268" s="18">
        <v>70800</v>
      </c>
      <c r="AR268" s="18">
        <v>71200</v>
      </c>
      <c r="AS268" s="18">
        <v>71400</v>
      </c>
      <c r="AT268" s="18">
        <v>73100</v>
      </c>
      <c r="AU268" s="18">
        <v>73900</v>
      </c>
      <c r="AV268" s="18">
        <v>74700</v>
      </c>
      <c r="AW268" s="18">
        <v>74300</v>
      </c>
      <c r="AX268" s="18">
        <v>71500</v>
      </c>
      <c r="AY268" s="40">
        <v>68600</v>
      </c>
      <c r="AZ268" s="40">
        <v>64600</v>
      </c>
      <c r="BA268" s="40">
        <v>63700</v>
      </c>
      <c r="BB268" s="40">
        <v>65400</v>
      </c>
      <c r="BC268" s="40">
        <v>65800</v>
      </c>
      <c r="BD268" s="40">
        <v>66600</v>
      </c>
      <c r="BE268" s="40">
        <v>69100</v>
      </c>
      <c r="BF268" s="40">
        <v>69600</v>
      </c>
      <c r="BG268" s="40">
        <v>69700</v>
      </c>
      <c r="BH268" s="40">
        <v>70400</v>
      </c>
      <c r="BI268" s="40">
        <v>71800</v>
      </c>
      <c r="BJ268" s="40">
        <v>72100</v>
      </c>
      <c r="BK268" s="40">
        <v>71200</v>
      </c>
      <c r="BL268" s="40">
        <v>74200</v>
      </c>
      <c r="BM268" s="40">
        <v>73000</v>
      </c>
      <c r="BN268" s="40">
        <v>72500</v>
      </c>
      <c r="BO268" s="40">
        <v>70600</v>
      </c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16"/>
      <c r="CJ268"/>
      <c r="CL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EA268" s="30" t="e">
        <f t="shared" si="131"/>
        <v>#DIV/0!</v>
      </c>
      <c r="EB268" s="30">
        <f t="shared" si="132"/>
        <v>2.670605612998523E-2</v>
      </c>
      <c r="EC268" s="30">
        <f t="shared" si="119"/>
        <v>2.4804216867469881E-2</v>
      </c>
      <c r="ED268" s="30">
        <f t="shared" si="120"/>
        <v>2.2533936651583712E-2</v>
      </c>
      <c r="EE268" s="30">
        <f t="shared" si="121"/>
        <v>2.2648401826484019E-2</v>
      </c>
      <c r="EF268" s="30">
        <f t="shared" si="122"/>
        <v>2.0030211480362537E-2</v>
      </c>
      <c r="EG268" s="30">
        <f t="shared" si="123"/>
        <v>1.8192592592592594E-2</v>
      </c>
      <c r="EH268" s="30">
        <f t="shared" si="124"/>
        <v>1.6242937853107344E-2</v>
      </c>
      <c r="EI268" s="30">
        <f t="shared" si="125"/>
        <v>1.5828651685393259E-2</v>
      </c>
      <c r="EJ268" s="30">
        <f t="shared" si="126"/>
        <v>1.4761904761904763E-2</v>
      </c>
      <c r="EK268" s="30">
        <f t="shared" si="127"/>
        <v>1.3967168262653899E-2</v>
      </c>
      <c r="EL268" s="30">
        <f t="shared" si="128"/>
        <v>1.4113667117726658E-2</v>
      </c>
      <c r="EM268" s="30">
        <f t="shared" si="129"/>
        <v>1.4457831325301205E-2</v>
      </c>
      <c r="EN268" s="30">
        <f t="shared" si="130"/>
        <v>1.4414535666218035E-2</v>
      </c>
      <c r="EO268" s="30">
        <f t="shared" si="104"/>
        <v>1.4461538461538461E-2</v>
      </c>
      <c r="EP268" s="30">
        <f t="shared" si="105"/>
        <v>1.5655976676384839E-2</v>
      </c>
      <c r="EQ268" s="30">
        <f t="shared" si="106"/>
        <v>1.6578947368421054E-2</v>
      </c>
      <c r="ER268" s="30">
        <f t="shared" si="107"/>
        <v>1.686028257456829E-2</v>
      </c>
      <c r="ES268" s="30">
        <f t="shared" si="108"/>
        <v>1.5779816513761469E-2</v>
      </c>
      <c r="ET268" s="30">
        <f t="shared" si="109"/>
        <v>1.5820668693009118E-2</v>
      </c>
      <c r="EU268" s="30">
        <f t="shared" si="110"/>
        <v>1.644144144144144E-2</v>
      </c>
      <c r="EV268" s="30">
        <f t="shared" si="111"/>
        <v>1.6063675832127353E-2</v>
      </c>
      <c r="EW268" s="30">
        <f t="shared" si="112"/>
        <v>1.6020114942528734E-2</v>
      </c>
      <c r="EX268" s="30">
        <f t="shared" si="113"/>
        <v>1.6269727403156384E-2</v>
      </c>
      <c r="EY268" s="30">
        <f t="shared" si="114"/>
        <v>1.7017045454545455E-2</v>
      </c>
      <c r="EZ268" s="30">
        <f t="shared" si="115"/>
        <v>1.5766016713091923E-2</v>
      </c>
      <c r="FA268" s="30">
        <f t="shared" si="116"/>
        <v>1.564493758668516E-2</v>
      </c>
      <c r="FB268" s="30">
        <f t="shared" si="117"/>
        <v>1.5786516853932585E-2</v>
      </c>
      <c r="FC268" s="30">
        <f t="shared" si="118"/>
        <v>1.5768194070080864E-2</v>
      </c>
      <c r="FD268" s="30">
        <f t="shared" si="133"/>
        <v>4.317808219178082E-2</v>
      </c>
      <c r="FE268" s="30">
        <f t="shared" si="134"/>
        <v>4.3103448275862072E-2</v>
      </c>
      <c r="FF268" s="30">
        <f t="shared" si="135"/>
        <v>4.1855524079320111E-2</v>
      </c>
    </row>
    <row r="269" spans="1:162" ht="14.4" x14ac:dyDescent="0.3">
      <c r="A269" s="16" t="s">
        <v>274</v>
      </c>
      <c r="B269" s="18">
        <v>2095</v>
      </c>
      <c r="C269" s="18">
        <v>1991</v>
      </c>
      <c r="D269" s="18">
        <v>1817</v>
      </c>
      <c r="E269" s="18">
        <v>1893</v>
      </c>
      <c r="F269" s="18">
        <v>1649</v>
      </c>
      <c r="G269" s="18">
        <v>1465</v>
      </c>
      <c r="H269" s="18">
        <v>1251</v>
      </c>
      <c r="I269" s="18">
        <v>1238</v>
      </c>
      <c r="J269" s="18">
        <v>1423</v>
      </c>
      <c r="K269" s="18">
        <v>1421</v>
      </c>
      <c r="L269" s="18">
        <v>1292</v>
      </c>
      <c r="M269" s="18">
        <v>1386</v>
      </c>
      <c r="N269" s="18">
        <v>1348</v>
      </c>
      <c r="O269" s="18">
        <v>1345</v>
      </c>
      <c r="P269" s="18">
        <v>1300</v>
      </c>
      <c r="Q269" s="18">
        <v>1421</v>
      </c>
      <c r="R269" s="18">
        <v>1432</v>
      </c>
      <c r="S269" s="18">
        <v>1420</v>
      </c>
      <c r="T269" s="18">
        <v>1333</v>
      </c>
      <c r="U269" s="18">
        <v>1411</v>
      </c>
      <c r="V269" s="18">
        <v>1360</v>
      </c>
      <c r="W269" s="18">
        <v>1304</v>
      </c>
      <c r="X269" s="18">
        <v>1229</v>
      </c>
      <c r="Y269" s="18">
        <v>1378</v>
      </c>
      <c r="Z269" s="18">
        <v>1329</v>
      </c>
      <c r="AA269" s="18">
        <v>1301</v>
      </c>
      <c r="AB269" s="18">
        <v>1246</v>
      </c>
      <c r="AC269" s="18">
        <v>1364</v>
      </c>
      <c r="AD269" s="18">
        <v>3047</v>
      </c>
      <c r="AE269" s="18">
        <v>2857</v>
      </c>
      <c r="AF269" s="18">
        <v>2702</v>
      </c>
      <c r="AG269" s="18"/>
      <c r="AH269" s="18"/>
      <c r="AI269" s="18"/>
      <c r="AJ269" s="18"/>
      <c r="AK269" s="18">
        <v>55200</v>
      </c>
      <c r="AL269" s="18">
        <v>54400</v>
      </c>
      <c r="AM269" s="18">
        <v>53700</v>
      </c>
      <c r="AN269" s="18">
        <v>54400</v>
      </c>
      <c r="AO269" s="18">
        <v>53400</v>
      </c>
      <c r="AP269" s="18">
        <v>54000</v>
      </c>
      <c r="AQ269" s="18">
        <v>53800</v>
      </c>
      <c r="AR269" s="18">
        <v>51500</v>
      </c>
      <c r="AS269" s="18">
        <v>50900</v>
      </c>
      <c r="AT269" s="18">
        <v>52800</v>
      </c>
      <c r="AU269" s="18">
        <v>54600</v>
      </c>
      <c r="AV269" s="18">
        <v>57800</v>
      </c>
      <c r="AW269" s="18">
        <v>60500</v>
      </c>
      <c r="AX269" s="18">
        <v>59800</v>
      </c>
      <c r="AY269" s="40">
        <v>59300</v>
      </c>
      <c r="AZ269" s="40">
        <v>58100</v>
      </c>
      <c r="BA269" s="40">
        <v>58200</v>
      </c>
      <c r="BB269" s="40">
        <v>58300</v>
      </c>
      <c r="BC269" s="40">
        <v>58800</v>
      </c>
      <c r="BD269" s="40">
        <v>59500</v>
      </c>
      <c r="BE269" s="40">
        <v>59700</v>
      </c>
      <c r="BF269" s="40">
        <v>58800</v>
      </c>
      <c r="BG269" s="40">
        <v>57400</v>
      </c>
      <c r="BH269" s="40">
        <v>58300</v>
      </c>
      <c r="BI269" s="40">
        <v>57300</v>
      </c>
      <c r="BJ269" s="40">
        <v>57500</v>
      </c>
      <c r="BK269" s="40">
        <v>59200</v>
      </c>
      <c r="BL269" s="40">
        <v>58100</v>
      </c>
      <c r="BM269" s="40">
        <v>57300</v>
      </c>
      <c r="BN269" s="40">
        <v>55000</v>
      </c>
      <c r="BO269" s="40">
        <v>56200</v>
      </c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16"/>
      <c r="CJ269"/>
      <c r="CL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EA269" s="30" t="e">
        <f t="shared" si="131"/>
        <v>#DIV/0!</v>
      </c>
      <c r="EB269" s="30">
        <f t="shared" si="132"/>
        <v>3.7952898550724638E-2</v>
      </c>
      <c r="EC269" s="30">
        <f t="shared" si="119"/>
        <v>3.6599264705882352E-2</v>
      </c>
      <c r="ED269" s="30">
        <f t="shared" si="120"/>
        <v>3.3836126629422716E-2</v>
      </c>
      <c r="EE269" s="30">
        <f t="shared" si="121"/>
        <v>3.4797794117647059E-2</v>
      </c>
      <c r="EF269" s="30">
        <f t="shared" si="122"/>
        <v>3.0880149812734084E-2</v>
      </c>
      <c r="EG269" s="30">
        <f t="shared" si="123"/>
        <v>2.7129629629629629E-2</v>
      </c>
      <c r="EH269" s="30">
        <f t="shared" si="124"/>
        <v>2.325278810408922E-2</v>
      </c>
      <c r="EI269" s="30">
        <f t="shared" si="125"/>
        <v>2.4038834951456312E-2</v>
      </c>
      <c r="EJ269" s="30">
        <f t="shared" si="126"/>
        <v>2.7956777996070728E-2</v>
      </c>
      <c r="EK269" s="30">
        <f t="shared" si="127"/>
        <v>2.6912878787878788E-2</v>
      </c>
      <c r="EL269" s="30">
        <f t="shared" si="128"/>
        <v>2.3663003663003664E-2</v>
      </c>
      <c r="EM269" s="30">
        <f t="shared" si="129"/>
        <v>2.3979238754325258E-2</v>
      </c>
      <c r="EN269" s="30">
        <f t="shared" si="130"/>
        <v>2.228099173553719E-2</v>
      </c>
      <c r="EO269" s="30">
        <f t="shared" si="104"/>
        <v>2.2491638795986622E-2</v>
      </c>
      <c r="EP269" s="30">
        <f t="shared" si="105"/>
        <v>2.1922428330522766E-2</v>
      </c>
      <c r="EQ269" s="30">
        <f t="shared" si="106"/>
        <v>2.4457831325301205E-2</v>
      </c>
      <c r="ER269" s="30">
        <f t="shared" si="107"/>
        <v>2.4604810996563573E-2</v>
      </c>
      <c r="ES269" s="30">
        <f t="shared" si="108"/>
        <v>2.4356775300171527E-2</v>
      </c>
      <c r="ET269" s="30">
        <f t="shared" si="109"/>
        <v>2.2670068027210884E-2</v>
      </c>
      <c r="EU269" s="30">
        <f t="shared" si="110"/>
        <v>2.3714285714285716E-2</v>
      </c>
      <c r="EV269" s="30">
        <f t="shared" si="111"/>
        <v>2.2780569514237858E-2</v>
      </c>
      <c r="EW269" s="30">
        <f t="shared" si="112"/>
        <v>2.217687074829932E-2</v>
      </c>
      <c r="EX269" s="30">
        <f t="shared" si="113"/>
        <v>2.1411149825783973E-2</v>
      </c>
      <c r="EY269" s="30">
        <f t="shared" si="114"/>
        <v>2.3636363636363636E-2</v>
      </c>
      <c r="EZ269" s="30">
        <f t="shared" si="115"/>
        <v>2.3193717277486911E-2</v>
      </c>
      <c r="FA269" s="30">
        <f t="shared" si="116"/>
        <v>2.262608695652174E-2</v>
      </c>
      <c r="FB269" s="30">
        <f t="shared" si="117"/>
        <v>2.1047297297297297E-2</v>
      </c>
      <c r="FC269" s="30">
        <f t="shared" si="118"/>
        <v>2.3476764199655765E-2</v>
      </c>
      <c r="FD269" s="30">
        <f t="shared" si="133"/>
        <v>5.3176265270506111E-2</v>
      </c>
      <c r="FE269" s="30">
        <f t="shared" si="134"/>
        <v>5.1945454545454545E-2</v>
      </c>
      <c r="FF269" s="30">
        <f t="shared" si="135"/>
        <v>4.8078291814946619E-2</v>
      </c>
    </row>
    <row r="270" spans="1:162" ht="14.4" x14ac:dyDescent="0.3">
      <c r="A270" s="16" t="s">
        <v>275</v>
      </c>
      <c r="B270" s="18">
        <v>2782</v>
      </c>
      <c r="C270" s="18">
        <v>2583</v>
      </c>
      <c r="D270" s="18">
        <v>2374</v>
      </c>
      <c r="E270" s="18">
        <v>2470</v>
      </c>
      <c r="F270" s="18">
        <v>2111</v>
      </c>
      <c r="G270" s="18">
        <v>1971</v>
      </c>
      <c r="H270" s="18">
        <v>1765</v>
      </c>
      <c r="I270" s="18">
        <v>1866</v>
      </c>
      <c r="J270" s="18">
        <v>1825</v>
      </c>
      <c r="K270" s="18">
        <v>1782</v>
      </c>
      <c r="L270" s="18">
        <v>1781</v>
      </c>
      <c r="M270" s="18">
        <v>1947</v>
      </c>
      <c r="N270" s="18">
        <v>1836</v>
      </c>
      <c r="O270" s="18">
        <v>1789</v>
      </c>
      <c r="P270" s="18">
        <v>1755</v>
      </c>
      <c r="Q270" s="18">
        <v>1830</v>
      </c>
      <c r="R270" s="18">
        <v>1829</v>
      </c>
      <c r="S270" s="18">
        <v>1745</v>
      </c>
      <c r="T270" s="18">
        <v>1748</v>
      </c>
      <c r="U270" s="18">
        <v>1938</v>
      </c>
      <c r="V270" s="18">
        <v>1955</v>
      </c>
      <c r="W270" s="18">
        <v>1930</v>
      </c>
      <c r="X270" s="18">
        <v>1896</v>
      </c>
      <c r="Y270" s="18">
        <v>1997</v>
      </c>
      <c r="Z270" s="18">
        <v>1917</v>
      </c>
      <c r="AA270" s="18">
        <v>1832</v>
      </c>
      <c r="AB270" s="18">
        <v>1795</v>
      </c>
      <c r="AC270" s="18">
        <v>1904</v>
      </c>
      <c r="AD270" s="18">
        <v>4556</v>
      </c>
      <c r="AE270" s="18">
        <v>4456</v>
      </c>
      <c r="AF270" s="18">
        <v>4098</v>
      </c>
      <c r="AG270" s="18"/>
      <c r="AH270" s="18"/>
      <c r="AI270" s="18"/>
      <c r="AJ270" s="18"/>
      <c r="AK270" s="18">
        <v>77000</v>
      </c>
      <c r="AL270" s="18">
        <v>78100</v>
      </c>
      <c r="AM270" s="18">
        <v>78300</v>
      </c>
      <c r="AN270" s="18">
        <v>79400</v>
      </c>
      <c r="AO270" s="18">
        <v>78600</v>
      </c>
      <c r="AP270" s="18">
        <v>80700</v>
      </c>
      <c r="AQ270" s="18">
        <v>78500</v>
      </c>
      <c r="AR270" s="18">
        <v>78800</v>
      </c>
      <c r="AS270" s="18">
        <v>79700</v>
      </c>
      <c r="AT270" s="18">
        <v>79600</v>
      </c>
      <c r="AU270" s="18">
        <v>79900</v>
      </c>
      <c r="AV270" s="18">
        <v>79500</v>
      </c>
      <c r="AW270" s="18">
        <v>78700</v>
      </c>
      <c r="AX270" s="18">
        <v>76000</v>
      </c>
      <c r="AY270" s="40">
        <v>75900</v>
      </c>
      <c r="AZ270" s="40">
        <v>75200</v>
      </c>
      <c r="BA270" s="40">
        <v>75300</v>
      </c>
      <c r="BB270" s="40">
        <v>74400</v>
      </c>
      <c r="BC270" s="40">
        <v>75300</v>
      </c>
      <c r="BD270" s="40">
        <v>75300</v>
      </c>
      <c r="BE270" s="40">
        <v>77300</v>
      </c>
      <c r="BF270" s="40">
        <v>80300</v>
      </c>
      <c r="BG270" s="40">
        <v>79600</v>
      </c>
      <c r="BH270" s="40">
        <v>79300</v>
      </c>
      <c r="BI270" s="40">
        <v>78600</v>
      </c>
      <c r="BJ270" s="40">
        <v>78500</v>
      </c>
      <c r="BK270" s="40">
        <v>77600</v>
      </c>
      <c r="BL270" s="40">
        <v>74700</v>
      </c>
      <c r="BM270" s="40">
        <v>75800</v>
      </c>
      <c r="BN270" s="40">
        <v>75100</v>
      </c>
      <c r="BO270" s="40">
        <v>71800</v>
      </c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16"/>
      <c r="CJ270"/>
      <c r="CL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EA270" s="30" t="e">
        <f t="shared" si="131"/>
        <v>#DIV/0!</v>
      </c>
      <c r="EB270" s="30">
        <f t="shared" si="132"/>
        <v>3.612987012987013E-2</v>
      </c>
      <c r="EC270" s="30">
        <f t="shared" si="119"/>
        <v>3.3072983354673492E-2</v>
      </c>
      <c r="ED270" s="30">
        <f t="shared" si="120"/>
        <v>3.0319284802043423E-2</v>
      </c>
      <c r="EE270" s="30">
        <f t="shared" si="121"/>
        <v>3.1108312342569271E-2</v>
      </c>
      <c r="EF270" s="30">
        <f t="shared" si="122"/>
        <v>2.6857506361323155E-2</v>
      </c>
      <c r="EG270" s="30">
        <f t="shared" si="123"/>
        <v>2.4423791821561337E-2</v>
      </c>
      <c r="EH270" s="30">
        <f t="shared" si="124"/>
        <v>2.248407643312102E-2</v>
      </c>
      <c r="EI270" s="30">
        <f t="shared" si="125"/>
        <v>2.3680203045685279E-2</v>
      </c>
      <c r="EJ270" s="30">
        <f t="shared" si="126"/>
        <v>2.2898368883312422E-2</v>
      </c>
      <c r="EK270" s="30">
        <f t="shared" si="127"/>
        <v>2.2386934673366835E-2</v>
      </c>
      <c r="EL270" s="30">
        <f t="shared" si="128"/>
        <v>2.2290362953692116E-2</v>
      </c>
      <c r="EM270" s="30">
        <f t="shared" si="129"/>
        <v>2.4490566037735848E-2</v>
      </c>
      <c r="EN270" s="30">
        <f t="shared" si="130"/>
        <v>2.3329097839898349E-2</v>
      </c>
      <c r="EO270" s="30">
        <f t="shared" si="104"/>
        <v>2.3539473684210527E-2</v>
      </c>
      <c r="EP270" s="30">
        <f t="shared" si="105"/>
        <v>2.3122529644268773E-2</v>
      </c>
      <c r="EQ270" s="30">
        <f t="shared" si="106"/>
        <v>2.4335106382978724E-2</v>
      </c>
      <c r="ER270" s="30">
        <f t="shared" si="107"/>
        <v>2.4289508632138114E-2</v>
      </c>
      <c r="ES270" s="30">
        <f t="shared" si="108"/>
        <v>2.3454301075268816E-2</v>
      </c>
      <c r="ET270" s="30">
        <f t="shared" si="109"/>
        <v>2.3213811420982736E-2</v>
      </c>
      <c r="EU270" s="30">
        <f t="shared" si="110"/>
        <v>2.5737051792828685E-2</v>
      </c>
      <c r="EV270" s="30">
        <f t="shared" si="111"/>
        <v>2.5291073738680465E-2</v>
      </c>
      <c r="EW270" s="30">
        <f t="shared" si="112"/>
        <v>2.4034869240348693E-2</v>
      </c>
      <c r="EX270" s="30">
        <f t="shared" si="113"/>
        <v>2.3819095477386934E-2</v>
      </c>
      <c r="EY270" s="30">
        <f t="shared" si="114"/>
        <v>2.5182849936948297E-2</v>
      </c>
      <c r="EZ270" s="30">
        <f t="shared" si="115"/>
        <v>2.4389312977099238E-2</v>
      </c>
      <c r="FA270" s="30">
        <f t="shared" si="116"/>
        <v>2.3337579617834395E-2</v>
      </c>
      <c r="FB270" s="30">
        <f t="shared" si="117"/>
        <v>2.3131443298969073E-2</v>
      </c>
      <c r="FC270" s="30">
        <f t="shared" si="118"/>
        <v>2.5488621151271755E-2</v>
      </c>
      <c r="FD270" s="30">
        <f t="shared" si="133"/>
        <v>6.0105540897097624E-2</v>
      </c>
      <c r="FE270" s="30">
        <f t="shared" si="134"/>
        <v>5.933422103861518E-2</v>
      </c>
      <c r="FF270" s="30">
        <f t="shared" si="135"/>
        <v>5.7075208913649027E-2</v>
      </c>
    </row>
    <row r="271" spans="1:162" ht="14.4" x14ac:dyDescent="0.3">
      <c r="A271" s="16" t="s">
        <v>276</v>
      </c>
      <c r="B271" s="18">
        <v>2319</v>
      </c>
      <c r="C271" s="18">
        <v>2146</v>
      </c>
      <c r="D271" s="18">
        <v>1969</v>
      </c>
      <c r="E271" s="18">
        <v>1977</v>
      </c>
      <c r="F271" s="18">
        <v>1790</v>
      </c>
      <c r="G271" s="18">
        <v>1612</v>
      </c>
      <c r="H271" s="18">
        <v>1470</v>
      </c>
      <c r="I271" s="18">
        <v>1483</v>
      </c>
      <c r="J271" s="18">
        <v>1386</v>
      </c>
      <c r="K271" s="18">
        <v>1287</v>
      </c>
      <c r="L271" s="18">
        <v>1281</v>
      </c>
      <c r="M271" s="18">
        <v>1355</v>
      </c>
      <c r="N271" s="18">
        <v>1331</v>
      </c>
      <c r="O271" s="18">
        <v>1314</v>
      </c>
      <c r="P271" s="18">
        <v>1266</v>
      </c>
      <c r="Q271" s="18">
        <v>1346</v>
      </c>
      <c r="R271" s="18">
        <v>1333</v>
      </c>
      <c r="S271" s="18">
        <v>1312</v>
      </c>
      <c r="T271" s="18">
        <v>1370</v>
      </c>
      <c r="U271" s="18">
        <v>1382</v>
      </c>
      <c r="V271" s="18">
        <v>1376</v>
      </c>
      <c r="W271" s="18">
        <v>1341</v>
      </c>
      <c r="X271" s="18">
        <v>1312</v>
      </c>
      <c r="Y271" s="18">
        <v>1390</v>
      </c>
      <c r="Z271" s="18">
        <v>1344</v>
      </c>
      <c r="AA271" s="18">
        <v>1343</v>
      </c>
      <c r="AB271" s="18">
        <v>1333</v>
      </c>
      <c r="AC271" s="18">
        <v>1411</v>
      </c>
      <c r="AD271" s="18">
        <v>3108</v>
      </c>
      <c r="AE271" s="18">
        <v>3074</v>
      </c>
      <c r="AF271" s="18">
        <v>2993</v>
      </c>
      <c r="AG271" s="18"/>
      <c r="AH271" s="18"/>
      <c r="AI271" s="18"/>
      <c r="AJ271" s="18"/>
      <c r="AK271" s="18">
        <v>51000</v>
      </c>
      <c r="AL271" s="18">
        <v>51800</v>
      </c>
      <c r="AM271" s="18">
        <v>52900</v>
      </c>
      <c r="AN271" s="18">
        <v>52900</v>
      </c>
      <c r="AO271" s="18">
        <v>52300</v>
      </c>
      <c r="AP271" s="18">
        <v>52400</v>
      </c>
      <c r="AQ271" s="18">
        <v>49200</v>
      </c>
      <c r="AR271" s="18">
        <v>48700</v>
      </c>
      <c r="AS271" s="18">
        <v>51600</v>
      </c>
      <c r="AT271" s="18">
        <v>52600</v>
      </c>
      <c r="AU271" s="18">
        <v>54300</v>
      </c>
      <c r="AV271" s="18">
        <v>55300</v>
      </c>
      <c r="AW271" s="18">
        <v>56500</v>
      </c>
      <c r="AX271" s="18">
        <v>55600</v>
      </c>
      <c r="AY271" s="40">
        <v>55500</v>
      </c>
      <c r="AZ271" s="40">
        <v>54600</v>
      </c>
      <c r="BA271" s="40">
        <v>53200</v>
      </c>
      <c r="BB271" s="40">
        <v>53600</v>
      </c>
      <c r="BC271" s="40">
        <v>54000</v>
      </c>
      <c r="BD271" s="40">
        <v>55000</v>
      </c>
      <c r="BE271" s="40">
        <v>54900</v>
      </c>
      <c r="BF271" s="40">
        <v>55500</v>
      </c>
      <c r="BG271" s="40">
        <v>53800</v>
      </c>
      <c r="BH271" s="40">
        <v>56100</v>
      </c>
      <c r="BI271" s="40">
        <v>55000</v>
      </c>
      <c r="BJ271" s="40">
        <v>52700</v>
      </c>
      <c r="BK271" s="40">
        <v>53100</v>
      </c>
      <c r="BL271" s="40">
        <v>52300</v>
      </c>
      <c r="BM271" s="40">
        <v>52800</v>
      </c>
      <c r="BN271" s="40">
        <v>51700</v>
      </c>
      <c r="BO271" s="40">
        <v>49800</v>
      </c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16"/>
      <c r="CJ271"/>
      <c r="CL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EA271" s="30" t="e">
        <f t="shared" si="131"/>
        <v>#DIV/0!</v>
      </c>
      <c r="EB271" s="30">
        <f t="shared" si="132"/>
        <v>4.5470588235294117E-2</v>
      </c>
      <c r="EC271" s="30">
        <f t="shared" si="119"/>
        <v>4.1428571428571426E-2</v>
      </c>
      <c r="ED271" s="30">
        <f t="shared" si="120"/>
        <v>3.722117202268431E-2</v>
      </c>
      <c r="EE271" s="30">
        <f t="shared" si="121"/>
        <v>3.7372400756143669E-2</v>
      </c>
      <c r="EF271" s="30">
        <f t="shared" si="122"/>
        <v>3.4225621414913955E-2</v>
      </c>
      <c r="EG271" s="30">
        <f t="shared" si="123"/>
        <v>3.0763358778625953E-2</v>
      </c>
      <c r="EH271" s="30">
        <f t="shared" si="124"/>
        <v>2.9878048780487804E-2</v>
      </c>
      <c r="EI271" s="30">
        <f t="shared" si="125"/>
        <v>3.0451745379876795E-2</v>
      </c>
      <c r="EJ271" s="30">
        <f t="shared" si="126"/>
        <v>2.686046511627907E-2</v>
      </c>
      <c r="EK271" s="30">
        <f t="shared" si="127"/>
        <v>2.446768060836502E-2</v>
      </c>
      <c r="EL271" s="30">
        <f t="shared" si="128"/>
        <v>2.3591160220994476E-2</v>
      </c>
      <c r="EM271" s="30">
        <f t="shared" si="129"/>
        <v>2.4502712477396021E-2</v>
      </c>
      <c r="EN271" s="30">
        <f t="shared" si="130"/>
        <v>2.3557522123893806E-2</v>
      </c>
      <c r="EO271" s="30">
        <f t="shared" si="104"/>
        <v>2.3633093525179855E-2</v>
      </c>
      <c r="EP271" s="30">
        <f t="shared" si="105"/>
        <v>2.2810810810810812E-2</v>
      </c>
      <c r="EQ271" s="30">
        <f t="shared" si="106"/>
        <v>2.465201465201465E-2</v>
      </c>
      <c r="ER271" s="30">
        <f t="shared" si="107"/>
        <v>2.505639097744361E-2</v>
      </c>
      <c r="ES271" s="30">
        <f t="shared" si="108"/>
        <v>2.4477611940298509E-2</v>
      </c>
      <c r="ET271" s="30">
        <f t="shared" si="109"/>
        <v>2.537037037037037E-2</v>
      </c>
      <c r="EU271" s="30">
        <f t="shared" si="110"/>
        <v>2.5127272727272727E-2</v>
      </c>
      <c r="EV271" s="30">
        <f t="shared" si="111"/>
        <v>2.5063752276867031E-2</v>
      </c>
      <c r="EW271" s="30">
        <f t="shared" si="112"/>
        <v>2.4162162162162163E-2</v>
      </c>
      <c r="EX271" s="30">
        <f t="shared" si="113"/>
        <v>2.4386617100371748E-2</v>
      </c>
      <c r="EY271" s="30">
        <f t="shared" si="114"/>
        <v>2.4777183600713012E-2</v>
      </c>
      <c r="EZ271" s="30">
        <f t="shared" si="115"/>
        <v>2.4436363636363638E-2</v>
      </c>
      <c r="FA271" s="30">
        <f t="shared" si="116"/>
        <v>2.5483870967741934E-2</v>
      </c>
      <c r="FB271" s="30">
        <f t="shared" si="117"/>
        <v>2.5103578154425613E-2</v>
      </c>
      <c r="FC271" s="30">
        <f t="shared" si="118"/>
        <v>2.6978967495219885E-2</v>
      </c>
      <c r="FD271" s="30">
        <f t="shared" si="133"/>
        <v>5.8863636363636361E-2</v>
      </c>
      <c r="FE271" s="30">
        <f t="shared" si="134"/>
        <v>5.9458413926499032E-2</v>
      </c>
      <c r="FF271" s="30">
        <f t="shared" si="135"/>
        <v>6.0100401606425706E-2</v>
      </c>
    </row>
    <row r="272" spans="1:162" ht="14.4" x14ac:dyDescent="0.3">
      <c r="A272" s="16" t="s">
        <v>277</v>
      </c>
      <c r="B272" s="18">
        <v>8934</v>
      </c>
      <c r="C272" s="18">
        <v>8296</v>
      </c>
      <c r="D272" s="18">
        <v>7851</v>
      </c>
      <c r="E272" s="18">
        <v>7748</v>
      </c>
      <c r="F272" s="18">
        <v>7028</v>
      </c>
      <c r="G272" s="18">
        <v>6521</v>
      </c>
      <c r="H272" s="18">
        <v>6264</v>
      </c>
      <c r="I272" s="18">
        <v>6129</v>
      </c>
      <c r="J272" s="18">
        <v>5805</v>
      </c>
      <c r="K272" s="18">
        <v>5750</v>
      </c>
      <c r="L272" s="18">
        <v>5729</v>
      </c>
      <c r="M272" s="18">
        <v>6362</v>
      </c>
      <c r="N272" s="18">
        <v>5952</v>
      </c>
      <c r="O272" s="18">
        <v>5669</v>
      </c>
      <c r="P272" s="18">
        <v>5820</v>
      </c>
      <c r="Q272" s="18">
        <v>6011</v>
      </c>
      <c r="R272" s="18">
        <v>5725</v>
      </c>
      <c r="S272" s="18">
        <v>5518</v>
      </c>
      <c r="T272" s="18">
        <v>5587</v>
      </c>
      <c r="U272" s="18">
        <v>5782</v>
      </c>
      <c r="V272" s="18">
        <v>5778</v>
      </c>
      <c r="W272" s="18">
        <v>5536</v>
      </c>
      <c r="X272" s="18">
        <v>5508</v>
      </c>
      <c r="Y272" s="18">
        <v>5905</v>
      </c>
      <c r="Z272" s="18">
        <v>5734</v>
      </c>
      <c r="AA272" s="18">
        <v>5441</v>
      </c>
      <c r="AB272" s="18">
        <v>5370</v>
      </c>
      <c r="AC272" s="18">
        <v>5688</v>
      </c>
      <c r="AD272" s="18">
        <v>8967</v>
      </c>
      <c r="AE272" s="18">
        <v>8466</v>
      </c>
      <c r="AF272" s="18">
        <v>8110</v>
      </c>
      <c r="AG272" s="18"/>
      <c r="AH272" s="18"/>
      <c r="AI272" s="18"/>
      <c r="AJ272" s="18"/>
      <c r="AK272" s="18">
        <v>69700</v>
      </c>
      <c r="AL272" s="18">
        <v>70300</v>
      </c>
      <c r="AM272" s="18">
        <v>71200</v>
      </c>
      <c r="AN272" s="18">
        <v>72500</v>
      </c>
      <c r="AO272" s="18">
        <v>71800</v>
      </c>
      <c r="AP272" s="18">
        <v>70800</v>
      </c>
      <c r="AQ272" s="18">
        <v>71800</v>
      </c>
      <c r="AR272" s="18">
        <v>72600</v>
      </c>
      <c r="AS272" s="18">
        <v>72500</v>
      </c>
      <c r="AT272" s="18">
        <v>72700</v>
      </c>
      <c r="AU272" s="18">
        <v>71700</v>
      </c>
      <c r="AV272" s="18">
        <v>70100</v>
      </c>
      <c r="AW272" s="18">
        <v>70800</v>
      </c>
      <c r="AX272" s="18">
        <v>69800</v>
      </c>
      <c r="AY272" s="40">
        <v>70500</v>
      </c>
      <c r="AZ272" s="40">
        <v>69900</v>
      </c>
      <c r="BA272" s="40">
        <v>69700</v>
      </c>
      <c r="BB272" s="40">
        <v>69300</v>
      </c>
      <c r="BC272" s="40">
        <v>69300</v>
      </c>
      <c r="BD272" s="40">
        <v>67900</v>
      </c>
      <c r="BE272" s="40">
        <v>68000</v>
      </c>
      <c r="BF272" s="40">
        <v>68000</v>
      </c>
      <c r="BG272" s="40">
        <v>68200</v>
      </c>
      <c r="BH272" s="40">
        <v>69100</v>
      </c>
      <c r="BI272" s="40">
        <v>67900</v>
      </c>
      <c r="BJ272" s="40">
        <v>68000</v>
      </c>
      <c r="BK272" s="40">
        <v>67300</v>
      </c>
      <c r="BL272" s="40">
        <v>68100</v>
      </c>
      <c r="BM272" s="40">
        <v>68600</v>
      </c>
      <c r="BN272" s="40">
        <v>66500</v>
      </c>
      <c r="BO272" s="40">
        <v>65600</v>
      </c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16"/>
      <c r="CJ272"/>
      <c r="CL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EA272" s="30" t="e">
        <f t="shared" si="131"/>
        <v>#DIV/0!</v>
      </c>
      <c r="EB272" s="30">
        <f t="shared" si="132"/>
        <v>0.12817790530846485</v>
      </c>
      <c r="EC272" s="30">
        <f t="shared" si="119"/>
        <v>0.11800853485064011</v>
      </c>
      <c r="ED272" s="30">
        <f t="shared" si="120"/>
        <v>0.11026685393258427</v>
      </c>
      <c r="EE272" s="30">
        <f t="shared" si="121"/>
        <v>0.10686896551724138</v>
      </c>
      <c r="EF272" s="30">
        <f t="shared" si="122"/>
        <v>9.7883008356545967E-2</v>
      </c>
      <c r="EG272" s="30">
        <f t="shared" si="123"/>
        <v>9.2104519774011295E-2</v>
      </c>
      <c r="EH272" s="30">
        <f t="shared" si="124"/>
        <v>8.7242339832869081E-2</v>
      </c>
      <c r="EI272" s="30">
        <f t="shared" si="125"/>
        <v>8.4421487603305784E-2</v>
      </c>
      <c r="EJ272" s="30">
        <f t="shared" si="126"/>
        <v>8.0068965517241381E-2</v>
      </c>
      <c r="EK272" s="30">
        <f t="shared" si="127"/>
        <v>7.9092159559834938E-2</v>
      </c>
      <c r="EL272" s="30">
        <f t="shared" si="128"/>
        <v>7.9902370990237101E-2</v>
      </c>
      <c r="EM272" s="30">
        <f t="shared" si="129"/>
        <v>9.075606276747504E-2</v>
      </c>
      <c r="EN272" s="30">
        <f t="shared" si="130"/>
        <v>8.4067796610169498E-2</v>
      </c>
      <c r="EO272" s="30">
        <f t="shared" si="104"/>
        <v>8.1217765042979936E-2</v>
      </c>
      <c r="EP272" s="30">
        <f t="shared" si="105"/>
        <v>8.2553191489361702E-2</v>
      </c>
      <c r="EQ272" s="30">
        <f t="shared" si="106"/>
        <v>8.5994277539341912E-2</v>
      </c>
      <c r="ER272" s="30">
        <f t="shared" si="107"/>
        <v>8.2137733142037303E-2</v>
      </c>
      <c r="ES272" s="30">
        <f t="shared" si="108"/>
        <v>7.9624819624819626E-2</v>
      </c>
      <c r="ET272" s="30">
        <f t="shared" si="109"/>
        <v>8.062049062049062E-2</v>
      </c>
      <c r="EU272" s="30">
        <f t="shared" si="110"/>
        <v>8.5154639175257729E-2</v>
      </c>
      <c r="EV272" s="30">
        <f t="shared" si="111"/>
        <v>8.4970588235294117E-2</v>
      </c>
      <c r="EW272" s="30">
        <f t="shared" si="112"/>
        <v>8.141176470588235E-2</v>
      </c>
      <c r="EX272" s="30">
        <f t="shared" si="113"/>
        <v>8.0762463343108506E-2</v>
      </c>
      <c r="EY272" s="30">
        <f t="shared" si="114"/>
        <v>8.5455861070911729E-2</v>
      </c>
      <c r="EZ272" s="30">
        <f t="shared" si="115"/>
        <v>8.444771723122238E-2</v>
      </c>
      <c r="FA272" s="30">
        <f t="shared" si="116"/>
        <v>8.0014705882352946E-2</v>
      </c>
      <c r="FB272" s="30">
        <f t="shared" si="117"/>
        <v>7.9791976225854377E-2</v>
      </c>
      <c r="FC272" s="30">
        <f t="shared" si="118"/>
        <v>8.3524229074889864E-2</v>
      </c>
      <c r="FD272" s="30">
        <f t="shared" si="133"/>
        <v>0.13071428571428573</v>
      </c>
      <c r="FE272" s="30">
        <f t="shared" si="134"/>
        <v>0.12730827067669173</v>
      </c>
      <c r="FF272" s="30">
        <f t="shared" si="135"/>
        <v>0.1236280487804878</v>
      </c>
    </row>
    <row r="273" spans="1:162" ht="14.4" x14ac:dyDescent="0.3">
      <c r="A273" s="16" t="s">
        <v>278</v>
      </c>
      <c r="B273" s="18">
        <v>8092</v>
      </c>
      <c r="C273" s="18">
        <v>7401</v>
      </c>
      <c r="D273" s="18">
        <v>7065</v>
      </c>
      <c r="E273" s="18">
        <v>7115</v>
      </c>
      <c r="F273" s="18">
        <v>6297</v>
      </c>
      <c r="G273" s="18">
        <v>5589</v>
      </c>
      <c r="H273" s="18">
        <v>5242</v>
      </c>
      <c r="I273" s="18">
        <v>5347</v>
      </c>
      <c r="J273" s="18">
        <v>5077</v>
      </c>
      <c r="K273" s="18">
        <v>4812</v>
      </c>
      <c r="L273" s="18">
        <v>4774</v>
      </c>
      <c r="M273" s="18">
        <v>5079</v>
      </c>
      <c r="N273" s="18">
        <v>4895</v>
      </c>
      <c r="O273" s="18">
        <v>4536</v>
      </c>
      <c r="P273" s="18">
        <v>4398</v>
      </c>
      <c r="Q273" s="18">
        <v>4621</v>
      </c>
      <c r="R273" s="18">
        <v>4463</v>
      </c>
      <c r="S273" s="18">
        <v>4536</v>
      </c>
      <c r="T273" s="18">
        <v>4523</v>
      </c>
      <c r="U273" s="18">
        <v>4898</v>
      </c>
      <c r="V273" s="18">
        <v>5119</v>
      </c>
      <c r="W273" s="18">
        <v>5056</v>
      </c>
      <c r="X273" s="18">
        <v>5144</v>
      </c>
      <c r="Y273" s="18">
        <v>5400</v>
      </c>
      <c r="Z273" s="18">
        <v>5460</v>
      </c>
      <c r="AA273" s="18">
        <v>5301</v>
      </c>
      <c r="AB273" s="18">
        <v>5217</v>
      </c>
      <c r="AC273" s="18">
        <v>5607</v>
      </c>
      <c r="AD273" s="18">
        <v>11877</v>
      </c>
      <c r="AE273" s="18">
        <v>11705</v>
      </c>
      <c r="AF273" s="18">
        <v>11418</v>
      </c>
      <c r="AG273" s="18"/>
      <c r="AH273" s="18"/>
      <c r="AI273" s="18"/>
      <c r="AJ273" s="18"/>
      <c r="AK273" s="18">
        <v>123600</v>
      </c>
      <c r="AL273" s="18">
        <v>123200</v>
      </c>
      <c r="AM273" s="18">
        <v>124100</v>
      </c>
      <c r="AN273" s="18">
        <v>123900</v>
      </c>
      <c r="AO273" s="18">
        <v>125500</v>
      </c>
      <c r="AP273" s="18">
        <v>123200</v>
      </c>
      <c r="AQ273" s="18">
        <v>122400</v>
      </c>
      <c r="AR273" s="18">
        <v>125500</v>
      </c>
      <c r="AS273" s="18">
        <v>128600</v>
      </c>
      <c r="AT273" s="18">
        <v>131300</v>
      </c>
      <c r="AU273" s="18">
        <v>136100</v>
      </c>
      <c r="AV273" s="18">
        <v>135200</v>
      </c>
      <c r="AW273" s="18">
        <v>131100</v>
      </c>
      <c r="AX273" s="18">
        <v>130200</v>
      </c>
      <c r="AY273" s="40">
        <v>128100</v>
      </c>
      <c r="AZ273" s="40">
        <v>127500</v>
      </c>
      <c r="BA273" s="40">
        <v>131800</v>
      </c>
      <c r="BB273" s="40">
        <v>132100</v>
      </c>
      <c r="BC273" s="40">
        <v>132100</v>
      </c>
      <c r="BD273" s="40">
        <v>135100</v>
      </c>
      <c r="BE273" s="40">
        <v>133100</v>
      </c>
      <c r="BF273" s="40">
        <v>134400</v>
      </c>
      <c r="BG273" s="40">
        <v>135200</v>
      </c>
      <c r="BH273" s="40">
        <v>133400</v>
      </c>
      <c r="BI273" s="40">
        <v>138000</v>
      </c>
      <c r="BJ273" s="40">
        <v>138200</v>
      </c>
      <c r="BK273" s="40">
        <v>138000</v>
      </c>
      <c r="BL273" s="40">
        <v>138800</v>
      </c>
      <c r="BM273" s="40">
        <v>136300</v>
      </c>
      <c r="BN273" s="40">
        <v>135300</v>
      </c>
      <c r="BO273" s="40">
        <v>135100</v>
      </c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16"/>
      <c r="CJ273"/>
      <c r="CL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EA273" s="30" t="e">
        <f t="shared" si="131"/>
        <v>#DIV/0!</v>
      </c>
      <c r="EB273" s="30">
        <f t="shared" si="132"/>
        <v>6.5469255663430426E-2</v>
      </c>
      <c r="EC273" s="30">
        <f t="shared" si="119"/>
        <v>6.0073051948051945E-2</v>
      </c>
      <c r="ED273" s="30">
        <f t="shared" si="120"/>
        <v>5.6929895245769538E-2</v>
      </c>
      <c r="EE273" s="30">
        <f t="shared" si="121"/>
        <v>5.7425343018563356E-2</v>
      </c>
      <c r="EF273" s="30">
        <f t="shared" si="122"/>
        <v>5.0175298804780874E-2</v>
      </c>
      <c r="EG273" s="30">
        <f t="shared" si="123"/>
        <v>4.536525974025974E-2</v>
      </c>
      <c r="EH273" s="30">
        <f t="shared" si="124"/>
        <v>4.2826797385620917E-2</v>
      </c>
      <c r="EI273" s="30">
        <f t="shared" si="125"/>
        <v>4.2605577689243029E-2</v>
      </c>
      <c r="EJ273" s="30">
        <f t="shared" si="126"/>
        <v>3.9479004665629862E-2</v>
      </c>
      <c r="EK273" s="30">
        <f t="shared" si="127"/>
        <v>3.664889565879665E-2</v>
      </c>
      <c r="EL273" s="30">
        <f t="shared" si="128"/>
        <v>3.5077149155033065E-2</v>
      </c>
      <c r="EM273" s="30">
        <f t="shared" si="129"/>
        <v>3.7566568047337281E-2</v>
      </c>
      <c r="EN273" s="30">
        <f t="shared" si="130"/>
        <v>3.7337909992372235E-2</v>
      </c>
      <c r="EO273" s="30">
        <f t="shared" ref="EO273:EO336" si="136">O273/AX273</f>
        <v>3.4838709677419352E-2</v>
      </c>
      <c r="EP273" s="30">
        <f t="shared" ref="EP273:EP336" si="137">P273/AY273</f>
        <v>3.433255269320843E-2</v>
      </c>
      <c r="EQ273" s="30">
        <f t="shared" ref="EQ273:EQ336" si="138">Q273/AZ273</f>
        <v>3.6243137254901962E-2</v>
      </c>
      <c r="ER273" s="30">
        <f t="shared" ref="ER273:ER336" si="139">R273/BA273</f>
        <v>3.3861911987860392E-2</v>
      </c>
      <c r="ES273" s="30">
        <f t="shared" ref="ES273:ES336" si="140">S273/BB273</f>
        <v>3.4337623012869037E-2</v>
      </c>
      <c r="ET273" s="30">
        <f t="shared" ref="ET273:ET336" si="141">T273/BC273</f>
        <v>3.4239212717638155E-2</v>
      </c>
      <c r="EU273" s="30">
        <f t="shared" ref="EU273:EU336" si="142">U273/BD273</f>
        <v>3.625462620281273E-2</v>
      </c>
      <c r="EV273" s="30">
        <f t="shared" ref="EV273:EV336" si="143">V273/BE273</f>
        <v>3.8459804658151762E-2</v>
      </c>
      <c r="EW273" s="30">
        <f t="shared" ref="EW273:EW336" si="144">W273/BF273</f>
        <v>3.7619047619047621E-2</v>
      </c>
      <c r="EX273" s="30">
        <f t="shared" ref="EX273:EX336" si="145">X273/BG273</f>
        <v>3.8047337278106511E-2</v>
      </c>
      <c r="EY273" s="30">
        <f t="shared" ref="EY273:EY336" si="146">Y273/BH273</f>
        <v>4.0479760119940027E-2</v>
      </c>
      <c r="EZ273" s="30">
        <f t="shared" ref="EZ273:EZ336" si="147">Z273/BI273</f>
        <v>3.956521739130435E-2</v>
      </c>
      <c r="FA273" s="30">
        <f t="shared" ref="FA273:FA336" si="148">AA273/BJ273</f>
        <v>3.8357452966714903E-2</v>
      </c>
      <c r="FB273" s="30">
        <f t="shared" ref="FB273:FB336" si="149">AB273/BK273</f>
        <v>3.7804347826086958E-2</v>
      </c>
      <c r="FC273" s="30">
        <f t="shared" ref="FC273:FC336" si="150">AC273/BL273</f>
        <v>4.0396253602305476E-2</v>
      </c>
      <c r="FD273" s="30">
        <f t="shared" si="133"/>
        <v>8.7138664710198099E-2</v>
      </c>
      <c r="FE273" s="30">
        <f t="shared" si="134"/>
        <v>8.6511456023651151E-2</v>
      </c>
      <c r="FF273" s="30">
        <f t="shared" si="135"/>
        <v>8.4515173945225758E-2</v>
      </c>
    </row>
    <row r="274" spans="1:162" ht="14.4" x14ac:dyDescent="0.3">
      <c r="A274" s="16" t="s">
        <v>279</v>
      </c>
      <c r="B274" s="18">
        <v>6953</v>
      </c>
      <c r="C274" s="18">
        <v>6546</v>
      </c>
      <c r="D274" s="18">
        <v>6250</v>
      </c>
      <c r="E274" s="18">
        <v>6229</v>
      </c>
      <c r="F274" s="18">
        <v>5528</v>
      </c>
      <c r="G274" s="18">
        <v>4943</v>
      </c>
      <c r="H274" s="18">
        <v>4598</v>
      </c>
      <c r="I274" s="18">
        <v>4485</v>
      </c>
      <c r="J274" s="18">
        <v>4086</v>
      </c>
      <c r="K274" s="18">
        <v>4042</v>
      </c>
      <c r="L274" s="18">
        <v>4006</v>
      </c>
      <c r="M274" s="18">
        <v>4082</v>
      </c>
      <c r="N274" s="18">
        <v>4001</v>
      </c>
      <c r="O274" s="18">
        <v>3891</v>
      </c>
      <c r="P274" s="18">
        <v>3806</v>
      </c>
      <c r="Q274" s="18">
        <v>3971</v>
      </c>
      <c r="R274" s="18">
        <v>3924</v>
      </c>
      <c r="S274" s="18">
        <v>3757</v>
      </c>
      <c r="T274" s="18">
        <v>3635</v>
      </c>
      <c r="U274" s="18">
        <v>3912</v>
      </c>
      <c r="V274" s="18">
        <v>3913</v>
      </c>
      <c r="W274" s="18">
        <v>3984</v>
      </c>
      <c r="X274" s="18">
        <v>4077</v>
      </c>
      <c r="Y274" s="18">
        <v>4264</v>
      </c>
      <c r="Z274" s="18">
        <v>4214</v>
      </c>
      <c r="AA274" s="18">
        <v>4122</v>
      </c>
      <c r="AB274" s="18">
        <v>4119</v>
      </c>
      <c r="AC274" s="18">
        <v>4446</v>
      </c>
      <c r="AD274" s="18">
        <v>8720</v>
      </c>
      <c r="AE274" s="18">
        <v>8751</v>
      </c>
      <c r="AF274" s="18">
        <v>8635</v>
      </c>
      <c r="AG274" s="18"/>
      <c r="AH274" s="18"/>
      <c r="AI274" s="18"/>
      <c r="AJ274" s="18"/>
      <c r="AK274" s="18">
        <v>85000</v>
      </c>
      <c r="AL274" s="18">
        <v>83800</v>
      </c>
      <c r="AM274" s="18">
        <v>83300</v>
      </c>
      <c r="AN274" s="18">
        <v>83000</v>
      </c>
      <c r="AO274" s="18">
        <v>83600</v>
      </c>
      <c r="AP274" s="18">
        <v>85000</v>
      </c>
      <c r="AQ274" s="18">
        <v>85500</v>
      </c>
      <c r="AR274" s="18">
        <v>85600</v>
      </c>
      <c r="AS274" s="18">
        <v>85900</v>
      </c>
      <c r="AT274" s="18">
        <v>89100</v>
      </c>
      <c r="AU274" s="18">
        <v>88800</v>
      </c>
      <c r="AV274" s="18">
        <v>89100</v>
      </c>
      <c r="AW274" s="18">
        <v>90200</v>
      </c>
      <c r="AX274" s="18">
        <v>89400</v>
      </c>
      <c r="AY274" s="40">
        <v>88900</v>
      </c>
      <c r="AZ274" s="40">
        <v>88600</v>
      </c>
      <c r="BA274" s="40">
        <v>87900</v>
      </c>
      <c r="BB274" s="40">
        <v>86900</v>
      </c>
      <c r="BC274" s="40">
        <v>89100</v>
      </c>
      <c r="BD274" s="40">
        <v>90800</v>
      </c>
      <c r="BE274" s="40">
        <v>90900</v>
      </c>
      <c r="BF274" s="40">
        <v>91200</v>
      </c>
      <c r="BG274" s="40">
        <v>90900</v>
      </c>
      <c r="BH274" s="40">
        <v>90800</v>
      </c>
      <c r="BI274" s="40">
        <v>90700</v>
      </c>
      <c r="BJ274" s="40">
        <v>91100</v>
      </c>
      <c r="BK274" s="40">
        <v>90200</v>
      </c>
      <c r="BL274" s="40">
        <v>90100</v>
      </c>
      <c r="BM274" s="40">
        <v>91900</v>
      </c>
      <c r="BN274" s="40">
        <v>91900</v>
      </c>
      <c r="BO274" s="40">
        <v>92800</v>
      </c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16"/>
      <c r="CJ274"/>
      <c r="CL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EA274" s="30" t="e">
        <f t="shared" si="131"/>
        <v>#DIV/0!</v>
      </c>
      <c r="EB274" s="30">
        <f t="shared" si="132"/>
        <v>8.1799999999999998E-2</v>
      </c>
      <c r="EC274" s="30">
        <f t="shared" ref="EC274:EC337" si="151">C274/AL274</f>
        <v>7.8114558472553705E-2</v>
      </c>
      <c r="ED274" s="30">
        <f t="shared" ref="ED274:ED337" si="152">D274/AM274</f>
        <v>7.5030012004801916E-2</v>
      </c>
      <c r="EE274" s="30">
        <f t="shared" ref="EE274:EE337" si="153">E274/AN274</f>
        <v>7.5048192771084335E-2</v>
      </c>
      <c r="EF274" s="30">
        <f t="shared" ref="EF274:EF337" si="154">F274/AO274</f>
        <v>6.61244019138756E-2</v>
      </c>
      <c r="EG274" s="30">
        <f t="shared" ref="EG274:EG337" si="155">G274/AP274</f>
        <v>5.8152941176470588E-2</v>
      </c>
      <c r="EH274" s="30">
        <f t="shared" ref="EH274:EH337" si="156">H274/AQ274</f>
        <v>5.3777777777777779E-2</v>
      </c>
      <c r="EI274" s="30">
        <f t="shared" ref="EI274:EI337" si="157">I274/AR274</f>
        <v>5.2394859813084109E-2</v>
      </c>
      <c r="EJ274" s="30">
        <f t="shared" ref="EJ274:EJ337" si="158">J274/AS274</f>
        <v>4.7566938300349242E-2</v>
      </c>
      <c r="EK274" s="30">
        <f t="shared" ref="EK274:EK337" si="159">K274/AT274</f>
        <v>4.5364758698092034E-2</v>
      </c>
      <c r="EL274" s="30">
        <f t="shared" ref="EL274:EL337" si="160">L274/AU274</f>
        <v>4.511261261261261E-2</v>
      </c>
      <c r="EM274" s="30">
        <f t="shared" ref="EM274:EM337" si="161">M274/AV274</f>
        <v>4.5813692480359144E-2</v>
      </c>
      <c r="EN274" s="30">
        <f t="shared" ref="EN274:EN337" si="162">N274/AW274</f>
        <v>4.4356984478935699E-2</v>
      </c>
      <c r="EO274" s="30">
        <f t="shared" si="136"/>
        <v>4.3523489932885906E-2</v>
      </c>
      <c r="EP274" s="30">
        <f t="shared" si="137"/>
        <v>4.281214848143982E-2</v>
      </c>
      <c r="EQ274" s="30">
        <f t="shared" si="138"/>
        <v>4.4819413092550789E-2</v>
      </c>
      <c r="ER274" s="30">
        <f t="shared" si="139"/>
        <v>4.4641638225255971E-2</v>
      </c>
      <c r="ES274" s="30">
        <f t="shared" si="140"/>
        <v>4.3233601841196775E-2</v>
      </c>
      <c r="ET274" s="30">
        <f t="shared" si="141"/>
        <v>4.0796857463524128E-2</v>
      </c>
      <c r="EU274" s="30">
        <f t="shared" si="142"/>
        <v>4.3083700440528637E-2</v>
      </c>
      <c r="EV274" s="30">
        <f t="shared" si="143"/>
        <v>4.3047304730473045E-2</v>
      </c>
      <c r="EW274" s="30">
        <f t="shared" si="144"/>
        <v>4.3684210526315791E-2</v>
      </c>
      <c r="EX274" s="30">
        <f t="shared" si="145"/>
        <v>4.485148514851485E-2</v>
      </c>
      <c r="EY274" s="30">
        <f t="shared" si="146"/>
        <v>4.6960352422907491E-2</v>
      </c>
      <c r="EZ274" s="30">
        <f t="shared" si="147"/>
        <v>4.6460859977949284E-2</v>
      </c>
      <c r="FA274" s="30">
        <f t="shared" si="148"/>
        <v>4.5246981339187704E-2</v>
      </c>
      <c r="FB274" s="30">
        <f t="shared" si="149"/>
        <v>4.5665188470066516E-2</v>
      </c>
      <c r="FC274" s="30">
        <f t="shared" si="150"/>
        <v>4.9345172031076578E-2</v>
      </c>
      <c r="FD274" s="30">
        <f t="shared" si="133"/>
        <v>9.4885745375408045E-2</v>
      </c>
      <c r="FE274" s="30">
        <f t="shared" si="134"/>
        <v>9.5223068552774751E-2</v>
      </c>
      <c r="FF274" s="30">
        <f t="shared" si="135"/>
        <v>9.3049568965517235E-2</v>
      </c>
    </row>
    <row r="275" spans="1:162" ht="14.4" x14ac:dyDescent="0.3">
      <c r="A275" s="16" t="s">
        <v>280</v>
      </c>
      <c r="B275" s="18">
        <v>14792</v>
      </c>
      <c r="C275" s="18">
        <v>13978</v>
      </c>
      <c r="D275" s="18">
        <v>13153</v>
      </c>
      <c r="E275" s="18">
        <v>12915</v>
      </c>
      <c r="F275" s="18">
        <v>12000</v>
      </c>
      <c r="G275" s="18">
        <v>11416</v>
      </c>
      <c r="H275" s="18">
        <v>10523</v>
      </c>
      <c r="I275" s="18">
        <v>10122</v>
      </c>
      <c r="J275" s="18">
        <v>9706</v>
      </c>
      <c r="K275" s="18">
        <v>9296</v>
      </c>
      <c r="L275" s="18">
        <v>8928</v>
      </c>
      <c r="M275" s="18">
        <v>9085</v>
      </c>
      <c r="N275" s="18">
        <v>8892</v>
      </c>
      <c r="O275" s="18">
        <v>8723</v>
      </c>
      <c r="P275" s="18">
        <v>8412</v>
      </c>
      <c r="Q275" s="18">
        <v>8318</v>
      </c>
      <c r="R275" s="18">
        <v>8651</v>
      </c>
      <c r="S275" s="18">
        <v>8596</v>
      </c>
      <c r="T275" s="18">
        <v>8312</v>
      </c>
      <c r="U275" s="18">
        <v>8514</v>
      </c>
      <c r="V275" s="18">
        <v>8535</v>
      </c>
      <c r="W275" s="18">
        <v>8718</v>
      </c>
      <c r="X275" s="18">
        <v>8587</v>
      </c>
      <c r="Y275" s="18">
        <v>8715</v>
      </c>
      <c r="Z275" s="18">
        <v>8907</v>
      </c>
      <c r="AA275" s="18">
        <v>8900</v>
      </c>
      <c r="AB275" s="18">
        <v>8524</v>
      </c>
      <c r="AC275" s="18">
        <v>8876</v>
      </c>
      <c r="AD275" s="18">
        <v>18828</v>
      </c>
      <c r="AE275" s="18">
        <v>19975</v>
      </c>
      <c r="AF275" s="18">
        <v>20330</v>
      </c>
      <c r="AG275" s="18"/>
      <c r="AH275" s="18"/>
      <c r="AI275" s="18"/>
      <c r="AJ275" s="18"/>
      <c r="AK275" s="18">
        <v>160500</v>
      </c>
      <c r="AL275" s="18">
        <v>162300</v>
      </c>
      <c r="AM275" s="18">
        <v>159500</v>
      </c>
      <c r="AN275" s="18">
        <v>160800</v>
      </c>
      <c r="AO275" s="18">
        <v>166100</v>
      </c>
      <c r="AP275" s="18">
        <v>170300</v>
      </c>
      <c r="AQ275" s="18">
        <v>174200</v>
      </c>
      <c r="AR275" s="18">
        <v>176100</v>
      </c>
      <c r="AS275" s="18">
        <v>176300</v>
      </c>
      <c r="AT275" s="18">
        <v>176300</v>
      </c>
      <c r="AU275" s="18">
        <v>180700</v>
      </c>
      <c r="AV275" s="18">
        <v>186100</v>
      </c>
      <c r="AW275" s="18">
        <v>191400</v>
      </c>
      <c r="AX275" s="18">
        <v>186400</v>
      </c>
      <c r="AY275" s="40">
        <v>184000</v>
      </c>
      <c r="AZ275" s="40">
        <v>182400</v>
      </c>
      <c r="BA275" s="40">
        <v>180000</v>
      </c>
      <c r="BB275" s="40">
        <v>187300</v>
      </c>
      <c r="BC275" s="40">
        <v>193400</v>
      </c>
      <c r="BD275" s="40">
        <v>193100</v>
      </c>
      <c r="BE275" s="40">
        <v>192900</v>
      </c>
      <c r="BF275" s="40">
        <v>191100</v>
      </c>
      <c r="BG275" s="40">
        <v>192100</v>
      </c>
      <c r="BH275" s="40">
        <v>192500</v>
      </c>
      <c r="BI275" s="40">
        <v>191000</v>
      </c>
      <c r="BJ275" s="40">
        <v>192500</v>
      </c>
      <c r="BK275" s="40">
        <v>190600</v>
      </c>
      <c r="BL275" s="40">
        <v>196300</v>
      </c>
      <c r="BM275" s="40">
        <v>195800</v>
      </c>
      <c r="BN275" s="40">
        <v>198000</v>
      </c>
      <c r="BO275" s="40">
        <v>200600</v>
      </c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16"/>
      <c r="CJ275"/>
      <c r="CL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EA275" s="30" t="e">
        <f t="shared" si="131"/>
        <v>#DIV/0!</v>
      </c>
      <c r="EB275" s="30">
        <f t="shared" si="132"/>
        <v>9.2161993769470402E-2</v>
      </c>
      <c r="EC275" s="30">
        <f t="shared" si="151"/>
        <v>8.6124460874922981E-2</v>
      </c>
      <c r="ED275" s="30">
        <f t="shared" si="152"/>
        <v>8.2463949843260193E-2</v>
      </c>
      <c r="EE275" s="30">
        <f t="shared" si="153"/>
        <v>8.0317164179104478E-2</v>
      </c>
      <c r="EF275" s="30">
        <f t="shared" si="154"/>
        <v>7.2245635159542451E-2</v>
      </c>
      <c r="EG275" s="30">
        <f t="shared" si="155"/>
        <v>6.7034644744568411E-2</v>
      </c>
      <c r="EH275" s="30">
        <f t="shared" si="156"/>
        <v>6.0407577497129737E-2</v>
      </c>
      <c r="EI275" s="30">
        <f t="shared" si="157"/>
        <v>5.7478705281090288E-2</v>
      </c>
      <c r="EJ275" s="30">
        <f t="shared" si="158"/>
        <v>5.5053885422575159E-2</v>
      </c>
      <c r="EK275" s="30">
        <f t="shared" si="159"/>
        <v>5.2728304027226322E-2</v>
      </c>
      <c r="EL275" s="30">
        <f t="shared" si="160"/>
        <v>4.9407858328721639E-2</v>
      </c>
      <c r="EM275" s="30">
        <f t="shared" si="161"/>
        <v>4.8817839871037078E-2</v>
      </c>
      <c r="EN275" s="30">
        <f t="shared" si="162"/>
        <v>4.6457680250783701E-2</v>
      </c>
      <c r="EO275" s="30">
        <f t="shared" si="136"/>
        <v>4.6797210300429187E-2</v>
      </c>
      <c r="EP275" s="30">
        <f t="shared" si="137"/>
        <v>4.5717391304347828E-2</v>
      </c>
      <c r="EQ275" s="30">
        <f t="shared" si="138"/>
        <v>4.5603070175438597E-2</v>
      </c>
      <c r="ER275" s="30">
        <f t="shared" si="139"/>
        <v>4.806111111111111E-2</v>
      </c>
      <c r="ES275" s="30">
        <f t="shared" si="140"/>
        <v>4.5894287239722373E-2</v>
      </c>
      <c r="ET275" s="30">
        <f t="shared" si="141"/>
        <v>4.2978283350568768E-2</v>
      </c>
      <c r="EU275" s="30">
        <f t="shared" si="142"/>
        <v>4.4091144484722941E-2</v>
      </c>
      <c r="EV275" s="30">
        <f t="shared" si="143"/>
        <v>4.4245723172628308E-2</v>
      </c>
      <c r="EW275" s="30">
        <f t="shared" si="144"/>
        <v>4.5620094191522763E-2</v>
      </c>
      <c r="EX275" s="30">
        <f t="shared" si="145"/>
        <v>4.4700676730869339E-2</v>
      </c>
      <c r="EY275" s="30">
        <f t="shared" si="146"/>
        <v>4.527272727272727E-2</v>
      </c>
      <c r="EZ275" s="30">
        <f t="shared" si="147"/>
        <v>4.6633507853403144E-2</v>
      </c>
      <c r="FA275" s="30">
        <f t="shared" si="148"/>
        <v>4.6233766233766231E-2</v>
      </c>
      <c r="FB275" s="30">
        <f t="shared" si="149"/>
        <v>4.4721930745015737E-2</v>
      </c>
      <c r="FC275" s="30">
        <f t="shared" si="150"/>
        <v>4.5216505348955681E-2</v>
      </c>
      <c r="FD275" s="30">
        <f t="shared" si="133"/>
        <v>9.6159346271705817E-2</v>
      </c>
      <c r="FE275" s="30">
        <f t="shared" si="134"/>
        <v>0.10088383838383838</v>
      </c>
      <c r="FF275" s="30">
        <f t="shared" si="135"/>
        <v>0.10134596211365902</v>
      </c>
    </row>
    <row r="276" spans="1:162" ht="14.4" x14ac:dyDescent="0.3">
      <c r="A276" s="16" t="s">
        <v>281</v>
      </c>
      <c r="B276" s="18">
        <v>1760</v>
      </c>
      <c r="C276" s="18">
        <v>1572</v>
      </c>
      <c r="D276" s="18">
        <v>1482</v>
      </c>
      <c r="E276" s="18">
        <v>1560</v>
      </c>
      <c r="F276" s="18">
        <v>1361</v>
      </c>
      <c r="G276" s="18">
        <v>1215</v>
      </c>
      <c r="H276" s="18">
        <v>1161</v>
      </c>
      <c r="I276" s="18">
        <v>1164</v>
      </c>
      <c r="J276" s="18">
        <v>1126</v>
      </c>
      <c r="K276" s="18">
        <v>1005</v>
      </c>
      <c r="L276" s="18">
        <v>1042</v>
      </c>
      <c r="M276" s="18">
        <v>1129</v>
      </c>
      <c r="N276" s="18">
        <v>1061</v>
      </c>
      <c r="O276" s="18">
        <v>1057</v>
      </c>
      <c r="P276" s="18">
        <v>1110</v>
      </c>
      <c r="Q276" s="18">
        <v>1162</v>
      </c>
      <c r="R276" s="18">
        <v>1145</v>
      </c>
      <c r="S276" s="18">
        <v>1058</v>
      </c>
      <c r="T276" s="18">
        <v>1029</v>
      </c>
      <c r="U276" s="18">
        <v>1035</v>
      </c>
      <c r="V276" s="18">
        <v>992</v>
      </c>
      <c r="W276" s="18">
        <v>975</v>
      </c>
      <c r="X276" s="18">
        <v>928</v>
      </c>
      <c r="Y276" s="18">
        <v>1044</v>
      </c>
      <c r="Z276" s="18">
        <v>1075</v>
      </c>
      <c r="AA276" s="18">
        <v>1051</v>
      </c>
      <c r="AB276" s="18">
        <v>1093</v>
      </c>
      <c r="AC276" s="18">
        <v>1180</v>
      </c>
      <c r="AD276" s="18">
        <v>3211</v>
      </c>
      <c r="AE276" s="18">
        <v>3344</v>
      </c>
      <c r="AF276" s="18">
        <v>3491</v>
      </c>
      <c r="AG276" s="18"/>
      <c r="AH276" s="18"/>
      <c r="AI276" s="18"/>
      <c r="AJ276" s="18"/>
      <c r="AK276" s="18">
        <v>50600</v>
      </c>
      <c r="AL276" s="18">
        <v>50400</v>
      </c>
      <c r="AM276" s="18">
        <v>49800</v>
      </c>
      <c r="AN276" s="18">
        <v>50000</v>
      </c>
      <c r="AO276" s="18">
        <v>47300</v>
      </c>
      <c r="AP276" s="18">
        <v>46600</v>
      </c>
      <c r="AQ276" s="18">
        <v>47900</v>
      </c>
      <c r="AR276" s="18">
        <v>47700</v>
      </c>
      <c r="AS276" s="18">
        <v>49400</v>
      </c>
      <c r="AT276" s="18">
        <v>49800</v>
      </c>
      <c r="AU276" s="18">
        <v>50800</v>
      </c>
      <c r="AV276" s="18">
        <v>49500</v>
      </c>
      <c r="AW276" s="18">
        <v>51800</v>
      </c>
      <c r="AX276" s="18">
        <v>52400</v>
      </c>
      <c r="AY276" s="40">
        <v>52700</v>
      </c>
      <c r="AZ276" s="40">
        <v>53500</v>
      </c>
      <c r="BA276" s="40">
        <v>52500</v>
      </c>
      <c r="BB276" s="40">
        <v>51600</v>
      </c>
      <c r="BC276" s="40">
        <v>51400</v>
      </c>
      <c r="BD276" s="40">
        <v>51600</v>
      </c>
      <c r="BE276" s="40">
        <v>52900</v>
      </c>
      <c r="BF276" s="40">
        <v>53600</v>
      </c>
      <c r="BG276" s="40">
        <v>55500</v>
      </c>
      <c r="BH276" s="40">
        <v>57200</v>
      </c>
      <c r="BI276" s="40">
        <v>55700</v>
      </c>
      <c r="BJ276" s="40">
        <v>55700</v>
      </c>
      <c r="BK276" s="40">
        <v>54400</v>
      </c>
      <c r="BL276" s="40">
        <v>53300</v>
      </c>
      <c r="BM276" s="40">
        <v>52700</v>
      </c>
      <c r="BN276" s="40">
        <v>50900</v>
      </c>
      <c r="BO276" s="40">
        <v>50900</v>
      </c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16"/>
      <c r="CJ276"/>
      <c r="CL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EA276" s="30" t="e">
        <f t="shared" si="131"/>
        <v>#DIV/0!</v>
      </c>
      <c r="EB276" s="30">
        <f t="shared" si="132"/>
        <v>3.4782608695652174E-2</v>
      </c>
      <c r="EC276" s="30">
        <f t="shared" si="151"/>
        <v>3.1190476190476192E-2</v>
      </c>
      <c r="ED276" s="30">
        <f t="shared" si="152"/>
        <v>2.9759036144578314E-2</v>
      </c>
      <c r="EE276" s="30">
        <f t="shared" si="153"/>
        <v>3.1199999999999999E-2</v>
      </c>
      <c r="EF276" s="30">
        <f t="shared" si="154"/>
        <v>2.8773784355179705E-2</v>
      </c>
      <c r="EG276" s="30">
        <f t="shared" si="155"/>
        <v>2.6072961373390557E-2</v>
      </c>
      <c r="EH276" s="30">
        <f t="shared" si="156"/>
        <v>2.4237995824634654E-2</v>
      </c>
      <c r="EI276" s="30">
        <f t="shared" si="157"/>
        <v>2.440251572327044E-2</v>
      </c>
      <c r="EJ276" s="30">
        <f t="shared" si="158"/>
        <v>2.2793522267206479E-2</v>
      </c>
      <c r="EK276" s="30">
        <f t="shared" si="159"/>
        <v>2.0180722891566263E-2</v>
      </c>
      <c r="EL276" s="30">
        <f t="shared" si="160"/>
        <v>2.0511811023622047E-2</v>
      </c>
      <c r="EM276" s="30">
        <f t="shared" si="161"/>
        <v>2.2808080808080809E-2</v>
      </c>
      <c r="EN276" s="30">
        <f t="shared" si="162"/>
        <v>2.0482625482625482E-2</v>
      </c>
      <c r="EO276" s="30">
        <f t="shared" si="136"/>
        <v>2.0171755725190841E-2</v>
      </c>
      <c r="EP276" s="30">
        <f t="shared" si="137"/>
        <v>2.1062618595825425E-2</v>
      </c>
      <c r="EQ276" s="30">
        <f t="shared" si="138"/>
        <v>2.1719626168224298E-2</v>
      </c>
      <c r="ER276" s="30">
        <f t="shared" si="139"/>
        <v>2.180952380952381E-2</v>
      </c>
      <c r="ES276" s="30">
        <f t="shared" si="140"/>
        <v>2.0503875968992249E-2</v>
      </c>
      <c r="ET276" s="30">
        <f t="shared" si="141"/>
        <v>2.0019455252918289E-2</v>
      </c>
      <c r="EU276" s="30">
        <f t="shared" si="142"/>
        <v>2.005813953488372E-2</v>
      </c>
      <c r="EV276" s="30">
        <f t="shared" si="143"/>
        <v>1.8752362948960301E-2</v>
      </c>
      <c r="EW276" s="30">
        <f t="shared" si="144"/>
        <v>1.8190298507462687E-2</v>
      </c>
      <c r="EX276" s="30">
        <f t="shared" si="145"/>
        <v>1.6720720720720721E-2</v>
      </c>
      <c r="EY276" s="30">
        <f t="shared" si="146"/>
        <v>1.8251748251748252E-2</v>
      </c>
      <c r="EZ276" s="30">
        <f t="shared" si="147"/>
        <v>1.9299820466786355E-2</v>
      </c>
      <c r="FA276" s="30">
        <f t="shared" si="148"/>
        <v>1.8868940754039498E-2</v>
      </c>
      <c r="FB276" s="30">
        <f t="shared" si="149"/>
        <v>2.0091911764705882E-2</v>
      </c>
      <c r="FC276" s="30">
        <f t="shared" si="150"/>
        <v>2.2138836772983114E-2</v>
      </c>
      <c r="FD276" s="30">
        <f t="shared" si="133"/>
        <v>6.0929791271347247E-2</v>
      </c>
      <c r="FE276" s="30">
        <f t="shared" si="134"/>
        <v>6.5697445972495092E-2</v>
      </c>
      <c r="FF276" s="30">
        <f t="shared" si="135"/>
        <v>6.8585461689587429E-2</v>
      </c>
    </row>
    <row r="277" spans="1:162" ht="14.4" x14ac:dyDescent="0.3">
      <c r="A277" s="16" t="s">
        <v>282</v>
      </c>
      <c r="B277" s="18">
        <v>2318</v>
      </c>
      <c r="C277" s="18">
        <v>2185</v>
      </c>
      <c r="D277" s="18">
        <v>1894</v>
      </c>
      <c r="E277" s="18">
        <v>1947</v>
      </c>
      <c r="F277" s="18">
        <v>1781</v>
      </c>
      <c r="G277" s="18">
        <v>1738</v>
      </c>
      <c r="H277" s="18">
        <v>1558</v>
      </c>
      <c r="I277" s="18">
        <v>1569</v>
      </c>
      <c r="J277" s="18">
        <v>1460</v>
      </c>
      <c r="K277" s="18">
        <v>1438</v>
      </c>
      <c r="L277" s="18">
        <v>1328</v>
      </c>
      <c r="M277" s="18">
        <v>1378</v>
      </c>
      <c r="N277" s="18">
        <v>1420</v>
      </c>
      <c r="O277" s="18">
        <v>1477</v>
      </c>
      <c r="P277" s="18">
        <v>1408</v>
      </c>
      <c r="Q277" s="18">
        <v>1473</v>
      </c>
      <c r="R277" s="18">
        <v>1499</v>
      </c>
      <c r="S277" s="18">
        <v>1447</v>
      </c>
      <c r="T277" s="18">
        <v>1443</v>
      </c>
      <c r="U277" s="18">
        <v>1430</v>
      </c>
      <c r="V277" s="18">
        <v>1457</v>
      </c>
      <c r="W277" s="18">
        <v>1456</v>
      </c>
      <c r="X277" s="18">
        <v>1382</v>
      </c>
      <c r="Y277" s="18">
        <v>1458</v>
      </c>
      <c r="Z277" s="18">
        <v>1425</v>
      </c>
      <c r="AA277" s="18">
        <v>1472</v>
      </c>
      <c r="AB277" s="18">
        <v>1497</v>
      </c>
      <c r="AC277" s="18">
        <v>1573</v>
      </c>
      <c r="AD277" s="18">
        <v>3755</v>
      </c>
      <c r="AE277" s="18">
        <v>3795</v>
      </c>
      <c r="AF277" s="18">
        <v>3595</v>
      </c>
      <c r="AG277" s="18"/>
      <c r="AH277" s="18"/>
      <c r="AI277" s="18"/>
      <c r="AJ277" s="18"/>
      <c r="AK277" s="18">
        <v>73800</v>
      </c>
      <c r="AL277" s="18">
        <v>75400</v>
      </c>
      <c r="AM277" s="18">
        <v>74900</v>
      </c>
      <c r="AN277" s="18">
        <v>76500</v>
      </c>
      <c r="AO277" s="18">
        <v>74500</v>
      </c>
      <c r="AP277" s="18">
        <v>72500</v>
      </c>
      <c r="AQ277" s="18">
        <v>71700</v>
      </c>
      <c r="AR277" s="18">
        <v>71900</v>
      </c>
      <c r="AS277" s="18">
        <v>71700</v>
      </c>
      <c r="AT277" s="18">
        <v>72200</v>
      </c>
      <c r="AU277" s="18">
        <v>73500</v>
      </c>
      <c r="AV277" s="18">
        <v>72100</v>
      </c>
      <c r="AW277" s="18">
        <v>70800</v>
      </c>
      <c r="AX277" s="18">
        <v>68900</v>
      </c>
      <c r="AY277" s="40">
        <v>66000</v>
      </c>
      <c r="AZ277" s="40">
        <v>65900</v>
      </c>
      <c r="BA277" s="40">
        <v>66200</v>
      </c>
      <c r="BB277" s="40">
        <v>71200</v>
      </c>
      <c r="BC277" s="40">
        <v>72000</v>
      </c>
      <c r="BD277" s="40">
        <v>70000</v>
      </c>
      <c r="BE277" s="40">
        <v>73400</v>
      </c>
      <c r="BF277" s="40">
        <v>72200</v>
      </c>
      <c r="BG277" s="40">
        <v>72400</v>
      </c>
      <c r="BH277" s="40">
        <v>72700</v>
      </c>
      <c r="BI277" s="40">
        <v>70000</v>
      </c>
      <c r="BJ277" s="40">
        <v>66700</v>
      </c>
      <c r="BK277" s="40">
        <v>73000</v>
      </c>
      <c r="BL277" s="40">
        <v>74400</v>
      </c>
      <c r="BM277" s="40">
        <v>74200</v>
      </c>
      <c r="BN277" s="40">
        <v>74800</v>
      </c>
      <c r="BO277" s="40">
        <v>75000</v>
      </c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16"/>
      <c r="CJ277"/>
      <c r="CL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EA277" s="30" t="e">
        <f t="shared" si="131"/>
        <v>#DIV/0!</v>
      </c>
      <c r="EB277" s="30">
        <f t="shared" si="132"/>
        <v>3.1409214092140925E-2</v>
      </c>
      <c r="EC277" s="30">
        <f t="shared" si="151"/>
        <v>2.8978779840848807E-2</v>
      </c>
      <c r="ED277" s="30">
        <f t="shared" si="152"/>
        <v>2.5287049399198933E-2</v>
      </c>
      <c r="EE277" s="30">
        <f t="shared" si="153"/>
        <v>2.5450980392156864E-2</v>
      </c>
      <c r="EF277" s="30">
        <f t="shared" si="154"/>
        <v>2.3906040268456375E-2</v>
      </c>
      <c r="EG277" s="30">
        <f t="shared" si="155"/>
        <v>2.3972413793103449E-2</v>
      </c>
      <c r="EH277" s="30">
        <f t="shared" si="156"/>
        <v>2.1729428172942818E-2</v>
      </c>
      <c r="EI277" s="30">
        <f t="shared" si="157"/>
        <v>2.1821974965229484E-2</v>
      </c>
      <c r="EJ277" s="30">
        <f t="shared" si="158"/>
        <v>2.0362622036262202E-2</v>
      </c>
      <c r="EK277" s="30">
        <f t="shared" si="159"/>
        <v>1.9916897506925206E-2</v>
      </c>
      <c r="EL277" s="30">
        <f t="shared" si="160"/>
        <v>1.8068027210884352E-2</v>
      </c>
      <c r="EM277" s="30">
        <f t="shared" si="161"/>
        <v>1.9112343966712898E-2</v>
      </c>
      <c r="EN277" s="30">
        <f t="shared" si="162"/>
        <v>2.0056497175141241E-2</v>
      </c>
      <c r="EO277" s="30">
        <f t="shared" si="136"/>
        <v>2.1436865021770682E-2</v>
      </c>
      <c r="EP277" s="30">
        <f t="shared" si="137"/>
        <v>2.1333333333333333E-2</v>
      </c>
      <c r="EQ277" s="30">
        <f t="shared" si="138"/>
        <v>2.235204855842185E-2</v>
      </c>
      <c r="ER277" s="30">
        <f t="shared" si="139"/>
        <v>2.2643504531722054E-2</v>
      </c>
      <c r="ES277" s="30">
        <f t="shared" si="140"/>
        <v>2.032303370786517E-2</v>
      </c>
      <c r="ET277" s="30">
        <f t="shared" si="141"/>
        <v>2.0041666666666666E-2</v>
      </c>
      <c r="EU277" s="30">
        <f t="shared" si="142"/>
        <v>2.0428571428571428E-2</v>
      </c>
      <c r="EV277" s="30">
        <f t="shared" si="143"/>
        <v>1.9850136239782018E-2</v>
      </c>
      <c r="EW277" s="30">
        <f t="shared" si="144"/>
        <v>2.0166204986149586E-2</v>
      </c>
      <c r="EX277" s="30">
        <f t="shared" si="145"/>
        <v>1.9088397790055247E-2</v>
      </c>
      <c r="EY277" s="30">
        <f t="shared" si="146"/>
        <v>2.0055020632737276E-2</v>
      </c>
      <c r="EZ277" s="30">
        <f t="shared" si="147"/>
        <v>2.0357142857142858E-2</v>
      </c>
      <c r="FA277" s="30">
        <f t="shared" si="148"/>
        <v>2.2068965517241378E-2</v>
      </c>
      <c r="FB277" s="30">
        <f t="shared" si="149"/>
        <v>2.0506849315068493E-2</v>
      </c>
      <c r="FC277" s="30">
        <f t="shared" si="150"/>
        <v>2.1142473118279569E-2</v>
      </c>
      <c r="FD277" s="30">
        <f t="shared" si="133"/>
        <v>5.0606469002695414E-2</v>
      </c>
      <c r="FE277" s="30">
        <f t="shared" si="134"/>
        <v>5.0735294117647059E-2</v>
      </c>
      <c r="FF277" s="30">
        <f t="shared" si="135"/>
        <v>4.7933333333333335E-2</v>
      </c>
    </row>
    <row r="278" spans="1:162" ht="14.4" x14ac:dyDescent="0.3">
      <c r="A278" s="16" t="s">
        <v>283</v>
      </c>
      <c r="B278" s="18">
        <v>7349</v>
      </c>
      <c r="C278" s="18">
        <v>6732</v>
      </c>
      <c r="D278" s="18">
        <v>6478</v>
      </c>
      <c r="E278" s="18">
        <v>6672</v>
      </c>
      <c r="F278" s="18">
        <v>5958</v>
      </c>
      <c r="G278" s="18">
        <v>5202</v>
      </c>
      <c r="H278" s="18">
        <v>4610</v>
      </c>
      <c r="I278" s="18">
        <v>4396</v>
      </c>
      <c r="J278" s="18">
        <v>5345</v>
      </c>
      <c r="K278" s="18">
        <v>5200</v>
      </c>
      <c r="L278" s="18">
        <v>4749</v>
      </c>
      <c r="M278" s="18">
        <v>4669</v>
      </c>
      <c r="N278" s="18">
        <v>4479</v>
      </c>
      <c r="O278" s="18">
        <v>4385</v>
      </c>
      <c r="P278" s="18">
        <v>4175</v>
      </c>
      <c r="Q278" s="18">
        <v>4312</v>
      </c>
      <c r="R278" s="18">
        <v>4308</v>
      </c>
      <c r="S278" s="18">
        <v>4201</v>
      </c>
      <c r="T278" s="18">
        <v>4060</v>
      </c>
      <c r="U278" s="18">
        <v>4275</v>
      </c>
      <c r="V278" s="18">
        <v>4310</v>
      </c>
      <c r="W278" s="18">
        <v>4244</v>
      </c>
      <c r="X278" s="18">
        <v>4152</v>
      </c>
      <c r="Y278" s="18">
        <v>4431</v>
      </c>
      <c r="Z278" s="18">
        <v>4358</v>
      </c>
      <c r="AA278" s="18">
        <v>4185</v>
      </c>
      <c r="AB278" s="18">
        <v>4110</v>
      </c>
      <c r="AC278" s="18">
        <v>4349</v>
      </c>
      <c r="AD278" s="18">
        <v>8075</v>
      </c>
      <c r="AE278" s="18">
        <v>7652</v>
      </c>
      <c r="AF278" s="18">
        <v>7277</v>
      </c>
      <c r="AG278" s="18"/>
      <c r="AH278" s="18"/>
      <c r="AI278" s="18"/>
      <c r="AJ278" s="18"/>
      <c r="AK278" s="18">
        <v>84600</v>
      </c>
      <c r="AL278" s="18">
        <v>84600</v>
      </c>
      <c r="AM278" s="18">
        <v>84500</v>
      </c>
      <c r="AN278" s="18">
        <v>84000</v>
      </c>
      <c r="AO278" s="18">
        <v>82300</v>
      </c>
      <c r="AP278" s="18">
        <v>83400</v>
      </c>
      <c r="AQ278" s="18">
        <v>83300</v>
      </c>
      <c r="AR278" s="18">
        <v>83400</v>
      </c>
      <c r="AS278" s="18">
        <v>83700</v>
      </c>
      <c r="AT278" s="18">
        <v>83700</v>
      </c>
      <c r="AU278" s="18">
        <v>82800</v>
      </c>
      <c r="AV278" s="18">
        <v>82800</v>
      </c>
      <c r="AW278" s="18">
        <v>82800</v>
      </c>
      <c r="AX278" s="18">
        <v>82700</v>
      </c>
      <c r="AY278" s="40">
        <v>83700</v>
      </c>
      <c r="AZ278" s="40">
        <v>81600</v>
      </c>
      <c r="BA278" s="40">
        <v>80200</v>
      </c>
      <c r="BB278" s="40">
        <v>81400</v>
      </c>
      <c r="BC278" s="40">
        <v>81100</v>
      </c>
      <c r="BD278" s="40">
        <v>80600</v>
      </c>
      <c r="BE278" s="40">
        <v>81600</v>
      </c>
      <c r="BF278" s="40">
        <v>81600</v>
      </c>
      <c r="BG278" s="40">
        <v>82800</v>
      </c>
      <c r="BH278" s="40">
        <v>84600</v>
      </c>
      <c r="BI278" s="40">
        <v>86200</v>
      </c>
      <c r="BJ278" s="40">
        <v>86400</v>
      </c>
      <c r="BK278" s="40">
        <v>86600</v>
      </c>
      <c r="BL278" s="40">
        <v>86200</v>
      </c>
      <c r="BM278" s="40">
        <v>87400</v>
      </c>
      <c r="BN278" s="40">
        <v>85800</v>
      </c>
      <c r="BO278" s="40">
        <v>85900</v>
      </c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16"/>
      <c r="CJ278"/>
      <c r="CL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EA278" s="30" t="e">
        <f t="shared" si="131"/>
        <v>#DIV/0!</v>
      </c>
      <c r="EB278" s="30">
        <f t="shared" si="132"/>
        <v>8.6867612293144214E-2</v>
      </c>
      <c r="EC278" s="30">
        <f t="shared" si="151"/>
        <v>7.957446808510639E-2</v>
      </c>
      <c r="ED278" s="30">
        <f t="shared" si="152"/>
        <v>7.6662721893491118E-2</v>
      </c>
      <c r="EE278" s="30">
        <f t="shared" si="153"/>
        <v>7.9428571428571432E-2</v>
      </c>
      <c r="EF278" s="30">
        <f t="shared" si="154"/>
        <v>7.2393681652490882E-2</v>
      </c>
      <c r="EG278" s="30">
        <f t="shared" si="155"/>
        <v>6.2374100719424459E-2</v>
      </c>
      <c r="EH278" s="30">
        <f t="shared" si="156"/>
        <v>5.5342136854741895E-2</v>
      </c>
      <c r="EI278" s="30">
        <f t="shared" si="157"/>
        <v>5.2709832134292568E-2</v>
      </c>
      <c r="EJ278" s="30">
        <f t="shared" si="158"/>
        <v>6.3859020310633216E-2</v>
      </c>
      <c r="EK278" s="30">
        <f t="shared" si="159"/>
        <v>6.2126642771804061E-2</v>
      </c>
      <c r="EL278" s="30">
        <f t="shared" si="160"/>
        <v>5.7355072463768114E-2</v>
      </c>
      <c r="EM278" s="30">
        <f t="shared" si="161"/>
        <v>5.6388888888888891E-2</v>
      </c>
      <c r="EN278" s="30">
        <f t="shared" si="162"/>
        <v>5.4094202898550728E-2</v>
      </c>
      <c r="EO278" s="30">
        <f t="shared" si="136"/>
        <v>5.3022974607013301E-2</v>
      </c>
      <c r="EP278" s="30">
        <f t="shared" si="137"/>
        <v>4.9880525686977296E-2</v>
      </c>
      <c r="EQ278" s="30">
        <f t="shared" si="138"/>
        <v>5.2843137254901959E-2</v>
      </c>
      <c r="ER278" s="30">
        <f t="shared" si="139"/>
        <v>5.371571072319202E-2</v>
      </c>
      <c r="ES278" s="30">
        <f t="shared" si="140"/>
        <v>5.1609336609336608E-2</v>
      </c>
      <c r="ET278" s="30">
        <f t="shared" si="141"/>
        <v>5.0061652281134399E-2</v>
      </c>
      <c r="EU278" s="30">
        <f t="shared" si="142"/>
        <v>5.3039702233250621E-2</v>
      </c>
      <c r="EV278" s="30">
        <f t="shared" si="143"/>
        <v>5.2818627450980392E-2</v>
      </c>
      <c r="EW278" s="30">
        <f t="shared" si="144"/>
        <v>5.2009803921568627E-2</v>
      </c>
      <c r="EX278" s="30">
        <f t="shared" si="145"/>
        <v>5.0144927536231884E-2</v>
      </c>
      <c r="EY278" s="30">
        <f t="shared" si="146"/>
        <v>5.2375886524822696E-2</v>
      </c>
      <c r="EZ278" s="30">
        <f t="shared" si="147"/>
        <v>5.0556844547563803E-2</v>
      </c>
      <c r="FA278" s="30">
        <f t="shared" si="148"/>
        <v>4.8437500000000001E-2</v>
      </c>
      <c r="FB278" s="30">
        <f t="shared" si="149"/>
        <v>4.7459584295612006E-2</v>
      </c>
      <c r="FC278" s="30">
        <f t="shared" si="150"/>
        <v>5.0452436194895589E-2</v>
      </c>
      <c r="FD278" s="30">
        <f t="shared" si="133"/>
        <v>9.2391304347826081E-2</v>
      </c>
      <c r="FE278" s="30">
        <f t="shared" si="134"/>
        <v>8.9184149184149186E-2</v>
      </c>
      <c r="FF278" s="30">
        <f t="shared" si="135"/>
        <v>8.4714784633294529E-2</v>
      </c>
    </row>
    <row r="279" spans="1:162" ht="14.4" x14ac:dyDescent="0.3">
      <c r="A279" s="16" t="s">
        <v>284</v>
      </c>
      <c r="B279" s="18">
        <v>2333</v>
      </c>
      <c r="C279" s="18">
        <v>2173</v>
      </c>
      <c r="D279" s="18">
        <v>1981</v>
      </c>
      <c r="E279" s="18">
        <v>2054</v>
      </c>
      <c r="F279" s="18">
        <v>1730</v>
      </c>
      <c r="G279" s="18">
        <v>1504</v>
      </c>
      <c r="H279" s="18">
        <v>1389</v>
      </c>
      <c r="I279" s="18">
        <v>1348</v>
      </c>
      <c r="J279" s="18">
        <v>1341</v>
      </c>
      <c r="K279" s="18">
        <v>1274</v>
      </c>
      <c r="L279" s="18">
        <v>1228</v>
      </c>
      <c r="M279" s="18">
        <v>1360</v>
      </c>
      <c r="N279" s="18">
        <v>1268</v>
      </c>
      <c r="O279" s="18">
        <v>1236</v>
      </c>
      <c r="P279" s="18">
        <v>1229</v>
      </c>
      <c r="Q279" s="18">
        <v>1354</v>
      </c>
      <c r="R279" s="18">
        <v>1370</v>
      </c>
      <c r="S279" s="18">
        <v>1297</v>
      </c>
      <c r="T279" s="18">
        <v>1258</v>
      </c>
      <c r="U279" s="18">
        <v>1349</v>
      </c>
      <c r="V279" s="18">
        <v>1348</v>
      </c>
      <c r="W279" s="18">
        <v>1340</v>
      </c>
      <c r="X279" s="18">
        <v>1349</v>
      </c>
      <c r="Y279" s="18">
        <v>1371</v>
      </c>
      <c r="Z279" s="18">
        <v>1475</v>
      </c>
      <c r="AA279" s="18">
        <v>1461</v>
      </c>
      <c r="AB279" s="18">
        <v>1509</v>
      </c>
      <c r="AC279" s="18">
        <v>1659</v>
      </c>
      <c r="AD279" s="18">
        <v>3517</v>
      </c>
      <c r="AE279" s="18">
        <v>3604</v>
      </c>
      <c r="AF279" s="18">
        <v>3336</v>
      </c>
      <c r="AG279" s="18"/>
      <c r="AH279" s="18"/>
      <c r="AI279" s="18"/>
      <c r="AJ279" s="18"/>
      <c r="AK279" s="18">
        <v>66700</v>
      </c>
      <c r="AL279" s="18">
        <v>65700</v>
      </c>
      <c r="AM279" s="18">
        <v>66300</v>
      </c>
      <c r="AN279" s="18">
        <v>64400</v>
      </c>
      <c r="AO279" s="18">
        <v>63800</v>
      </c>
      <c r="AP279" s="18">
        <v>60600</v>
      </c>
      <c r="AQ279" s="18">
        <v>58600</v>
      </c>
      <c r="AR279" s="18">
        <v>58800</v>
      </c>
      <c r="AS279" s="18">
        <v>57600</v>
      </c>
      <c r="AT279" s="18">
        <v>60600</v>
      </c>
      <c r="AU279" s="18">
        <v>62800</v>
      </c>
      <c r="AV279" s="18">
        <v>63100</v>
      </c>
      <c r="AW279" s="18">
        <v>65700</v>
      </c>
      <c r="AX279" s="18">
        <v>66000</v>
      </c>
      <c r="AY279" s="40">
        <v>64200</v>
      </c>
      <c r="AZ279" s="40">
        <v>66300</v>
      </c>
      <c r="BA279" s="40">
        <v>65700</v>
      </c>
      <c r="BB279" s="40">
        <v>68300</v>
      </c>
      <c r="BC279" s="40">
        <v>68400</v>
      </c>
      <c r="BD279" s="40">
        <v>68400</v>
      </c>
      <c r="BE279" s="40">
        <v>66600</v>
      </c>
      <c r="BF279" s="40">
        <v>65400</v>
      </c>
      <c r="BG279" s="40">
        <v>64600</v>
      </c>
      <c r="BH279" s="40">
        <v>64100</v>
      </c>
      <c r="BI279" s="40">
        <v>61800</v>
      </c>
      <c r="BJ279" s="40">
        <v>63700</v>
      </c>
      <c r="BK279" s="40">
        <v>62500</v>
      </c>
      <c r="BL279" s="40">
        <v>63500</v>
      </c>
      <c r="BM279" s="40">
        <v>67500</v>
      </c>
      <c r="BN279" s="40">
        <v>66100</v>
      </c>
      <c r="BO279" s="40">
        <v>63100</v>
      </c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16"/>
      <c r="CJ279"/>
      <c r="CL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EA279" s="30" t="e">
        <f t="shared" si="131"/>
        <v>#DIV/0!</v>
      </c>
      <c r="EB279" s="30">
        <f t="shared" si="132"/>
        <v>3.4977511244377812E-2</v>
      </c>
      <c r="EC279" s="30">
        <f t="shared" si="151"/>
        <v>3.3074581430745813E-2</v>
      </c>
      <c r="ED279" s="30">
        <f t="shared" si="152"/>
        <v>2.9879336349924585E-2</v>
      </c>
      <c r="EE279" s="30">
        <f t="shared" si="153"/>
        <v>3.1894409937888196E-2</v>
      </c>
      <c r="EF279" s="30">
        <f t="shared" si="154"/>
        <v>2.7115987460815047E-2</v>
      </c>
      <c r="EG279" s="30">
        <f t="shared" si="155"/>
        <v>2.4818481848184817E-2</v>
      </c>
      <c r="EH279" s="30">
        <f t="shared" si="156"/>
        <v>2.3703071672354949E-2</v>
      </c>
      <c r="EI279" s="30">
        <f t="shared" si="157"/>
        <v>2.2925170068027211E-2</v>
      </c>
      <c r="EJ279" s="30">
        <f t="shared" si="158"/>
        <v>2.328125E-2</v>
      </c>
      <c r="EK279" s="30">
        <f t="shared" si="159"/>
        <v>2.1023102310231023E-2</v>
      </c>
      <c r="EL279" s="30">
        <f t="shared" si="160"/>
        <v>1.9554140127388535E-2</v>
      </c>
      <c r="EM279" s="30">
        <f t="shared" si="161"/>
        <v>2.1553090332805072E-2</v>
      </c>
      <c r="EN279" s="30">
        <f t="shared" si="162"/>
        <v>1.9299847792998478E-2</v>
      </c>
      <c r="EO279" s="30">
        <f t="shared" si="136"/>
        <v>1.8727272727272728E-2</v>
      </c>
      <c r="EP279" s="30">
        <f t="shared" si="137"/>
        <v>1.914330218068536E-2</v>
      </c>
      <c r="EQ279" s="30">
        <f t="shared" si="138"/>
        <v>2.0422322775263953E-2</v>
      </c>
      <c r="ER279" s="30">
        <f t="shared" si="139"/>
        <v>2.0852359208523592E-2</v>
      </c>
      <c r="ES279" s="30">
        <f t="shared" si="140"/>
        <v>1.8989751098096634E-2</v>
      </c>
      <c r="ET279" s="30">
        <f t="shared" si="141"/>
        <v>1.8391812865497077E-2</v>
      </c>
      <c r="EU279" s="30">
        <f t="shared" si="142"/>
        <v>1.9722222222222221E-2</v>
      </c>
      <c r="EV279" s="30">
        <f t="shared" si="143"/>
        <v>2.0240240240240241E-2</v>
      </c>
      <c r="EW279" s="30">
        <f t="shared" si="144"/>
        <v>2.0489296636085626E-2</v>
      </c>
      <c r="EX279" s="30">
        <f t="shared" si="145"/>
        <v>2.088235294117647E-2</v>
      </c>
      <c r="EY279" s="30">
        <f t="shared" si="146"/>
        <v>2.1388455538221531E-2</v>
      </c>
      <c r="EZ279" s="30">
        <f t="shared" si="147"/>
        <v>2.3867313915857606E-2</v>
      </c>
      <c r="FA279" s="30">
        <f t="shared" si="148"/>
        <v>2.2935635792778651E-2</v>
      </c>
      <c r="FB279" s="30">
        <f t="shared" si="149"/>
        <v>2.4143999999999999E-2</v>
      </c>
      <c r="FC279" s="30">
        <f t="shared" si="150"/>
        <v>2.6125984251968503E-2</v>
      </c>
      <c r="FD279" s="30">
        <f t="shared" si="133"/>
        <v>5.2103703703703701E-2</v>
      </c>
      <c r="FE279" s="30">
        <f t="shared" si="134"/>
        <v>5.452344931921331E-2</v>
      </c>
      <c r="FF279" s="30">
        <f t="shared" si="135"/>
        <v>5.2868462757527733E-2</v>
      </c>
    </row>
    <row r="280" spans="1:162" ht="14.4" x14ac:dyDescent="0.3">
      <c r="A280" s="16" t="s">
        <v>285</v>
      </c>
      <c r="B280" s="18">
        <v>19405</v>
      </c>
      <c r="C280" s="18">
        <v>17772</v>
      </c>
      <c r="D280" s="18">
        <v>15947</v>
      </c>
      <c r="E280" s="18">
        <v>16639</v>
      </c>
      <c r="F280" s="18">
        <v>14522</v>
      </c>
      <c r="G280" s="18">
        <v>12556</v>
      </c>
      <c r="H280" s="18">
        <v>10954</v>
      </c>
      <c r="I280" s="18">
        <v>11299</v>
      </c>
      <c r="J280" s="18">
        <v>10817</v>
      </c>
      <c r="K280" s="18">
        <v>10225</v>
      </c>
      <c r="L280" s="18">
        <v>9777</v>
      </c>
      <c r="M280" s="18">
        <v>10743</v>
      </c>
      <c r="N280" s="18">
        <v>10280</v>
      </c>
      <c r="O280" s="18">
        <v>10080</v>
      </c>
      <c r="P280" s="18">
        <v>9698</v>
      </c>
      <c r="Q280" s="18">
        <v>10787</v>
      </c>
      <c r="R280" s="18">
        <v>10623</v>
      </c>
      <c r="S280" s="18">
        <v>10037</v>
      </c>
      <c r="T280" s="18">
        <v>10052</v>
      </c>
      <c r="U280" s="18">
        <v>10949</v>
      </c>
      <c r="V280" s="18">
        <v>10858</v>
      </c>
      <c r="W280" s="18">
        <v>10539</v>
      </c>
      <c r="X280" s="18">
        <v>10376</v>
      </c>
      <c r="Y280" s="18">
        <v>11229</v>
      </c>
      <c r="Z280" s="18">
        <v>11396</v>
      </c>
      <c r="AA280" s="18">
        <v>11392</v>
      </c>
      <c r="AB280" s="18">
        <v>11529</v>
      </c>
      <c r="AC280" s="18">
        <v>12633</v>
      </c>
      <c r="AD280" s="18">
        <v>26432</v>
      </c>
      <c r="AE280" s="18">
        <v>26276</v>
      </c>
      <c r="AF280" s="18">
        <v>24867</v>
      </c>
      <c r="AG280" s="18"/>
      <c r="AH280" s="18"/>
      <c r="AI280" s="18"/>
      <c r="AJ280" s="18"/>
      <c r="AK280" s="18">
        <v>417100</v>
      </c>
      <c r="AL280" s="18">
        <v>412000</v>
      </c>
      <c r="AM280" s="18">
        <v>416500</v>
      </c>
      <c r="AN280" s="18">
        <v>411100</v>
      </c>
      <c r="AO280" s="18">
        <v>408200</v>
      </c>
      <c r="AP280" s="18">
        <v>412000</v>
      </c>
      <c r="AQ280" s="18">
        <v>407600</v>
      </c>
      <c r="AR280" s="18">
        <v>411000</v>
      </c>
      <c r="AS280" s="18">
        <v>416700</v>
      </c>
      <c r="AT280" s="18">
        <v>415300</v>
      </c>
      <c r="AU280" s="18">
        <v>425400</v>
      </c>
      <c r="AV280" s="18">
        <v>428400</v>
      </c>
      <c r="AW280" s="18">
        <v>431600</v>
      </c>
      <c r="AX280" s="18">
        <v>433400</v>
      </c>
      <c r="AY280" s="40">
        <v>431500</v>
      </c>
      <c r="AZ280" s="40">
        <v>431300</v>
      </c>
      <c r="BA280" s="40">
        <v>436200</v>
      </c>
      <c r="BB280" s="40">
        <v>441000</v>
      </c>
      <c r="BC280" s="40">
        <v>438900</v>
      </c>
      <c r="BD280" s="40">
        <v>435300</v>
      </c>
      <c r="BE280" s="40">
        <v>430100</v>
      </c>
      <c r="BF280" s="40">
        <v>425500</v>
      </c>
      <c r="BG280" s="40">
        <v>427600</v>
      </c>
      <c r="BH280" s="40">
        <v>433100</v>
      </c>
      <c r="BI280" s="40">
        <v>430900</v>
      </c>
      <c r="BJ280" s="40">
        <v>430900</v>
      </c>
      <c r="BK280" s="40">
        <v>428100</v>
      </c>
      <c r="BL280" s="40">
        <v>429100</v>
      </c>
      <c r="BM280" s="40">
        <v>428400</v>
      </c>
      <c r="BN280" s="40">
        <v>427500</v>
      </c>
      <c r="BO280" s="40">
        <v>427300</v>
      </c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16"/>
      <c r="CJ280"/>
      <c r="CL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EA280" s="30" t="e">
        <f t="shared" si="131"/>
        <v>#DIV/0!</v>
      </c>
      <c r="EB280" s="30">
        <f t="shared" si="132"/>
        <v>4.6523615439942462E-2</v>
      </c>
      <c r="EC280" s="30">
        <f t="shared" si="151"/>
        <v>4.3135922330097089E-2</v>
      </c>
      <c r="ED280" s="30">
        <f t="shared" si="152"/>
        <v>3.8288115246098438E-2</v>
      </c>
      <c r="EE280" s="30">
        <f t="shared" si="153"/>
        <v>4.0474337144247141E-2</v>
      </c>
      <c r="EF280" s="30">
        <f t="shared" si="154"/>
        <v>3.5575698187163156E-2</v>
      </c>
      <c r="EG280" s="30">
        <f t="shared" si="155"/>
        <v>3.0475728155339808E-2</v>
      </c>
      <c r="EH280" s="30">
        <f t="shared" si="156"/>
        <v>2.6874386653581942E-2</v>
      </c>
      <c r="EI280" s="30">
        <f t="shared" si="157"/>
        <v>2.749148418491484E-2</v>
      </c>
      <c r="EJ280" s="30">
        <f t="shared" si="158"/>
        <v>2.595872330213583E-2</v>
      </c>
      <c r="EK280" s="30">
        <f t="shared" si="159"/>
        <v>2.462075607994221E-2</v>
      </c>
      <c r="EL280" s="30">
        <f t="shared" si="160"/>
        <v>2.2983074753173485E-2</v>
      </c>
      <c r="EM280" s="30">
        <f t="shared" si="161"/>
        <v>2.507703081232493E-2</v>
      </c>
      <c r="EN280" s="30">
        <f t="shared" si="162"/>
        <v>2.3818350324374422E-2</v>
      </c>
      <c r="EO280" s="30">
        <f t="shared" si="136"/>
        <v>2.3257960313797878E-2</v>
      </c>
      <c r="EP280" s="30">
        <f t="shared" si="137"/>
        <v>2.2475086906141369E-2</v>
      </c>
      <c r="EQ280" s="30">
        <f t="shared" si="138"/>
        <v>2.5010433572919082E-2</v>
      </c>
      <c r="ER280" s="30">
        <f t="shared" si="139"/>
        <v>2.4353507565337003E-2</v>
      </c>
      <c r="ES280" s="30">
        <f t="shared" si="140"/>
        <v>2.2759637188208618E-2</v>
      </c>
      <c r="ET280" s="30">
        <f t="shared" si="141"/>
        <v>2.2902711323763956E-2</v>
      </c>
      <c r="EU280" s="30">
        <f t="shared" si="142"/>
        <v>2.5152768205835056E-2</v>
      </c>
      <c r="EV280" s="30">
        <f t="shared" si="143"/>
        <v>2.5245291792606369E-2</v>
      </c>
      <c r="EW280" s="30">
        <f t="shared" si="144"/>
        <v>2.4768507638072857E-2</v>
      </c>
      <c r="EX280" s="30">
        <f t="shared" si="145"/>
        <v>2.4265668849391957E-2</v>
      </c>
      <c r="EY280" s="30">
        <f t="shared" si="146"/>
        <v>2.5927037635649967E-2</v>
      </c>
      <c r="EZ280" s="30">
        <f t="shared" si="147"/>
        <v>2.644697145509399E-2</v>
      </c>
      <c r="FA280" s="30">
        <f t="shared" si="148"/>
        <v>2.6437688558830354E-2</v>
      </c>
      <c r="FB280" s="30">
        <f t="shared" si="149"/>
        <v>2.6930623686054662E-2</v>
      </c>
      <c r="FC280" s="30">
        <f t="shared" si="150"/>
        <v>2.944068981589373E-2</v>
      </c>
      <c r="FD280" s="30">
        <f t="shared" si="133"/>
        <v>6.1699346405228755E-2</v>
      </c>
      <c r="FE280" s="30">
        <f t="shared" si="134"/>
        <v>6.1464327485380117E-2</v>
      </c>
      <c r="FF280" s="30">
        <f t="shared" si="135"/>
        <v>5.8195647086356189E-2</v>
      </c>
    </row>
    <row r="281" spans="1:162" ht="14.4" x14ac:dyDescent="0.3">
      <c r="A281" s="16" t="s">
        <v>286</v>
      </c>
      <c r="B281" s="18">
        <v>1657</v>
      </c>
      <c r="C281" s="18">
        <v>1539</v>
      </c>
      <c r="D281" s="18">
        <v>1489</v>
      </c>
      <c r="E281" s="18">
        <v>1481</v>
      </c>
      <c r="F281" s="18">
        <v>1271</v>
      </c>
      <c r="G281" s="18">
        <v>1149</v>
      </c>
      <c r="H281" s="18">
        <v>1035</v>
      </c>
      <c r="I281" s="18">
        <v>1003</v>
      </c>
      <c r="J281" s="18">
        <v>933</v>
      </c>
      <c r="K281" s="18">
        <v>914</v>
      </c>
      <c r="L281" s="18">
        <v>946</v>
      </c>
      <c r="M281" s="18">
        <v>1029</v>
      </c>
      <c r="N281" s="18">
        <v>951</v>
      </c>
      <c r="O281" s="18">
        <v>954</v>
      </c>
      <c r="P281" s="18">
        <v>926</v>
      </c>
      <c r="Q281" s="18">
        <v>1026</v>
      </c>
      <c r="R281" s="18">
        <v>958</v>
      </c>
      <c r="S281" s="18">
        <v>937</v>
      </c>
      <c r="T281" s="18">
        <v>980</v>
      </c>
      <c r="U281" s="18">
        <v>1052</v>
      </c>
      <c r="V281" s="18">
        <v>995</v>
      </c>
      <c r="W281" s="18">
        <v>894</v>
      </c>
      <c r="X281" s="18">
        <v>899</v>
      </c>
      <c r="Y281" s="18">
        <v>1008</v>
      </c>
      <c r="Z281" s="18">
        <v>938</v>
      </c>
      <c r="AA281" s="18">
        <v>950</v>
      </c>
      <c r="AB281" s="18">
        <v>977</v>
      </c>
      <c r="AC281" s="18">
        <v>1037</v>
      </c>
      <c r="AD281" s="18">
        <v>2156</v>
      </c>
      <c r="AE281" s="18">
        <v>2215</v>
      </c>
      <c r="AF281" s="18">
        <v>2127</v>
      </c>
      <c r="AG281" s="18"/>
      <c r="AH281" s="18"/>
      <c r="AI281" s="18"/>
      <c r="AJ281" s="18"/>
      <c r="AK281" s="18">
        <v>46400</v>
      </c>
      <c r="AL281" s="18">
        <v>45500</v>
      </c>
      <c r="AM281" s="18">
        <v>45400</v>
      </c>
      <c r="AN281" s="18">
        <v>46000</v>
      </c>
      <c r="AO281" s="18">
        <v>44400</v>
      </c>
      <c r="AP281" s="18">
        <v>46300</v>
      </c>
      <c r="AQ281" s="18">
        <v>45900</v>
      </c>
      <c r="AR281" s="18">
        <v>47600</v>
      </c>
      <c r="AS281" s="18">
        <v>48000</v>
      </c>
      <c r="AT281" s="18">
        <v>47300</v>
      </c>
      <c r="AU281" s="18">
        <v>47900</v>
      </c>
      <c r="AV281" s="18">
        <v>48900</v>
      </c>
      <c r="AW281" s="18">
        <v>49000</v>
      </c>
      <c r="AX281" s="18">
        <v>49700</v>
      </c>
      <c r="AY281" s="40">
        <v>49500</v>
      </c>
      <c r="AZ281" s="40">
        <v>47500</v>
      </c>
      <c r="BA281" s="40">
        <v>48100</v>
      </c>
      <c r="BB281" s="40">
        <v>48900</v>
      </c>
      <c r="BC281" s="40">
        <v>47300</v>
      </c>
      <c r="BD281" s="40">
        <v>47800</v>
      </c>
      <c r="BE281" s="40">
        <v>44700</v>
      </c>
      <c r="BF281" s="40">
        <v>43800</v>
      </c>
      <c r="BG281" s="40">
        <v>46700</v>
      </c>
      <c r="BH281" s="40">
        <v>47400</v>
      </c>
      <c r="BI281" s="40">
        <v>49400</v>
      </c>
      <c r="BJ281" s="40">
        <v>50000</v>
      </c>
      <c r="BK281" s="40">
        <v>48800</v>
      </c>
      <c r="BL281" s="40">
        <v>47400</v>
      </c>
      <c r="BM281" s="40">
        <v>47400</v>
      </c>
      <c r="BN281" s="40">
        <v>47500</v>
      </c>
      <c r="BO281" s="40">
        <v>47800</v>
      </c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16"/>
      <c r="CJ281"/>
      <c r="CL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EA281" s="30" t="e">
        <f t="shared" si="131"/>
        <v>#DIV/0!</v>
      </c>
      <c r="EB281" s="30">
        <f t="shared" si="132"/>
        <v>3.5711206896551724E-2</v>
      </c>
      <c r="EC281" s="30">
        <f t="shared" si="151"/>
        <v>3.3824175824175823E-2</v>
      </c>
      <c r="ED281" s="30">
        <f t="shared" si="152"/>
        <v>3.2797356828193833E-2</v>
      </c>
      <c r="EE281" s="30">
        <f t="shared" si="153"/>
        <v>3.2195652173913042E-2</v>
      </c>
      <c r="EF281" s="30">
        <f t="shared" si="154"/>
        <v>2.8626126126126125E-2</v>
      </c>
      <c r="EG281" s="30">
        <f t="shared" si="155"/>
        <v>2.4816414686825054E-2</v>
      </c>
      <c r="EH281" s="30">
        <f t="shared" si="156"/>
        <v>2.2549019607843137E-2</v>
      </c>
      <c r="EI281" s="30">
        <f t="shared" si="157"/>
        <v>2.1071428571428571E-2</v>
      </c>
      <c r="EJ281" s="30">
        <f t="shared" si="158"/>
        <v>1.94375E-2</v>
      </c>
      <c r="EK281" s="30">
        <f t="shared" si="159"/>
        <v>1.9323467230443973E-2</v>
      </c>
      <c r="EL281" s="30">
        <f t="shared" si="160"/>
        <v>1.9749478079331941E-2</v>
      </c>
      <c r="EM281" s="30">
        <f t="shared" si="161"/>
        <v>2.1042944785276074E-2</v>
      </c>
      <c r="EN281" s="30">
        <f t="shared" si="162"/>
        <v>1.9408163265306123E-2</v>
      </c>
      <c r="EO281" s="30">
        <f t="shared" si="136"/>
        <v>1.9195171026156942E-2</v>
      </c>
      <c r="EP281" s="30">
        <f t="shared" si="137"/>
        <v>1.8707070707070707E-2</v>
      </c>
      <c r="EQ281" s="30">
        <f t="shared" si="138"/>
        <v>2.1600000000000001E-2</v>
      </c>
      <c r="ER281" s="30">
        <f t="shared" si="139"/>
        <v>1.9916839916839915E-2</v>
      </c>
      <c r="ES281" s="30">
        <f t="shared" si="140"/>
        <v>1.9161554192229039E-2</v>
      </c>
      <c r="ET281" s="30">
        <f t="shared" si="141"/>
        <v>2.0718816067653276E-2</v>
      </c>
      <c r="EU281" s="30">
        <f t="shared" si="142"/>
        <v>2.200836820083682E-2</v>
      </c>
      <c r="EV281" s="30">
        <f t="shared" si="143"/>
        <v>2.225950782997763E-2</v>
      </c>
      <c r="EW281" s="30">
        <f t="shared" si="144"/>
        <v>2.0410958904109589E-2</v>
      </c>
      <c r="EX281" s="30">
        <f t="shared" si="145"/>
        <v>1.9250535331905783E-2</v>
      </c>
      <c r="EY281" s="30">
        <f t="shared" si="146"/>
        <v>2.1265822784810127E-2</v>
      </c>
      <c r="EZ281" s="30">
        <f t="shared" si="147"/>
        <v>1.8987854251012147E-2</v>
      </c>
      <c r="FA281" s="30">
        <f t="shared" si="148"/>
        <v>1.9E-2</v>
      </c>
      <c r="FB281" s="30">
        <f t="shared" si="149"/>
        <v>2.0020491803278688E-2</v>
      </c>
      <c r="FC281" s="30">
        <f t="shared" si="150"/>
        <v>2.1877637130801687E-2</v>
      </c>
      <c r="FD281" s="30">
        <f t="shared" si="133"/>
        <v>4.5485232067510546E-2</v>
      </c>
      <c r="FE281" s="30">
        <f t="shared" si="134"/>
        <v>4.663157894736842E-2</v>
      </c>
      <c r="FF281" s="30">
        <f t="shared" si="135"/>
        <v>4.4497907949790798E-2</v>
      </c>
    </row>
    <row r="282" spans="1:162" ht="14.4" x14ac:dyDescent="0.3">
      <c r="A282" s="16" t="s">
        <v>287</v>
      </c>
      <c r="B282" s="18">
        <v>3016</v>
      </c>
      <c r="C282" s="18">
        <v>2934</v>
      </c>
      <c r="D282" s="18">
        <v>2647</v>
      </c>
      <c r="E282" s="18">
        <v>2716</v>
      </c>
      <c r="F282" s="18">
        <v>2496</v>
      </c>
      <c r="G282" s="18">
        <v>2249</v>
      </c>
      <c r="H282" s="18">
        <v>1996</v>
      </c>
      <c r="I282" s="18">
        <v>1994</v>
      </c>
      <c r="J282" s="18">
        <v>1815</v>
      </c>
      <c r="K282" s="18">
        <v>1661</v>
      </c>
      <c r="L282" s="18">
        <v>1593</v>
      </c>
      <c r="M282" s="18">
        <v>1621</v>
      </c>
      <c r="N282" s="18">
        <v>1559</v>
      </c>
      <c r="O282" s="18">
        <v>1531</v>
      </c>
      <c r="P282" s="18">
        <v>1465</v>
      </c>
      <c r="Q282" s="18">
        <v>1546</v>
      </c>
      <c r="R282" s="18">
        <v>1527</v>
      </c>
      <c r="S282" s="18">
        <v>1471</v>
      </c>
      <c r="T282" s="18">
        <v>1512</v>
      </c>
      <c r="U282" s="18">
        <v>1535</v>
      </c>
      <c r="V282" s="18">
        <v>1497</v>
      </c>
      <c r="W282" s="18">
        <v>1426</v>
      </c>
      <c r="X282" s="18">
        <v>1398</v>
      </c>
      <c r="Y282" s="18">
        <v>1453</v>
      </c>
      <c r="Z282" s="18">
        <v>1507</v>
      </c>
      <c r="AA282" s="18">
        <v>1464</v>
      </c>
      <c r="AB282" s="18">
        <v>1454</v>
      </c>
      <c r="AC282" s="18">
        <v>1552</v>
      </c>
      <c r="AD282" s="18">
        <v>3435</v>
      </c>
      <c r="AE282" s="18">
        <v>3449</v>
      </c>
      <c r="AF282" s="18">
        <v>3269</v>
      </c>
      <c r="AG282" s="18"/>
      <c r="AH282" s="18"/>
      <c r="AI282" s="18"/>
      <c r="AJ282" s="18"/>
      <c r="AK282" s="18">
        <v>44900</v>
      </c>
      <c r="AL282" s="18">
        <v>45500</v>
      </c>
      <c r="AM282" s="18">
        <v>46200</v>
      </c>
      <c r="AN282" s="18">
        <v>45800</v>
      </c>
      <c r="AO282" s="18">
        <v>44600</v>
      </c>
      <c r="AP282" s="18">
        <v>44400</v>
      </c>
      <c r="AQ282" s="18">
        <v>43800</v>
      </c>
      <c r="AR282" s="18">
        <v>45800</v>
      </c>
      <c r="AS282" s="18">
        <v>45400</v>
      </c>
      <c r="AT282" s="18">
        <v>46600</v>
      </c>
      <c r="AU282" s="18">
        <v>47000</v>
      </c>
      <c r="AV282" s="18">
        <v>45600</v>
      </c>
      <c r="AW282" s="18">
        <v>46500</v>
      </c>
      <c r="AX282" s="18">
        <v>46100</v>
      </c>
      <c r="AY282" s="40">
        <v>47800</v>
      </c>
      <c r="AZ282" s="40">
        <v>46400</v>
      </c>
      <c r="BA282" s="40">
        <v>47100</v>
      </c>
      <c r="BB282" s="40">
        <v>47800</v>
      </c>
      <c r="BC282" s="40">
        <v>46300</v>
      </c>
      <c r="BD282" s="40">
        <v>48300</v>
      </c>
      <c r="BE282" s="40">
        <v>47000</v>
      </c>
      <c r="BF282" s="40">
        <v>47300</v>
      </c>
      <c r="BG282" s="40">
        <v>47900</v>
      </c>
      <c r="BH282" s="40">
        <v>45900</v>
      </c>
      <c r="BI282" s="40">
        <v>47400</v>
      </c>
      <c r="BJ282" s="40">
        <v>47200</v>
      </c>
      <c r="BK282" s="40">
        <v>46300</v>
      </c>
      <c r="BL282" s="40">
        <v>46200</v>
      </c>
      <c r="BM282" s="40">
        <v>48700</v>
      </c>
      <c r="BN282" s="40">
        <v>48100</v>
      </c>
      <c r="BO282" s="40">
        <v>48000</v>
      </c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16"/>
      <c r="CJ282"/>
      <c r="CL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EA282" s="30" t="e">
        <f t="shared" si="131"/>
        <v>#DIV/0!</v>
      </c>
      <c r="EB282" s="30">
        <f t="shared" si="132"/>
        <v>6.7171492204899777E-2</v>
      </c>
      <c r="EC282" s="30">
        <f t="shared" si="151"/>
        <v>6.4483516483516481E-2</v>
      </c>
      <c r="ED282" s="30">
        <f t="shared" si="152"/>
        <v>5.7294372294372294E-2</v>
      </c>
      <c r="EE282" s="30">
        <f t="shared" si="153"/>
        <v>5.9301310043668121E-2</v>
      </c>
      <c r="EF282" s="30">
        <f t="shared" si="154"/>
        <v>5.5964125560538119E-2</v>
      </c>
      <c r="EG282" s="30">
        <f t="shared" si="155"/>
        <v>5.0653153153153156E-2</v>
      </c>
      <c r="EH282" s="30">
        <f t="shared" si="156"/>
        <v>4.5570776255707761E-2</v>
      </c>
      <c r="EI282" s="30">
        <f t="shared" si="157"/>
        <v>4.3537117903930132E-2</v>
      </c>
      <c r="EJ282" s="30">
        <f t="shared" si="158"/>
        <v>3.9977973568281935E-2</v>
      </c>
      <c r="EK282" s="30">
        <f t="shared" si="159"/>
        <v>3.5643776824034336E-2</v>
      </c>
      <c r="EL282" s="30">
        <f t="shared" si="160"/>
        <v>3.3893617021276592E-2</v>
      </c>
      <c r="EM282" s="30">
        <f t="shared" si="161"/>
        <v>3.5548245614035086E-2</v>
      </c>
      <c r="EN282" s="30">
        <f t="shared" si="162"/>
        <v>3.3526881720430106E-2</v>
      </c>
      <c r="EO282" s="30">
        <f t="shared" si="136"/>
        <v>3.3210412147505426E-2</v>
      </c>
      <c r="EP282" s="30">
        <f t="shared" si="137"/>
        <v>3.0648535564853557E-2</v>
      </c>
      <c r="EQ282" s="30">
        <f t="shared" si="138"/>
        <v>3.3318965517241381E-2</v>
      </c>
      <c r="ER282" s="30">
        <f t="shared" si="139"/>
        <v>3.2420382165605097E-2</v>
      </c>
      <c r="ES282" s="30">
        <f t="shared" si="140"/>
        <v>3.0774058577405859E-2</v>
      </c>
      <c r="ET282" s="30">
        <f t="shared" si="141"/>
        <v>3.2656587473002159E-2</v>
      </c>
      <c r="EU282" s="30">
        <f t="shared" si="142"/>
        <v>3.1780538302277429E-2</v>
      </c>
      <c r="EV282" s="30">
        <f t="shared" si="143"/>
        <v>3.1851063829787231E-2</v>
      </c>
      <c r="EW282" s="30">
        <f t="shared" si="144"/>
        <v>3.0147991543340382E-2</v>
      </c>
      <c r="EX282" s="30">
        <f t="shared" si="145"/>
        <v>2.918580375782881E-2</v>
      </c>
      <c r="EY282" s="30">
        <f t="shared" si="146"/>
        <v>3.1655773420479302E-2</v>
      </c>
      <c r="EZ282" s="30">
        <f t="shared" si="147"/>
        <v>3.1793248945147679E-2</v>
      </c>
      <c r="FA282" s="30">
        <f t="shared" si="148"/>
        <v>3.1016949152542373E-2</v>
      </c>
      <c r="FB282" s="30">
        <f t="shared" si="149"/>
        <v>3.1403887688984881E-2</v>
      </c>
      <c r="FC282" s="30">
        <f t="shared" si="150"/>
        <v>3.3593073593073591E-2</v>
      </c>
      <c r="FD282" s="30">
        <f t="shared" si="133"/>
        <v>7.0533880903490762E-2</v>
      </c>
      <c r="FE282" s="30">
        <f t="shared" si="134"/>
        <v>7.17047817047817E-2</v>
      </c>
      <c r="FF282" s="30">
        <f t="shared" si="135"/>
        <v>6.810416666666666E-2</v>
      </c>
    </row>
    <row r="283" spans="1:162" ht="14.4" x14ac:dyDescent="0.3">
      <c r="A283" s="16" t="s">
        <v>288</v>
      </c>
      <c r="B283" s="18">
        <v>7985</v>
      </c>
      <c r="C283" s="18">
        <v>7644</v>
      </c>
      <c r="D283" s="18">
        <v>7181</v>
      </c>
      <c r="E283" s="18">
        <v>7234</v>
      </c>
      <c r="F283" s="18">
        <v>6597</v>
      </c>
      <c r="G283" s="18">
        <v>5997</v>
      </c>
      <c r="H283" s="18">
        <v>5388</v>
      </c>
      <c r="I283" s="18">
        <v>5000</v>
      </c>
      <c r="J283" s="18">
        <v>5326</v>
      </c>
      <c r="K283" s="18">
        <v>5326</v>
      </c>
      <c r="L283" s="18">
        <v>5084</v>
      </c>
      <c r="M283" s="18">
        <v>5150</v>
      </c>
      <c r="N283" s="18">
        <v>4966</v>
      </c>
      <c r="O283" s="18">
        <v>4928</v>
      </c>
      <c r="P283" s="18">
        <v>4751</v>
      </c>
      <c r="Q283" s="18">
        <v>4871</v>
      </c>
      <c r="R283" s="18">
        <v>4814</v>
      </c>
      <c r="S283" s="18">
        <v>4785</v>
      </c>
      <c r="T283" s="18">
        <v>4616</v>
      </c>
      <c r="U283" s="18">
        <v>4831</v>
      </c>
      <c r="V283" s="18">
        <v>4688</v>
      </c>
      <c r="W283" s="18">
        <v>4569</v>
      </c>
      <c r="X283" s="18">
        <v>4594</v>
      </c>
      <c r="Y283" s="18">
        <v>4785</v>
      </c>
      <c r="Z283" s="18">
        <v>4777</v>
      </c>
      <c r="AA283" s="18">
        <v>4835</v>
      </c>
      <c r="AB283" s="18">
        <v>5182</v>
      </c>
      <c r="AC283" s="18">
        <v>5495</v>
      </c>
      <c r="AD283" s="18">
        <v>10699</v>
      </c>
      <c r="AE283" s="18">
        <v>10640</v>
      </c>
      <c r="AF283" s="18">
        <v>10392</v>
      </c>
      <c r="AG283" s="18"/>
      <c r="AH283" s="18"/>
      <c r="AI283" s="18"/>
      <c r="AJ283" s="18"/>
      <c r="AK283" s="18">
        <v>140900</v>
      </c>
      <c r="AL283" s="18">
        <v>141000</v>
      </c>
      <c r="AM283" s="18">
        <v>140900</v>
      </c>
      <c r="AN283" s="18">
        <v>141600</v>
      </c>
      <c r="AO283" s="18">
        <v>143100</v>
      </c>
      <c r="AP283" s="18">
        <v>143800</v>
      </c>
      <c r="AQ283" s="18">
        <v>143100</v>
      </c>
      <c r="AR283" s="18">
        <v>142700</v>
      </c>
      <c r="AS283" s="18">
        <v>144000</v>
      </c>
      <c r="AT283" s="18">
        <v>144300</v>
      </c>
      <c r="AU283" s="18">
        <v>144500</v>
      </c>
      <c r="AV283" s="18">
        <v>144300</v>
      </c>
      <c r="AW283" s="18">
        <v>142900</v>
      </c>
      <c r="AX283" s="18">
        <v>145000</v>
      </c>
      <c r="AY283" s="40">
        <v>144200</v>
      </c>
      <c r="AZ283" s="40">
        <v>143300</v>
      </c>
      <c r="BA283" s="40">
        <v>142300</v>
      </c>
      <c r="BB283" s="40">
        <v>142900</v>
      </c>
      <c r="BC283" s="40">
        <v>140900</v>
      </c>
      <c r="BD283" s="40">
        <v>141400</v>
      </c>
      <c r="BE283" s="40">
        <v>142900</v>
      </c>
      <c r="BF283" s="40">
        <v>141700</v>
      </c>
      <c r="BG283" s="40">
        <v>145200</v>
      </c>
      <c r="BH283" s="40">
        <v>143700</v>
      </c>
      <c r="BI283" s="40">
        <v>145300</v>
      </c>
      <c r="BJ283" s="40">
        <v>143700</v>
      </c>
      <c r="BK283" s="40">
        <v>141600</v>
      </c>
      <c r="BL283" s="40">
        <v>145300</v>
      </c>
      <c r="BM283" s="40">
        <v>140300</v>
      </c>
      <c r="BN283" s="40">
        <v>143400</v>
      </c>
      <c r="BO283" s="40">
        <v>141600</v>
      </c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16"/>
      <c r="CJ283"/>
      <c r="CL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EA283" s="30" t="e">
        <f t="shared" si="131"/>
        <v>#DIV/0!</v>
      </c>
      <c r="EB283" s="30">
        <f t="shared" si="132"/>
        <v>5.6671398154719659E-2</v>
      </c>
      <c r="EC283" s="30">
        <f t="shared" si="151"/>
        <v>5.4212765957446805E-2</v>
      </c>
      <c r="ED283" s="30">
        <f t="shared" si="152"/>
        <v>5.0965223562810504E-2</v>
      </c>
      <c r="EE283" s="30">
        <f t="shared" si="153"/>
        <v>5.1087570621468924E-2</v>
      </c>
      <c r="EF283" s="30">
        <f t="shared" si="154"/>
        <v>4.6100628930817608E-2</v>
      </c>
      <c r="EG283" s="30">
        <f t="shared" si="155"/>
        <v>4.170375521557719E-2</v>
      </c>
      <c r="EH283" s="30">
        <f t="shared" si="156"/>
        <v>3.7651991614255767E-2</v>
      </c>
      <c r="EI283" s="30">
        <f t="shared" si="157"/>
        <v>3.5038542396636299E-2</v>
      </c>
      <c r="EJ283" s="30">
        <f t="shared" si="158"/>
        <v>3.6986111111111108E-2</v>
      </c>
      <c r="EK283" s="30">
        <f t="shared" si="159"/>
        <v>3.6909216909216912E-2</v>
      </c>
      <c r="EL283" s="30">
        <f t="shared" si="160"/>
        <v>3.5183391003460206E-2</v>
      </c>
      <c r="EM283" s="30">
        <f t="shared" si="161"/>
        <v>3.5689535689535687E-2</v>
      </c>
      <c r="EN283" s="30">
        <f t="shared" si="162"/>
        <v>3.4751574527641708E-2</v>
      </c>
      <c r="EO283" s="30">
        <f t="shared" si="136"/>
        <v>3.3986206896551727E-2</v>
      </c>
      <c r="EP283" s="30">
        <f t="shared" si="137"/>
        <v>3.2947295423023576E-2</v>
      </c>
      <c r="EQ283" s="30">
        <f t="shared" si="138"/>
        <v>3.3991625959525471E-2</v>
      </c>
      <c r="ER283" s="30">
        <f t="shared" si="139"/>
        <v>3.3829936753338015E-2</v>
      </c>
      <c r="ES283" s="30">
        <f t="shared" si="140"/>
        <v>3.3484954513645908E-2</v>
      </c>
      <c r="ET283" s="30">
        <f t="shared" si="141"/>
        <v>3.2760823278921221E-2</v>
      </c>
      <c r="EU283" s="30">
        <f t="shared" si="142"/>
        <v>3.4165487977369166E-2</v>
      </c>
      <c r="EV283" s="30">
        <f t="shared" si="143"/>
        <v>3.2806158152554235E-2</v>
      </c>
      <c r="EW283" s="30">
        <f t="shared" si="144"/>
        <v>3.2244177840508113E-2</v>
      </c>
      <c r="EX283" s="30">
        <f t="shared" si="145"/>
        <v>3.1639118457300275E-2</v>
      </c>
      <c r="EY283" s="30">
        <f t="shared" si="146"/>
        <v>3.3298538622129434E-2</v>
      </c>
      <c r="EZ283" s="30">
        <f t="shared" si="147"/>
        <v>3.2876806607019957E-2</v>
      </c>
      <c r="FA283" s="30">
        <f t="shared" si="148"/>
        <v>3.3646485734168403E-2</v>
      </c>
      <c r="FB283" s="30">
        <f t="shared" si="149"/>
        <v>3.659604519774011E-2</v>
      </c>
      <c r="FC283" s="30">
        <f t="shared" si="150"/>
        <v>3.7818306951135583E-2</v>
      </c>
      <c r="FD283" s="30">
        <f t="shared" si="133"/>
        <v>7.625801853171775E-2</v>
      </c>
      <c r="FE283" s="30">
        <f t="shared" si="134"/>
        <v>7.4198047419804736E-2</v>
      </c>
      <c r="FF283" s="30">
        <f t="shared" si="135"/>
        <v>7.3389830508474571E-2</v>
      </c>
    </row>
    <row r="284" spans="1:162" ht="14.4" x14ac:dyDescent="0.3">
      <c r="A284" s="16" t="s">
        <v>289</v>
      </c>
      <c r="B284" s="18">
        <v>9210</v>
      </c>
      <c r="C284" s="18">
        <v>8704</v>
      </c>
      <c r="D284" s="18">
        <v>8349</v>
      </c>
      <c r="E284" s="18">
        <v>8259</v>
      </c>
      <c r="F284" s="18">
        <v>7452</v>
      </c>
      <c r="G284" s="18">
        <v>6921</v>
      </c>
      <c r="H284" s="18">
        <v>6405</v>
      </c>
      <c r="I284" s="18">
        <v>6229</v>
      </c>
      <c r="J284" s="18">
        <v>5722</v>
      </c>
      <c r="K284" s="18">
        <v>5502</v>
      </c>
      <c r="L284" s="18">
        <v>5814</v>
      </c>
      <c r="M284" s="18">
        <v>6093</v>
      </c>
      <c r="N284" s="18">
        <v>5848</v>
      </c>
      <c r="O284" s="18">
        <v>5764</v>
      </c>
      <c r="P284" s="18">
        <v>5729</v>
      </c>
      <c r="Q284" s="18">
        <v>6017</v>
      </c>
      <c r="R284" s="18">
        <v>5601</v>
      </c>
      <c r="S284" s="18">
        <v>5415</v>
      </c>
      <c r="T284" s="18">
        <v>5263</v>
      </c>
      <c r="U284" s="18">
        <v>5486</v>
      </c>
      <c r="V284" s="18">
        <v>5340</v>
      </c>
      <c r="W284" s="18">
        <v>5265</v>
      </c>
      <c r="X284" s="18">
        <v>5227</v>
      </c>
      <c r="Y284" s="18">
        <v>5429</v>
      </c>
      <c r="Z284" s="18">
        <v>5406</v>
      </c>
      <c r="AA284" s="18">
        <v>5300</v>
      </c>
      <c r="AB284" s="18">
        <v>5276</v>
      </c>
      <c r="AC284" s="18">
        <v>5467</v>
      </c>
      <c r="AD284" s="18">
        <v>9018</v>
      </c>
      <c r="AE284" s="18">
        <v>8630</v>
      </c>
      <c r="AF284" s="18">
        <v>8080</v>
      </c>
      <c r="AG284" s="18"/>
      <c r="AH284" s="18"/>
      <c r="AI284" s="18"/>
      <c r="AJ284" s="18"/>
      <c r="AK284" s="18">
        <v>95500</v>
      </c>
      <c r="AL284" s="18">
        <v>94900</v>
      </c>
      <c r="AM284" s="18">
        <v>93800</v>
      </c>
      <c r="AN284" s="18">
        <v>93200</v>
      </c>
      <c r="AO284" s="18">
        <v>92900</v>
      </c>
      <c r="AP284" s="18">
        <v>93200</v>
      </c>
      <c r="AQ284" s="18">
        <v>92300</v>
      </c>
      <c r="AR284" s="18">
        <v>93700</v>
      </c>
      <c r="AS284" s="18">
        <v>92700</v>
      </c>
      <c r="AT284" s="18">
        <v>93800</v>
      </c>
      <c r="AU284" s="18">
        <v>95600</v>
      </c>
      <c r="AV284" s="18">
        <v>93900</v>
      </c>
      <c r="AW284" s="18">
        <v>93400</v>
      </c>
      <c r="AX284" s="18">
        <v>92900</v>
      </c>
      <c r="AY284" s="40">
        <v>90500</v>
      </c>
      <c r="AZ284" s="40">
        <v>91000</v>
      </c>
      <c r="BA284" s="40">
        <v>92400</v>
      </c>
      <c r="BB284" s="40">
        <v>88400</v>
      </c>
      <c r="BC284" s="40">
        <v>91900</v>
      </c>
      <c r="BD284" s="40">
        <v>91800</v>
      </c>
      <c r="BE284" s="40">
        <v>89400</v>
      </c>
      <c r="BF284" s="40">
        <v>91300</v>
      </c>
      <c r="BG284" s="40">
        <v>90800</v>
      </c>
      <c r="BH284" s="40">
        <v>90300</v>
      </c>
      <c r="BI284" s="40">
        <v>93000</v>
      </c>
      <c r="BJ284" s="40">
        <v>92700</v>
      </c>
      <c r="BK284" s="40">
        <v>91500</v>
      </c>
      <c r="BL284" s="40">
        <v>92200</v>
      </c>
      <c r="BM284" s="40">
        <v>91400</v>
      </c>
      <c r="BN284" s="40">
        <v>94000</v>
      </c>
      <c r="BO284" s="40">
        <v>94700</v>
      </c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16"/>
      <c r="CJ284"/>
      <c r="CL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EA284" s="30" t="e">
        <f t="shared" si="131"/>
        <v>#DIV/0!</v>
      </c>
      <c r="EB284" s="30">
        <f t="shared" si="132"/>
        <v>9.6439790575916229E-2</v>
      </c>
      <c r="EC284" s="30">
        <f t="shared" si="151"/>
        <v>9.1717597471022122E-2</v>
      </c>
      <c r="ED284" s="30">
        <f t="shared" si="152"/>
        <v>8.9008528784648183E-2</v>
      </c>
      <c r="EE284" s="30">
        <f t="shared" si="153"/>
        <v>8.861587982832618E-2</v>
      </c>
      <c r="EF284" s="30">
        <f t="shared" si="154"/>
        <v>8.0215285252960178E-2</v>
      </c>
      <c r="EG284" s="30">
        <f t="shared" si="155"/>
        <v>7.425965665236052E-2</v>
      </c>
      <c r="EH284" s="30">
        <f t="shared" si="156"/>
        <v>6.9393282773564463E-2</v>
      </c>
      <c r="EI284" s="30">
        <f t="shared" si="157"/>
        <v>6.6478121664887938E-2</v>
      </c>
      <c r="EJ284" s="30">
        <f t="shared" si="158"/>
        <v>6.1725997842502697E-2</v>
      </c>
      <c r="EK284" s="30">
        <f t="shared" si="159"/>
        <v>5.8656716417910447E-2</v>
      </c>
      <c r="EL284" s="30">
        <f t="shared" si="160"/>
        <v>6.0815899581589956E-2</v>
      </c>
      <c r="EM284" s="30">
        <f t="shared" si="161"/>
        <v>6.488817891373802E-2</v>
      </c>
      <c r="EN284" s="30">
        <f t="shared" si="162"/>
        <v>6.2612419700214139E-2</v>
      </c>
      <c r="EO284" s="30">
        <f t="shared" si="136"/>
        <v>6.2045209903121637E-2</v>
      </c>
      <c r="EP284" s="30">
        <f t="shared" si="137"/>
        <v>6.3303867403314923E-2</v>
      </c>
      <c r="EQ284" s="30">
        <f t="shared" si="138"/>
        <v>6.612087912087912E-2</v>
      </c>
      <c r="ER284" s="30">
        <f t="shared" si="139"/>
        <v>6.0616883116883118E-2</v>
      </c>
      <c r="ES284" s="30">
        <f t="shared" si="140"/>
        <v>6.1255656108597283E-2</v>
      </c>
      <c r="ET284" s="30">
        <f t="shared" si="141"/>
        <v>5.7268770402611531E-2</v>
      </c>
      <c r="EU284" s="30">
        <f t="shared" si="142"/>
        <v>5.9760348583877992E-2</v>
      </c>
      <c r="EV284" s="30">
        <f t="shared" si="143"/>
        <v>5.9731543624161075E-2</v>
      </c>
      <c r="EW284" s="30">
        <f t="shared" si="144"/>
        <v>5.7667031763417302E-2</v>
      </c>
      <c r="EX284" s="30">
        <f t="shared" si="145"/>
        <v>5.7566079295154185E-2</v>
      </c>
      <c r="EY284" s="30">
        <f t="shared" si="146"/>
        <v>6.0121816168327798E-2</v>
      </c>
      <c r="EZ284" s="30">
        <f t="shared" si="147"/>
        <v>5.8129032258064518E-2</v>
      </c>
      <c r="FA284" s="30">
        <f t="shared" si="148"/>
        <v>5.7173678532901832E-2</v>
      </c>
      <c r="FB284" s="30">
        <f t="shared" si="149"/>
        <v>5.7661202185792348E-2</v>
      </c>
      <c r="FC284" s="30">
        <f t="shared" si="150"/>
        <v>5.9295010845986984E-2</v>
      </c>
      <c r="FD284" s="30">
        <f t="shared" si="133"/>
        <v>9.8665207877461705E-2</v>
      </c>
      <c r="FE284" s="30">
        <f t="shared" si="134"/>
        <v>9.1808510638297869E-2</v>
      </c>
      <c r="FF284" s="30">
        <f t="shared" si="135"/>
        <v>8.5322069693769806E-2</v>
      </c>
    </row>
    <row r="285" spans="1:162" ht="14.4" x14ac:dyDescent="0.3">
      <c r="A285" s="16" t="s">
        <v>290</v>
      </c>
      <c r="B285" s="18">
        <v>12223</v>
      </c>
      <c r="C285" s="18">
        <v>11348</v>
      </c>
      <c r="D285" s="18">
        <v>10361</v>
      </c>
      <c r="E285" s="18">
        <v>10774</v>
      </c>
      <c r="F285" s="18">
        <v>9548</v>
      </c>
      <c r="G285" s="18">
        <v>8430</v>
      </c>
      <c r="H285" s="18">
        <v>7183</v>
      </c>
      <c r="I285" s="18">
        <v>7450</v>
      </c>
      <c r="J285" s="18">
        <v>7139</v>
      </c>
      <c r="K285" s="18">
        <v>6642</v>
      </c>
      <c r="L285" s="18">
        <v>6297</v>
      </c>
      <c r="M285" s="18">
        <v>7095</v>
      </c>
      <c r="N285" s="18">
        <v>6750</v>
      </c>
      <c r="O285" s="18">
        <v>6509</v>
      </c>
      <c r="P285" s="18">
        <v>6212</v>
      </c>
      <c r="Q285" s="18">
        <v>6958</v>
      </c>
      <c r="R285" s="18">
        <v>6891</v>
      </c>
      <c r="S285" s="18">
        <v>6640</v>
      </c>
      <c r="T285" s="18">
        <v>6513</v>
      </c>
      <c r="U285" s="18">
        <v>7241</v>
      </c>
      <c r="V285" s="18">
        <v>7140</v>
      </c>
      <c r="W285" s="18">
        <v>6821</v>
      </c>
      <c r="X285" s="18">
        <v>6665</v>
      </c>
      <c r="Y285" s="18">
        <v>7328</v>
      </c>
      <c r="Z285" s="18">
        <v>7483</v>
      </c>
      <c r="AA285" s="18">
        <v>7223</v>
      </c>
      <c r="AB285" s="18">
        <v>7213</v>
      </c>
      <c r="AC285" s="18">
        <v>7896</v>
      </c>
      <c r="AD285" s="18">
        <v>13436</v>
      </c>
      <c r="AE285" s="18">
        <v>13211</v>
      </c>
      <c r="AF285" s="18">
        <v>12666</v>
      </c>
      <c r="AG285" s="18"/>
      <c r="AH285" s="18"/>
      <c r="AI285" s="18"/>
      <c r="AJ285" s="18"/>
      <c r="AK285" s="18">
        <v>117800</v>
      </c>
      <c r="AL285" s="18">
        <v>115100</v>
      </c>
      <c r="AM285" s="18">
        <v>115100</v>
      </c>
      <c r="AN285" s="18">
        <v>114300</v>
      </c>
      <c r="AO285" s="18">
        <v>112700</v>
      </c>
      <c r="AP285" s="18">
        <v>114300</v>
      </c>
      <c r="AQ285" s="18">
        <v>116800</v>
      </c>
      <c r="AR285" s="18">
        <v>118200</v>
      </c>
      <c r="AS285" s="18">
        <v>119200</v>
      </c>
      <c r="AT285" s="18">
        <v>117900</v>
      </c>
      <c r="AU285" s="18">
        <v>117000</v>
      </c>
      <c r="AV285" s="18">
        <v>114800</v>
      </c>
      <c r="AW285" s="18">
        <v>117000</v>
      </c>
      <c r="AX285" s="18">
        <v>118300</v>
      </c>
      <c r="AY285" s="40">
        <v>120200</v>
      </c>
      <c r="AZ285" s="40">
        <v>119700</v>
      </c>
      <c r="BA285" s="40">
        <v>118100</v>
      </c>
      <c r="BB285" s="40">
        <v>119000</v>
      </c>
      <c r="BC285" s="40">
        <v>118100</v>
      </c>
      <c r="BD285" s="40">
        <v>119700</v>
      </c>
      <c r="BE285" s="40">
        <v>121000</v>
      </c>
      <c r="BF285" s="40">
        <v>119700</v>
      </c>
      <c r="BG285" s="40">
        <v>117300</v>
      </c>
      <c r="BH285" s="40">
        <v>116800</v>
      </c>
      <c r="BI285" s="40">
        <v>117200</v>
      </c>
      <c r="BJ285" s="40">
        <v>117900</v>
      </c>
      <c r="BK285" s="40">
        <v>120500</v>
      </c>
      <c r="BL285" s="40">
        <v>121600</v>
      </c>
      <c r="BM285" s="40">
        <v>119900</v>
      </c>
      <c r="BN285" s="40">
        <v>122400</v>
      </c>
      <c r="BO285" s="40">
        <v>123200</v>
      </c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16"/>
      <c r="CJ285"/>
      <c r="CL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EA285" s="30" t="e">
        <f t="shared" si="131"/>
        <v>#DIV/0!</v>
      </c>
      <c r="EB285" s="30">
        <f t="shared" si="132"/>
        <v>0.10376061120543294</v>
      </c>
      <c r="EC285" s="30">
        <f t="shared" si="151"/>
        <v>9.8592528236316243E-2</v>
      </c>
      <c r="ED285" s="30">
        <f t="shared" si="152"/>
        <v>9.0017376194613377E-2</v>
      </c>
      <c r="EE285" s="30">
        <f t="shared" si="153"/>
        <v>9.4260717410323713E-2</v>
      </c>
      <c r="EF285" s="30">
        <f t="shared" si="154"/>
        <v>8.4720496894409941E-2</v>
      </c>
      <c r="EG285" s="30">
        <f t="shared" si="155"/>
        <v>7.3753280839895019E-2</v>
      </c>
      <c r="EH285" s="30">
        <f t="shared" si="156"/>
        <v>6.1498287671232874E-2</v>
      </c>
      <c r="EI285" s="30">
        <f t="shared" si="157"/>
        <v>6.3028764805414556E-2</v>
      </c>
      <c r="EJ285" s="30">
        <f t="shared" si="158"/>
        <v>5.9890939597315437E-2</v>
      </c>
      <c r="EK285" s="30">
        <f t="shared" si="159"/>
        <v>5.6335877862595418E-2</v>
      </c>
      <c r="EL285" s="30">
        <f t="shared" si="160"/>
        <v>5.3820512820512818E-2</v>
      </c>
      <c r="EM285" s="30">
        <f t="shared" si="161"/>
        <v>6.180313588850174E-2</v>
      </c>
      <c r="EN285" s="30">
        <f t="shared" si="162"/>
        <v>5.7692307692307696E-2</v>
      </c>
      <c r="EO285" s="30">
        <f t="shared" si="136"/>
        <v>5.5021132713440404E-2</v>
      </c>
      <c r="EP285" s="30">
        <f t="shared" si="137"/>
        <v>5.1680532445923459E-2</v>
      </c>
      <c r="EQ285" s="30">
        <f t="shared" si="138"/>
        <v>5.8128654970760231E-2</v>
      </c>
      <c r="ER285" s="30">
        <f t="shared" si="139"/>
        <v>5.8348856900931417E-2</v>
      </c>
      <c r="ES285" s="30">
        <f t="shared" si="140"/>
        <v>5.5798319327731091E-2</v>
      </c>
      <c r="ET285" s="30">
        <f t="shared" si="141"/>
        <v>5.5148179508890768E-2</v>
      </c>
      <c r="EU285" s="30">
        <f t="shared" si="142"/>
        <v>6.0492898913951543E-2</v>
      </c>
      <c r="EV285" s="30">
        <f t="shared" si="143"/>
        <v>5.900826446280992E-2</v>
      </c>
      <c r="EW285" s="30">
        <f t="shared" si="144"/>
        <v>5.6984126984126984E-2</v>
      </c>
      <c r="EX285" s="30">
        <f t="shared" si="145"/>
        <v>5.6820119352088659E-2</v>
      </c>
      <c r="EY285" s="30">
        <f t="shared" si="146"/>
        <v>6.2739726027397261E-2</v>
      </c>
      <c r="EZ285" s="30">
        <f t="shared" si="147"/>
        <v>6.3848122866894202E-2</v>
      </c>
      <c r="FA285" s="30">
        <f t="shared" si="148"/>
        <v>6.12637828668363E-2</v>
      </c>
      <c r="FB285" s="30">
        <f t="shared" si="149"/>
        <v>5.9858921161825729E-2</v>
      </c>
      <c r="FC285" s="30">
        <f t="shared" si="150"/>
        <v>6.4934210526315789E-2</v>
      </c>
      <c r="FD285" s="30">
        <f t="shared" si="133"/>
        <v>0.11206005004170141</v>
      </c>
      <c r="FE285" s="30">
        <f t="shared" si="134"/>
        <v>0.10793300653594771</v>
      </c>
      <c r="FF285" s="30">
        <f t="shared" si="135"/>
        <v>0.10280844155844156</v>
      </c>
    </row>
    <row r="286" spans="1:162" ht="14.4" x14ac:dyDescent="0.3">
      <c r="A286" s="16" t="s">
        <v>291</v>
      </c>
      <c r="B286" s="18">
        <v>1629</v>
      </c>
      <c r="C286" s="18">
        <v>1493</v>
      </c>
      <c r="D286" s="18">
        <v>1377</v>
      </c>
      <c r="E286" s="18">
        <v>1372</v>
      </c>
      <c r="F286" s="18">
        <v>1226</v>
      </c>
      <c r="G286" s="18">
        <v>1095</v>
      </c>
      <c r="H286" s="18">
        <v>1035</v>
      </c>
      <c r="I286" s="18">
        <v>1086</v>
      </c>
      <c r="J286" s="18">
        <v>961</v>
      </c>
      <c r="K286" s="18">
        <v>879</v>
      </c>
      <c r="L286" s="18">
        <v>893</v>
      </c>
      <c r="M286" s="18">
        <v>1024</v>
      </c>
      <c r="N286" s="18">
        <v>895</v>
      </c>
      <c r="O286" s="18">
        <v>898</v>
      </c>
      <c r="P286" s="18">
        <v>863</v>
      </c>
      <c r="Q286" s="18">
        <v>950</v>
      </c>
      <c r="R286" s="18">
        <v>989</v>
      </c>
      <c r="S286" s="18">
        <v>961</v>
      </c>
      <c r="T286" s="18">
        <v>937</v>
      </c>
      <c r="U286" s="18">
        <v>1019</v>
      </c>
      <c r="V286" s="18">
        <v>1040</v>
      </c>
      <c r="W286" s="18">
        <v>1036</v>
      </c>
      <c r="X286" s="18">
        <v>1027</v>
      </c>
      <c r="Y286" s="18">
        <v>1078</v>
      </c>
      <c r="Z286" s="18">
        <v>1072</v>
      </c>
      <c r="AA286" s="18">
        <v>1045</v>
      </c>
      <c r="AB286" s="18">
        <v>1038</v>
      </c>
      <c r="AC286" s="18">
        <v>1090</v>
      </c>
      <c r="AD286" s="18">
        <v>3102</v>
      </c>
      <c r="AE286" s="18">
        <v>3067</v>
      </c>
      <c r="AF286" s="18">
        <v>2936</v>
      </c>
      <c r="AG286" s="18"/>
      <c r="AH286" s="18"/>
      <c r="AI286" s="18"/>
      <c r="AJ286" s="18"/>
      <c r="AK286" s="18">
        <v>55400</v>
      </c>
      <c r="AL286" s="18">
        <v>56700</v>
      </c>
      <c r="AM286" s="18">
        <v>55500</v>
      </c>
      <c r="AN286" s="18">
        <v>57200</v>
      </c>
      <c r="AO286" s="18">
        <v>55600</v>
      </c>
      <c r="AP286" s="18">
        <v>56500</v>
      </c>
      <c r="AQ286" s="18">
        <v>56000</v>
      </c>
      <c r="AR286" s="18">
        <v>56400</v>
      </c>
      <c r="AS286" s="18">
        <v>57700</v>
      </c>
      <c r="AT286" s="18">
        <v>57500</v>
      </c>
      <c r="AU286" s="18">
        <v>59700</v>
      </c>
      <c r="AV286" s="18">
        <v>58300</v>
      </c>
      <c r="AW286" s="18">
        <v>58700</v>
      </c>
      <c r="AX286" s="18">
        <v>58600</v>
      </c>
      <c r="AY286" s="40">
        <v>57400</v>
      </c>
      <c r="AZ286" s="40">
        <v>58900</v>
      </c>
      <c r="BA286" s="40">
        <v>60100</v>
      </c>
      <c r="BB286" s="40">
        <v>58900</v>
      </c>
      <c r="BC286" s="40">
        <v>59000</v>
      </c>
      <c r="BD286" s="40">
        <v>58900</v>
      </c>
      <c r="BE286" s="40">
        <v>56200</v>
      </c>
      <c r="BF286" s="40">
        <v>57600</v>
      </c>
      <c r="BG286" s="40">
        <v>55000</v>
      </c>
      <c r="BH286" s="40">
        <v>53600</v>
      </c>
      <c r="BI286" s="40">
        <v>56300</v>
      </c>
      <c r="BJ286" s="40">
        <v>57500</v>
      </c>
      <c r="BK286" s="40">
        <v>61500</v>
      </c>
      <c r="BL286" s="40">
        <v>62600</v>
      </c>
      <c r="BM286" s="40">
        <v>61800</v>
      </c>
      <c r="BN286" s="40">
        <v>61200</v>
      </c>
      <c r="BO286" s="40">
        <v>61300</v>
      </c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16"/>
      <c r="CJ286"/>
      <c r="CL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EA286" s="30" t="e">
        <f t="shared" si="131"/>
        <v>#DIV/0!</v>
      </c>
      <c r="EB286" s="30">
        <f t="shared" si="132"/>
        <v>2.9404332129963899E-2</v>
      </c>
      <c r="EC286" s="30">
        <f t="shared" si="151"/>
        <v>2.6331569664903E-2</v>
      </c>
      <c r="ED286" s="30">
        <f t="shared" si="152"/>
        <v>2.481081081081081E-2</v>
      </c>
      <c r="EE286" s="30">
        <f t="shared" si="153"/>
        <v>2.3986013986013986E-2</v>
      </c>
      <c r="EF286" s="30">
        <f t="shared" si="154"/>
        <v>2.2050359712230214E-2</v>
      </c>
      <c r="EG286" s="30">
        <f t="shared" si="155"/>
        <v>1.9380530973451326E-2</v>
      </c>
      <c r="EH286" s="30">
        <f t="shared" si="156"/>
        <v>1.8482142857142857E-2</v>
      </c>
      <c r="EI286" s="30">
        <f t="shared" si="157"/>
        <v>1.9255319148936169E-2</v>
      </c>
      <c r="EJ286" s="30">
        <f t="shared" si="158"/>
        <v>1.6655112651646448E-2</v>
      </c>
      <c r="EK286" s="30">
        <f t="shared" si="159"/>
        <v>1.528695652173913E-2</v>
      </c>
      <c r="EL286" s="30">
        <f t="shared" si="160"/>
        <v>1.4958123953098828E-2</v>
      </c>
      <c r="EM286" s="30">
        <f t="shared" si="161"/>
        <v>1.7564322469982848E-2</v>
      </c>
      <c r="EN286" s="30">
        <f t="shared" si="162"/>
        <v>1.5247018739352641E-2</v>
      </c>
      <c r="EO286" s="30">
        <f t="shared" si="136"/>
        <v>1.5324232081911263E-2</v>
      </c>
      <c r="EP286" s="30">
        <f t="shared" si="137"/>
        <v>1.5034843205574912E-2</v>
      </c>
      <c r="EQ286" s="30">
        <f t="shared" si="138"/>
        <v>1.6129032258064516E-2</v>
      </c>
      <c r="ER286" s="30">
        <f t="shared" si="139"/>
        <v>1.6455906821963396E-2</v>
      </c>
      <c r="ES286" s="30">
        <f t="shared" si="140"/>
        <v>1.6315789473684211E-2</v>
      </c>
      <c r="ET286" s="30">
        <f t="shared" si="141"/>
        <v>1.5881355932203391E-2</v>
      </c>
      <c r="EU286" s="30">
        <f t="shared" si="142"/>
        <v>1.730050933786078E-2</v>
      </c>
      <c r="EV286" s="30">
        <f t="shared" si="143"/>
        <v>1.8505338078291814E-2</v>
      </c>
      <c r="EW286" s="30">
        <f t="shared" si="144"/>
        <v>1.7986111111111112E-2</v>
      </c>
      <c r="EX286" s="30">
        <f t="shared" si="145"/>
        <v>1.8672727272727271E-2</v>
      </c>
      <c r="EY286" s="30">
        <f t="shared" si="146"/>
        <v>2.0111940298507464E-2</v>
      </c>
      <c r="EZ286" s="30">
        <f t="shared" si="147"/>
        <v>1.9040852575488456E-2</v>
      </c>
      <c r="FA286" s="30">
        <f t="shared" si="148"/>
        <v>1.8173913043478263E-2</v>
      </c>
      <c r="FB286" s="30">
        <f t="shared" si="149"/>
        <v>1.6878048780487806E-2</v>
      </c>
      <c r="FC286" s="30">
        <f t="shared" si="150"/>
        <v>1.7412140575079872E-2</v>
      </c>
      <c r="FD286" s="30">
        <f t="shared" si="133"/>
        <v>5.0194174757281551E-2</v>
      </c>
      <c r="FE286" s="30">
        <f t="shared" si="134"/>
        <v>5.0114379084967318E-2</v>
      </c>
      <c r="FF286" s="30">
        <f t="shared" si="135"/>
        <v>4.789559543230016E-2</v>
      </c>
    </row>
    <row r="287" spans="1:162" ht="14.4" x14ac:dyDescent="0.3">
      <c r="A287" s="16" t="s">
        <v>292</v>
      </c>
      <c r="B287" s="18">
        <v>2138</v>
      </c>
      <c r="C287" s="18">
        <v>2016</v>
      </c>
      <c r="D287" s="18">
        <v>1863</v>
      </c>
      <c r="E287" s="18">
        <v>1868</v>
      </c>
      <c r="F287" s="18">
        <v>1634</v>
      </c>
      <c r="G287" s="18">
        <v>1461</v>
      </c>
      <c r="H287" s="18">
        <v>1343</v>
      </c>
      <c r="I287" s="18">
        <v>1359</v>
      </c>
      <c r="J287" s="18">
        <v>1216</v>
      </c>
      <c r="K287" s="18">
        <v>1189</v>
      </c>
      <c r="L287" s="18">
        <v>1178</v>
      </c>
      <c r="M287" s="18">
        <v>1230</v>
      </c>
      <c r="N287" s="18">
        <v>1132</v>
      </c>
      <c r="O287" s="18">
        <v>1178</v>
      </c>
      <c r="P287" s="18">
        <v>1144</v>
      </c>
      <c r="Q287" s="18">
        <v>1190</v>
      </c>
      <c r="R287" s="18">
        <v>1130</v>
      </c>
      <c r="S287" s="18">
        <v>1085</v>
      </c>
      <c r="T287" s="18">
        <v>1089</v>
      </c>
      <c r="U287" s="18">
        <v>1109</v>
      </c>
      <c r="V287" s="18">
        <v>1128</v>
      </c>
      <c r="W287" s="18">
        <v>1066</v>
      </c>
      <c r="X287" s="18">
        <v>1037</v>
      </c>
      <c r="Y287" s="18">
        <v>1141</v>
      </c>
      <c r="Z287" s="18">
        <v>1046</v>
      </c>
      <c r="AA287" s="18">
        <v>1089</v>
      </c>
      <c r="AB287" s="18">
        <v>1097</v>
      </c>
      <c r="AC287" s="18">
        <v>1136</v>
      </c>
      <c r="AD287" s="18">
        <v>2938</v>
      </c>
      <c r="AE287" s="18">
        <v>2935</v>
      </c>
      <c r="AF287" s="18">
        <v>2643</v>
      </c>
      <c r="AG287" s="18"/>
      <c r="AH287" s="18"/>
      <c r="AI287" s="18"/>
      <c r="AJ287" s="18"/>
      <c r="AK287" s="18">
        <v>58100</v>
      </c>
      <c r="AL287" s="18">
        <v>59100</v>
      </c>
      <c r="AM287" s="18">
        <v>59300</v>
      </c>
      <c r="AN287" s="18">
        <v>58100</v>
      </c>
      <c r="AO287" s="18">
        <v>57500</v>
      </c>
      <c r="AP287" s="18">
        <v>56300</v>
      </c>
      <c r="AQ287" s="18">
        <v>58200</v>
      </c>
      <c r="AR287" s="18">
        <v>58800</v>
      </c>
      <c r="AS287" s="18">
        <v>59800</v>
      </c>
      <c r="AT287" s="18">
        <v>60700</v>
      </c>
      <c r="AU287" s="18">
        <v>61200</v>
      </c>
      <c r="AV287" s="18">
        <v>62400</v>
      </c>
      <c r="AW287" s="18">
        <v>64200</v>
      </c>
      <c r="AX287" s="18">
        <v>64200</v>
      </c>
      <c r="AY287" s="40">
        <v>64200</v>
      </c>
      <c r="AZ287" s="40">
        <v>62700</v>
      </c>
      <c r="BA287" s="40">
        <v>60900</v>
      </c>
      <c r="BB287" s="40">
        <v>58900</v>
      </c>
      <c r="BC287" s="40">
        <v>57300</v>
      </c>
      <c r="BD287" s="40">
        <v>58600</v>
      </c>
      <c r="BE287" s="40">
        <v>59000</v>
      </c>
      <c r="BF287" s="40">
        <v>62800</v>
      </c>
      <c r="BG287" s="40">
        <v>62900</v>
      </c>
      <c r="BH287" s="40">
        <v>62100</v>
      </c>
      <c r="BI287" s="40">
        <v>60100</v>
      </c>
      <c r="BJ287" s="40">
        <v>61300</v>
      </c>
      <c r="BK287" s="40">
        <v>61800</v>
      </c>
      <c r="BL287" s="40">
        <v>57300</v>
      </c>
      <c r="BM287" s="40">
        <v>58700</v>
      </c>
      <c r="BN287" s="40">
        <v>60300</v>
      </c>
      <c r="BO287" s="40">
        <v>58900</v>
      </c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16"/>
      <c r="CJ287"/>
      <c r="CL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EA287" s="30" t="e">
        <f t="shared" si="131"/>
        <v>#DIV/0!</v>
      </c>
      <c r="EB287" s="30">
        <f t="shared" si="132"/>
        <v>3.6798623063683304E-2</v>
      </c>
      <c r="EC287" s="30">
        <f t="shared" si="151"/>
        <v>3.4111675126903551E-2</v>
      </c>
      <c r="ED287" s="30">
        <f t="shared" si="152"/>
        <v>3.1416526138279929E-2</v>
      </c>
      <c r="EE287" s="30">
        <f t="shared" si="153"/>
        <v>3.215146299483649E-2</v>
      </c>
      <c r="EF287" s="30">
        <f t="shared" si="154"/>
        <v>2.8417391304347825E-2</v>
      </c>
      <c r="EG287" s="30">
        <f t="shared" si="155"/>
        <v>2.5950266429840142E-2</v>
      </c>
      <c r="EH287" s="30">
        <f t="shared" si="156"/>
        <v>2.3075601374570445E-2</v>
      </c>
      <c r="EI287" s="30">
        <f t="shared" si="157"/>
        <v>2.3112244897959183E-2</v>
      </c>
      <c r="EJ287" s="30">
        <f t="shared" si="158"/>
        <v>2.0334448160535118E-2</v>
      </c>
      <c r="EK287" s="30">
        <f t="shared" si="159"/>
        <v>1.9588138385502472E-2</v>
      </c>
      <c r="EL287" s="30">
        <f t="shared" si="160"/>
        <v>1.9248366013071897E-2</v>
      </c>
      <c r="EM287" s="30">
        <f t="shared" si="161"/>
        <v>1.9711538461538461E-2</v>
      </c>
      <c r="EN287" s="30">
        <f t="shared" si="162"/>
        <v>1.763239875389408E-2</v>
      </c>
      <c r="EO287" s="30">
        <f t="shared" si="136"/>
        <v>1.8348909657320871E-2</v>
      </c>
      <c r="EP287" s="30">
        <f t="shared" si="137"/>
        <v>1.7819314641744549E-2</v>
      </c>
      <c r="EQ287" s="30">
        <f t="shared" si="138"/>
        <v>1.8979266347687401E-2</v>
      </c>
      <c r="ER287" s="30">
        <f t="shared" si="139"/>
        <v>1.8555008210180624E-2</v>
      </c>
      <c r="ES287" s="30">
        <f t="shared" si="140"/>
        <v>1.8421052631578946E-2</v>
      </c>
      <c r="ET287" s="30">
        <f t="shared" si="141"/>
        <v>1.9005235602094241E-2</v>
      </c>
      <c r="EU287" s="30">
        <f t="shared" si="142"/>
        <v>1.8924914675767918E-2</v>
      </c>
      <c r="EV287" s="30">
        <f t="shared" si="143"/>
        <v>1.9118644067796609E-2</v>
      </c>
      <c r="EW287" s="30">
        <f t="shared" si="144"/>
        <v>1.6974522292993632E-2</v>
      </c>
      <c r="EX287" s="30">
        <f t="shared" si="145"/>
        <v>1.6486486486486488E-2</v>
      </c>
      <c r="EY287" s="30">
        <f t="shared" si="146"/>
        <v>1.8373590982286636E-2</v>
      </c>
      <c r="EZ287" s="30">
        <f t="shared" si="147"/>
        <v>1.740432612312812E-2</v>
      </c>
      <c r="FA287" s="30">
        <f t="shared" si="148"/>
        <v>1.7765089722675369E-2</v>
      </c>
      <c r="FB287" s="30">
        <f t="shared" si="149"/>
        <v>1.7750809061488675E-2</v>
      </c>
      <c r="FC287" s="30">
        <f t="shared" si="150"/>
        <v>1.9825479930191972E-2</v>
      </c>
      <c r="FD287" s="30">
        <f t="shared" si="133"/>
        <v>5.0051107325383308E-2</v>
      </c>
      <c r="FE287" s="30">
        <f t="shared" si="134"/>
        <v>4.8673300165837478E-2</v>
      </c>
      <c r="FF287" s="30">
        <f t="shared" si="135"/>
        <v>4.4872665534804755E-2</v>
      </c>
    </row>
    <row r="288" spans="1:162" ht="14.4" x14ac:dyDescent="0.3">
      <c r="A288" s="16" t="s">
        <v>293</v>
      </c>
      <c r="B288" s="18">
        <v>18397</v>
      </c>
      <c r="C288" s="18">
        <v>17057</v>
      </c>
      <c r="D288" s="18">
        <v>16021</v>
      </c>
      <c r="E288" s="18">
        <v>15988</v>
      </c>
      <c r="F288" s="18">
        <v>13741</v>
      </c>
      <c r="G288" s="18">
        <v>12581</v>
      </c>
      <c r="H288" s="18">
        <v>11895</v>
      </c>
      <c r="I288" s="18">
        <v>11999</v>
      </c>
      <c r="J288" s="18">
        <v>11084</v>
      </c>
      <c r="K288" s="18">
        <v>10616</v>
      </c>
      <c r="L288" s="18">
        <v>10471</v>
      </c>
      <c r="M288" s="18">
        <v>10923</v>
      </c>
      <c r="N288" s="18">
        <v>10730</v>
      </c>
      <c r="O288" s="18">
        <v>10547</v>
      </c>
      <c r="P288" s="18">
        <v>10132</v>
      </c>
      <c r="Q288" s="18">
        <v>10895</v>
      </c>
      <c r="R288" s="18">
        <v>10621</v>
      </c>
      <c r="S288" s="18">
        <v>10149</v>
      </c>
      <c r="T288" s="18">
        <v>10268</v>
      </c>
      <c r="U288" s="18">
        <v>10892</v>
      </c>
      <c r="V288" s="18">
        <v>10588</v>
      </c>
      <c r="W288" s="18">
        <v>10451</v>
      </c>
      <c r="X288" s="18">
        <v>10596</v>
      </c>
      <c r="Y288" s="18">
        <v>11114</v>
      </c>
      <c r="Z288" s="18">
        <v>10916</v>
      </c>
      <c r="AA288" s="18">
        <v>10735</v>
      </c>
      <c r="AB288" s="18">
        <v>11035</v>
      </c>
      <c r="AC288" s="18">
        <v>11714</v>
      </c>
      <c r="AD288" s="18">
        <v>23402</v>
      </c>
      <c r="AE288" s="18">
        <v>23227</v>
      </c>
      <c r="AF288" s="18">
        <v>22579</v>
      </c>
      <c r="AG288" s="18"/>
      <c r="AH288" s="18"/>
      <c r="AI288" s="18"/>
      <c r="AJ288" s="18"/>
      <c r="AK288" s="18">
        <v>359000</v>
      </c>
      <c r="AL288" s="18">
        <v>356600</v>
      </c>
      <c r="AM288" s="18">
        <v>354200</v>
      </c>
      <c r="AN288" s="18">
        <v>351400</v>
      </c>
      <c r="AO288" s="18">
        <v>352200</v>
      </c>
      <c r="AP288" s="18">
        <v>347900</v>
      </c>
      <c r="AQ288" s="18">
        <v>349900</v>
      </c>
      <c r="AR288" s="18">
        <v>350900</v>
      </c>
      <c r="AS288" s="18">
        <v>348600</v>
      </c>
      <c r="AT288" s="18">
        <v>347800</v>
      </c>
      <c r="AU288" s="18">
        <v>351300</v>
      </c>
      <c r="AV288" s="18">
        <v>349700</v>
      </c>
      <c r="AW288" s="18">
        <v>351100</v>
      </c>
      <c r="AX288" s="18">
        <v>352100</v>
      </c>
      <c r="AY288" s="40">
        <v>350700</v>
      </c>
      <c r="AZ288" s="40">
        <v>353700</v>
      </c>
      <c r="BA288" s="40">
        <v>352600</v>
      </c>
      <c r="BB288" s="40">
        <v>356000</v>
      </c>
      <c r="BC288" s="40">
        <v>355800</v>
      </c>
      <c r="BD288" s="40">
        <v>356500</v>
      </c>
      <c r="BE288" s="40">
        <v>358300</v>
      </c>
      <c r="BF288" s="40">
        <v>357500</v>
      </c>
      <c r="BG288" s="40">
        <v>357100</v>
      </c>
      <c r="BH288" s="40">
        <v>358000</v>
      </c>
      <c r="BI288" s="40">
        <v>358400</v>
      </c>
      <c r="BJ288" s="40">
        <v>355700</v>
      </c>
      <c r="BK288" s="40">
        <v>350800</v>
      </c>
      <c r="BL288" s="40">
        <v>351400</v>
      </c>
      <c r="BM288" s="40">
        <v>353600</v>
      </c>
      <c r="BN288" s="40">
        <v>353500</v>
      </c>
      <c r="BO288" s="40">
        <v>350100</v>
      </c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16"/>
      <c r="CJ288"/>
      <c r="CL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EA288" s="30" t="e">
        <f t="shared" si="131"/>
        <v>#DIV/0!</v>
      </c>
      <c r="EB288" s="30">
        <f t="shared" si="132"/>
        <v>5.1245125348189417E-2</v>
      </c>
      <c r="EC288" s="30">
        <f t="shared" si="151"/>
        <v>4.7832305103757709E-2</v>
      </c>
      <c r="ED288" s="30">
        <f t="shared" si="152"/>
        <v>4.5231507622811973E-2</v>
      </c>
      <c r="EE288" s="30">
        <f t="shared" si="153"/>
        <v>4.5498007968127488E-2</v>
      </c>
      <c r="EF288" s="30">
        <f t="shared" si="154"/>
        <v>3.9014764338444065E-2</v>
      </c>
      <c r="EG288" s="30">
        <f t="shared" si="155"/>
        <v>3.6162690428283989E-2</v>
      </c>
      <c r="EH288" s="30">
        <f t="shared" si="156"/>
        <v>3.3995427264932841E-2</v>
      </c>
      <c r="EI288" s="30">
        <f t="shared" si="157"/>
        <v>3.4194927329723568E-2</v>
      </c>
      <c r="EJ288" s="30">
        <f t="shared" si="158"/>
        <v>3.1795754446356857E-2</v>
      </c>
      <c r="EK288" s="30">
        <f t="shared" si="159"/>
        <v>3.0523289246693501E-2</v>
      </c>
      <c r="EL288" s="30">
        <f t="shared" si="160"/>
        <v>2.9806433247936238E-2</v>
      </c>
      <c r="EM288" s="30">
        <f t="shared" si="161"/>
        <v>3.1235344581069489E-2</v>
      </c>
      <c r="EN288" s="30">
        <f t="shared" si="162"/>
        <v>3.0561093705497009E-2</v>
      </c>
      <c r="EO288" s="30">
        <f t="shared" si="136"/>
        <v>2.9954558364101106E-2</v>
      </c>
      <c r="EP288" s="30">
        <f t="shared" si="137"/>
        <v>2.889078984887368E-2</v>
      </c>
      <c r="EQ288" s="30">
        <f t="shared" si="138"/>
        <v>3.0802940344925079E-2</v>
      </c>
      <c r="ER288" s="30">
        <f t="shared" si="139"/>
        <v>3.0121951219512194E-2</v>
      </c>
      <c r="ES288" s="30">
        <f t="shared" si="140"/>
        <v>2.8508426966292136E-2</v>
      </c>
      <c r="ET288" s="30">
        <f t="shared" si="141"/>
        <v>2.8858909499718942E-2</v>
      </c>
      <c r="EU288" s="30">
        <f t="shared" si="142"/>
        <v>3.0552594670406732E-2</v>
      </c>
      <c r="EV288" s="30">
        <f t="shared" si="143"/>
        <v>2.9550655874965113E-2</v>
      </c>
      <c r="EW288" s="30">
        <f t="shared" si="144"/>
        <v>2.9233566433566435E-2</v>
      </c>
      <c r="EX288" s="30">
        <f t="shared" si="145"/>
        <v>2.9672360683281995E-2</v>
      </c>
      <c r="EY288" s="30">
        <f t="shared" si="146"/>
        <v>3.1044692737430168E-2</v>
      </c>
      <c r="EZ288" s="30">
        <f t="shared" si="147"/>
        <v>3.0457589285714286E-2</v>
      </c>
      <c r="FA288" s="30">
        <f t="shared" si="148"/>
        <v>3.0179926904694968E-2</v>
      </c>
      <c r="FB288" s="30">
        <f t="shared" si="149"/>
        <v>3.1456670467502848E-2</v>
      </c>
      <c r="FC288" s="30">
        <f t="shared" si="150"/>
        <v>3.3335230506545251E-2</v>
      </c>
      <c r="FD288" s="30">
        <f t="shared" si="133"/>
        <v>6.6182126696832586E-2</v>
      </c>
      <c r="FE288" s="30">
        <f t="shared" si="134"/>
        <v>6.5705799151343711E-2</v>
      </c>
      <c r="FF288" s="30">
        <f t="shared" si="135"/>
        <v>6.4493001999428728E-2</v>
      </c>
    </row>
    <row r="289" spans="1:162" ht="14.4" x14ac:dyDescent="0.3">
      <c r="A289" s="16" t="s">
        <v>467</v>
      </c>
      <c r="B289" s="18">
        <v>5964</v>
      </c>
      <c r="C289" s="18">
        <v>5470</v>
      </c>
      <c r="D289" s="18">
        <v>5279</v>
      </c>
      <c r="E289" s="18">
        <v>5277</v>
      </c>
      <c r="F289" s="18">
        <v>4484</v>
      </c>
      <c r="G289" s="18">
        <v>3981</v>
      </c>
      <c r="H289" s="18">
        <v>3844</v>
      </c>
      <c r="I289" s="18">
        <v>3907</v>
      </c>
      <c r="J289" s="18">
        <v>3611</v>
      </c>
      <c r="K289" s="18">
        <v>3541</v>
      </c>
      <c r="L289" s="18">
        <v>3592</v>
      </c>
      <c r="M289" s="18">
        <v>3784</v>
      </c>
      <c r="N289" s="18">
        <v>3631</v>
      </c>
      <c r="O289" s="18">
        <v>3578</v>
      </c>
      <c r="P289" s="18">
        <v>3589</v>
      </c>
      <c r="Q289" s="18">
        <v>3770</v>
      </c>
      <c r="R289" s="18">
        <v>3671</v>
      </c>
      <c r="S289" s="18">
        <v>3461</v>
      </c>
      <c r="T289" s="18">
        <v>3615</v>
      </c>
      <c r="U289" s="18">
        <v>3809</v>
      </c>
      <c r="V289" s="18">
        <v>3605</v>
      </c>
      <c r="W289" s="18">
        <v>3595</v>
      </c>
      <c r="X289" s="18">
        <v>3653</v>
      </c>
      <c r="Y289" s="18">
        <v>3827</v>
      </c>
      <c r="Z289" s="18">
        <v>3701</v>
      </c>
      <c r="AA289" s="18">
        <v>3512</v>
      </c>
      <c r="AB289" s="18">
        <v>3666</v>
      </c>
      <c r="AC289" s="18">
        <v>3923</v>
      </c>
      <c r="AD289" s="18">
        <v>7440</v>
      </c>
      <c r="AE289" s="18">
        <v>7201</v>
      </c>
      <c r="AF289" s="18">
        <v>6940</v>
      </c>
      <c r="AG289" s="18"/>
      <c r="AH289" s="18"/>
      <c r="AI289" s="18"/>
      <c r="AJ289" s="18"/>
      <c r="AK289" s="18">
        <v>112100</v>
      </c>
      <c r="AL289" s="18">
        <v>111600</v>
      </c>
      <c r="AM289" s="18">
        <v>108400</v>
      </c>
      <c r="AN289" s="18">
        <v>105500</v>
      </c>
      <c r="AO289" s="18">
        <v>105400</v>
      </c>
      <c r="AP289" s="18">
        <v>105300</v>
      </c>
      <c r="AQ289" s="18">
        <v>105500</v>
      </c>
      <c r="AR289" s="18">
        <v>107200</v>
      </c>
      <c r="AS289" s="18">
        <v>108400</v>
      </c>
      <c r="AT289" s="18">
        <v>106300</v>
      </c>
      <c r="AU289" s="18">
        <v>108200</v>
      </c>
      <c r="AV289" s="18">
        <v>107400</v>
      </c>
      <c r="AW289" s="18">
        <v>107700</v>
      </c>
      <c r="AX289" s="18">
        <v>109500</v>
      </c>
      <c r="AY289" s="40">
        <v>109400</v>
      </c>
      <c r="AZ289" s="40">
        <v>111500</v>
      </c>
      <c r="BA289" s="40">
        <v>110400</v>
      </c>
      <c r="BB289" s="40">
        <v>111900</v>
      </c>
      <c r="BC289" s="40">
        <v>110800</v>
      </c>
      <c r="BD289" s="40">
        <v>111500</v>
      </c>
      <c r="BE289" s="40">
        <v>108900</v>
      </c>
      <c r="BF289" s="40">
        <v>109500</v>
      </c>
      <c r="BG289" s="40">
        <v>109700</v>
      </c>
      <c r="BH289" s="40">
        <v>109200</v>
      </c>
      <c r="BI289" s="40">
        <v>111000</v>
      </c>
      <c r="BJ289" s="40">
        <v>110400</v>
      </c>
      <c r="BK289" s="40">
        <v>108300</v>
      </c>
      <c r="BL289" s="40">
        <v>105400</v>
      </c>
      <c r="BM289" s="40">
        <v>105200</v>
      </c>
      <c r="BN289" s="40">
        <v>103400</v>
      </c>
      <c r="BO289" s="40">
        <v>103400</v>
      </c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16"/>
      <c r="CJ289"/>
      <c r="CL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EA289" s="30" t="e">
        <f t="shared" si="131"/>
        <v>#DIV/0!</v>
      </c>
      <c r="EB289" s="30">
        <f t="shared" si="132"/>
        <v>5.3202497769848353E-2</v>
      </c>
      <c r="EC289" s="30">
        <f t="shared" si="151"/>
        <v>4.9014336917562726E-2</v>
      </c>
      <c r="ED289" s="30">
        <f t="shared" si="152"/>
        <v>4.8699261992619924E-2</v>
      </c>
      <c r="EE289" s="30">
        <f t="shared" si="153"/>
        <v>5.0018957345971567E-2</v>
      </c>
      <c r="EF289" s="30">
        <f t="shared" si="154"/>
        <v>4.2542694497153699E-2</v>
      </c>
      <c r="EG289" s="30">
        <f t="shared" si="155"/>
        <v>3.7806267806267807E-2</v>
      </c>
      <c r="EH289" s="30">
        <f t="shared" si="156"/>
        <v>3.6436018957345974E-2</v>
      </c>
      <c r="EI289" s="30">
        <f t="shared" si="157"/>
        <v>3.6445895522388062E-2</v>
      </c>
      <c r="EJ289" s="30">
        <f t="shared" si="158"/>
        <v>3.3311808118081182E-2</v>
      </c>
      <c r="EK289" s="30">
        <f t="shared" si="159"/>
        <v>3.3311382878645344E-2</v>
      </c>
      <c r="EL289" s="30">
        <f t="shared" si="160"/>
        <v>3.3197781885397411E-2</v>
      </c>
      <c r="EM289" s="30">
        <f t="shared" si="161"/>
        <v>3.5232774674115459E-2</v>
      </c>
      <c r="EN289" s="30">
        <f t="shared" si="162"/>
        <v>3.371402042711235E-2</v>
      </c>
      <c r="EO289" s="30">
        <f t="shared" si="136"/>
        <v>3.2675799086757988E-2</v>
      </c>
      <c r="EP289" s="30">
        <f t="shared" si="137"/>
        <v>3.2806215722120662E-2</v>
      </c>
      <c r="EQ289" s="30">
        <f t="shared" si="138"/>
        <v>3.3811659192825111E-2</v>
      </c>
      <c r="ER289" s="30">
        <f t="shared" si="139"/>
        <v>3.3251811594202901E-2</v>
      </c>
      <c r="ES289" s="30">
        <f t="shared" si="140"/>
        <v>3.092940125111707E-2</v>
      </c>
      <c r="ET289" s="30">
        <f t="shared" si="141"/>
        <v>3.2626353790613717E-2</v>
      </c>
      <c r="EU289" s="30">
        <f t="shared" si="142"/>
        <v>3.4161434977578474E-2</v>
      </c>
      <c r="EV289" s="30">
        <f t="shared" si="143"/>
        <v>3.3103764921946742E-2</v>
      </c>
      <c r="EW289" s="30">
        <f t="shared" si="144"/>
        <v>3.2831050228310503E-2</v>
      </c>
      <c r="EX289" s="30">
        <f t="shared" si="145"/>
        <v>3.3299908842297173E-2</v>
      </c>
      <c r="EY289" s="30">
        <f t="shared" si="146"/>
        <v>3.5045787545787549E-2</v>
      </c>
      <c r="EZ289" s="30">
        <f t="shared" si="147"/>
        <v>3.3342342342342339E-2</v>
      </c>
      <c r="FA289" s="30">
        <f t="shared" si="148"/>
        <v>3.1811594202898551E-2</v>
      </c>
      <c r="FB289" s="30">
        <f t="shared" si="149"/>
        <v>3.3850415512465371E-2</v>
      </c>
      <c r="FC289" s="30">
        <f t="shared" si="150"/>
        <v>3.7220113851992413E-2</v>
      </c>
      <c r="FD289" s="30">
        <f t="shared" si="133"/>
        <v>7.0722433460076048E-2</v>
      </c>
      <c r="FE289" s="30">
        <f t="shared" si="134"/>
        <v>6.9642166344294001E-2</v>
      </c>
      <c r="FF289" s="30">
        <f t="shared" si="135"/>
        <v>6.7117988394584133E-2</v>
      </c>
    </row>
    <row r="290" spans="1:162" ht="14.4" x14ac:dyDescent="0.3">
      <c r="A290" s="16" t="s">
        <v>294</v>
      </c>
      <c r="B290" s="18">
        <v>13580</v>
      </c>
      <c r="C290" s="18">
        <v>12478</v>
      </c>
      <c r="D290" s="18">
        <v>11681</v>
      </c>
      <c r="E290" s="18">
        <v>11762</v>
      </c>
      <c r="F290" s="18">
        <v>10981</v>
      </c>
      <c r="G290" s="18">
        <v>10240</v>
      </c>
      <c r="H290" s="18">
        <v>9495</v>
      </c>
      <c r="I290" s="18">
        <v>9590</v>
      </c>
      <c r="J290" s="18">
        <v>9176</v>
      </c>
      <c r="K290" s="18">
        <v>8689</v>
      </c>
      <c r="L290" s="18">
        <v>8459</v>
      </c>
      <c r="M290" s="18">
        <v>8848</v>
      </c>
      <c r="N290" s="18">
        <v>8733</v>
      </c>
      <c r="O290" s="18">
        <v>8702</v>
      </c>
      <c r="P290" s="18">
        <v>8600</v>
      </c>
      <c r="Q290" s="18">
        <v>8814</v>
      </c>
      <c r="R290" s="18">
        <v>8615</v>
      </c>
      <c r="S290" s="18">
        <v>8323</v>
      </c>
      <c r="T290" s="18">
        <v>8050</v>
      </c>
      <c r="U290" s="18">
        <v>8347</v>
      </c>
      <c r="V290" s="18">
        <v>8395</v>
      </c>
      <c r="W290" s="18">
        <v>8340</v>
      </c>
      <c r="X290" s="18">
        <v>8284</v>
      </c>
      <c r="Y290" s="18">
        <v>8849</v>
      </c>
      <c r="Z290" s="18">
        <v>8997</v>
      </c>
      <c r="AA290" s="18">
        <v>8752</v>
      </c>
      <c r="AB290" s="18">
        <v>8504</v>
      </c>
      <c r="AC290" s="18">
        <v>8970</v>
      </c>
      <c r="AD290" s="18">
        <v>14870</v>
      </c>
      <c r="AE290" s="18">
        <v>14137</v>
      </c>
      <c r="AF290" s="18">
        <v>13222</v>
      </c>
      <c r="AG290" s="18"/>
      <c r="AH290" s="18"/>
      <c r="AI290" s="18"/>
      <c r="AJ290" s="18"/>
      <c r="AK290" s="18">
        <v>130200</v>
      </c>
      <c r="AL290" s="18">
        <v>128900</v>
      </c>
      <c r="AM290" s="18">
        <v>130000</v>
      </c>
      <c r="AN290" s="18">
        <v>132200</v>
      </c>
      <c r="AO290" s="18">
        <v>130000</v>
      </c>
      <c r="AP290" s="18">
        <v>127400</v>
      </c>
      <c r="AQ290" s="18">
        <v>124600</v>
      </c>
      <c r="AR290" s="18">
        <v>122400</v>
      </c>
      <c r="AS290" s="18">
        <v>121800</v>
      </c>
      <c r="AT290" s="18">
        <v>124100</v>
      </c>
      <c r="AU290" s="18">
        <v>126500</v>
      </c>
      <c r="AV290" s="18">
        <v>126400</v>
      </c>
      <c r="AW290" s="18">
        <v>127700</v>
      </c>
      <c r="AX290" s="18">
        <v>130400</v>
      </c>
      <c r="AY290" s="40">
        <v>132000</v>
      </c>
      <c r="AZ290" s="40">
        <v>132900</v>
      </c>
      <c r="BA290" s="40">
        <v>132300</v>
      </c>
      <c r="BB290" s="40">
        <v>132100</v>
      </c>
      <c r="BC290" s="40">
        <v>131900</v>
      </c>
      <c r="BD290" s="40">
        <v>132600</v>
      </c>
      <c r="BE290" s="40">
        <v>131300</v>
      </c>
      <c r="BF290" s="40">
        <v>132000</v>
      </c>
      <c r="BG290" s="40">
        <v>132200</v>
      </c>
      <c r="BH290" s="40">
        <v>132900</v>
      </c>
      <c r="BI290" s="40">
        <v>133000</v>
      </c>
      <c r="BJ290" s="40">
        <v>131500</v>
      </c>
      <c r="BK290" s="40">
        <v>130000</v>
      </c>
      <c r="BL290" s="40">
        <v>130900</v>
      </c>
      <c r="BM290" s="40">
        <v>131900</v>
      </c>
      <c r="BN290" s="40">
        <v>132700</v>
      </c>
      <c r="BO290" s="40">
        <v>130300</v>
      </c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16"/>
      <c r="CJ290"/>
      <c r="CL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EA290" s="30" t="e">
        <f t="shared" si="131"/>
        <v>#DIV/0!</v>
      </c>
      <c r="EB290" s="30">
        <f t="shared" si="132"/>
        <v>0.1043010752688172</v>
      </c>
      <c r="EC290" s="30">
        <f t="shared" si="151"/>
        <v>9.6803723816912338E-2</v>
      </c>
      <c r="ED290" s="30">
        <f t="shared" si="152"/>
        <v>8.9853846153846159E-2</v>
      </c>
      <c r="EE290" s="30">
        <f t="shared" si="153"/>
        <v>8.8971255673222394E-2</v>
      </c>
      <c r="EF290" s="30">
        <f t="shared" si="154"/>
        <v>8.4469230769230769E-2</v>
      </c>
      <c r="EG290" s="30">
        <f t="shared" si="155"/>
        <v>8.0376766091051807E-2</v>
      </c>
      <c r="EH290" s="30">
        <f t="shared" si="156"/>
        <v>7.6203852327447835E-2</v>
      </c>
      <c r="EI290" s="30">
        <f t="shared" si="157"/>
        <v>7.8349673202614378E-2</v>
      </c>
      <c r="EJ290" s="30">
        <f t="shared" si="158"/>
        <v>7.5336617405582923E-2</v>
      </c>
      <c r="EK290" s="30">
        <f t="shared" si="159"/>
        <v>7.0016116035455281E-2</v>
      </c>
      <c r="EL290" s="30">
        <f t="shared" si="160"/>
        <v>6.6869565217391305E-2</v>
      </c>
      <c r="EM290" s="30">
        <f t="shared" si="161"/>
        <v>7.0000000000000007E-2</v>
      </c>
      <c r="EN290" s="30">
        <f t="shared" si="162"/>
        <v>6.8386844166014094E-2</v>
      </c>
      <c r="EO290" s="30">
        <f t="shared" si="136"/>
        <v>6.6733128834355823E-2</v>
      </c>
      <c r="EP290" s="30">
        <f t="shared" si="137"/>
        <v>6.5151515151515155E-2</v>
      </c>
      <c r="EQ290" s="30">
        <f t="shared" si="138"/>
        <v>6.6320541760722343E-2</v>
      </c>
      <c r="ER290" s="30">
        <f t="shared" si="139"/>
        <v>6.5117157974300829E-2</v>
      </c>
      <c r="ES290" s="30">
        <f t="shared" si="140"/>
        <v>6.3005299015897048E-2</v>
      </c>
      <c r="ET290" s="30">
        <f t="shared" si="141"/>
        <v>6.1031084154662622E-2</v>
      </c>
      <c r="EU290" s="30">
        <f t="shared" si="142"/>
        <v>6.2948717948717953E-2</v>
      </c>
      <c r="EV290" s="30">
        <f t="shared" si="143"/>
        <v>6.3937547600913941E-2</v>
      </c>
      <c r="EW290" s="30">
        <f t="shared" si="144"/>
        <v>6.3181818181818186E-2</v>
      </c>
      <c r="EX290" s="30">
        <f t="shared" si="145"/>
        <v>6.2662632375189112E-2</v>
      </c>
      <c r="EY290" s="30">
        <f t="shared" si="146"/>
        <v>6.6583897667419109E-2</v>
      </c>
      <c r="EZ290" s="30">
        <f t="shared" si="147"/>
        <v>6.7646616541353385E-2</v>
      </c>
      <c r="FA290" s="30">
        <f t="shared" si="148"/>
        <v>6.6555133079847908E-2</v>
      </c>
      <c r="FB290" s="30">
        <f t="shared" si="149"/>
        <v>6.5415384615384611E-2</v>
      </c>
      <c r="FC290" s="30">
        <f t="shared" si="150"/>
        <v>6.8525592055003817E-2</v>
      </c>
      <c r="FD290" s="30">
        <f t="shared" si="133"/>
        <v>0.11273692191053829</v>
      </c>
      <c r="FE290" s="30">
        <f t="shared" si="134"/>
        <v>0.10653353428786737</v>
      </c>
      <c r="FF290" s="30">
        <f t="shared" si="135"/>
        <v>0.1014735226400614</v>
      </c>
    </row>
    <row r="291" spans="1:162" ht="14.4" x14ac:dyDescent="0.3">
      <c r="A291" s="16" t="s">
        <v>295</v>
      </c>
      <c r="B291" s="18">
        <v>17332</v>
      </c>
      <c r="C291" s="18">
        <v>16019</v>
      </c>
      <c r="D291" s="18">
        <v>14840</v>
      </c>
      <c r="E291" s="18">
        <v>14799</v>
      </c>
      <c r="F291" s="18">
        <v>13320</v>
      </c>
      <c r="G291" s="18">
        <v>11984</v>
      </c>
      <c r="H291" s="18">
        <v>11287</v>
      </c>
      <c r="I291" s="18">
        <v>11237</v>
      </c>
      <c r="J291" s="18">
        <v>10632</v>
      </c>
      <c r="K291" s="18">
        <v>9962</v>
      </c>
      <c r="L291" s="18">
        <v>9764</v>
      </c>
      <c r="M291" s="18">
        <v>10187</v>
      </c>
      <c r="N291" s="18">
        <v>9788</v>
      </c>
      <c r="O291" s="18">
        <v>9565</v>
      </c>
      <c r="P291" s="18">
        <v>9802</v>
      </c>
      <c r="Q291" s="18">
        <v>10294</v>
      </c>
      <c r="R291" s="18">
        <v>10180</v>
      </c>
      <c r="S291" s="18">
        <v>9719</v>
      </c>
      <c r="T291" s="18">
        <v>9629</v>
      </c>
      <c r="U291" s="18">
        <v>9954</v>
      </c>
      <c r="V291" s="18">
        <v>9656</v>
      </c>
      <c r="W291" s="18">
        <v>9403</v>
      </c>
      <c r="X291" s="18">
        <v>9192</v>
      </c>
      <c r="Y291" s="18">
        <v>9790</v>
      </c>
      <c r="Z291" s="18">
        <v>9732</v>
      </c>
      <c r="AA291" s="18">
        <v>9860</v>
      </c>
      <c r="AB291" s="18">
        <v>10145</v>
      </c>
      <c r="AC291" s="18">
        <v>10798</v>
      </c>
      <c r="AD291" s="18">
        <v>29093</v>
      </c>
      <c r="AE291" s="18">
        <v>30161</v>
      </c>
      <c r="AF291" s="18">
        <v>29959</v>
      </c>
      <c r="AG291" s="18"/>
      <c r="AH291" s="18"/>
      <c r="AI291" s="18"/>
      <c r="AJ291" s="18"/>
      <c r="AK291" s="18">
        <v>576400</v>
      </c>
      <c r="AL291" s="18">
        <v>576300</v>
      </c>
      <c r="AM291" s="18">
        <v>575600</v>
      </c>
      <c r="AN291" s="18">
        <v>569800</v>
      </c>
      <c r="AO291" s="18">
        <v>565400</v>
      </c>
      <c r="AP291" s="18">
        <v>565900</v>
      </c>
      <c r="AQ291" s="18">
        <v>569200</v>
      </c>
      <c r="AR291" s="18">
        <v>571600</v>
      </c>
      <c r="AS291" s="18">
        <v>574400</v>
      </c>
      <c r="AT291" s="18">
        <v>577400</v>
      </c>
      <c r="AU291" s="18">
        <v>566700</v>
      </c>
      <c r="AV291" s="18">
        <v>584700</v>
      </c>
      <c r="AW291" s="18">
        <v>593000</v>
      </c>
      <c r="AX291" s="18">
        <v>593200</v>
      </c>
      <c r="AY291" s="40">
        <v>601300</v>
      </c>
      <c r="AZ291" s="40">
        <v>593000</v>
      </c>
      <c r="BA291" s="40">
        <v>583700</v>
      </c>
      <c r="BB291" s="40">
        <v>582200</v>
      </c>
      <c r="BC291" s="40">
        <v>583200</v>
      </c>
      <c r="BD291" s="40">
        <v>574600</v>
      </c>
      <c r="BE291" s="40">
        <v>578100</v>
      </c>
      <c r="BF291" s="40">
        <v>582100</v>
      </c>
      <c r="BG291" s="40">
        <v>584200</v>
      </c>
      <c r="BH291" s="40">
        <v>597500</v>
      </c>
      <c r="BI291" s="40">
        <v>606300</v>
      </c>
      <c r="BJ291" s="40">
        <v>607400</v>
      </c>
      <c r="BK291" s="40">
        <v>606200</v>
      </c>
      <c r="BL291" s="40">
        <v>602800</v>
      </c>
      <c r="BM291" s="40">
        <v>605200</v>
      </c>
      <c r="BN291" s="40">
        <v>609200</v>
      </c>
      <c r="BO291" s="40">
        <v>609600</v>
      </c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16"/>
      <c r="CJ291"/>
      <c r="CL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EA291" s="30" t="e">
        <f t="shared" si="131"/>
        <v>#DIV/0!</v>
      </c>
      <c r="EB291" s="30">
        <f t="shared" si="132"/>
        <v>3.0069396252602361E-2</v>
      </c>
      <c r="EC291" s="30">
        <f t="shared" si="151"/>
        <v>2.7796286656255421E-2</v>
      </c>
      <c r="ED291" s="30">
        <f t="shared" si="152"/>
        <v>2.5781792911744268E-2</v>
      </c>
      <c r="EE291" s="30">
        <f t="shared" si="153"/>
        <v>2.5972270972270971E-2</v>
      </c>
      <c r="EF291" s="30">
        <f t="shared" si="154"/>
        <v>2.3558542624690485E-2</v>
      </c>
      <c r="EG291" s="30">
        <f t="shared" si="155"/>
        <v>2.117688637568475E-2</v>
      </c>
      <c r="EH291" s="30">
        <f t="shared" si="156"/>
        <v>1.9829585382993675E-2</v>
      </c>
      <c r="EI291" s="30">
        <f t="shared" si="157"/>
        <v>1.965885234429671E-2</v>
      </c>
      <c r="EJ291" s="30">
        <f t="shared" si="158"/>
        <v>1.8509749303621169E-2</v>
      </c>
      <c r="EK291" s="30">
        <f t="shared" si="159"/>
        <v>1.7253204018011777E-2</v>
      </c>
      <c r="EL291" s="30">
        <f t="shared" si="160"/>
        <v>1.7229574730898183E-2</v>
      </c>
      <c r="EM291" s="30">
        <f t="shared" si="161"/>
        <v>1.7422609885411323E-2</v>
      </c>
      <c r="EN291" s="30">
        <f t="shared" si="162"/>
        <v>1.6505902192242832E-2</v>
      </c>
      <c r="EO291" s="30">
        <f t="shared" si="136"/>
        <v>1.6124409979770736E-2</v>
      </c>
      <c r="EP291" s="30">
        <f t="shared" si="137"/>
        <v>1.6301347081323799E-2</v>
      </c>
      <c r="EQ291" s="30">
        <f t="shared" si="138"/>
        <v>1.7359190556492411E-2</v>
      </c>
      <c r="ER291" s="30">
        <f t="shared" si="139"/>
        <v>1.7440465992804521E-2</v>
      </c>
      <c r="ES291" s="30">
        <f t="shared" si="140"/>
        <v>1.6693576090690485E-2</v>
      </c>
      <c r="ET291" s="30">
        <f t="shared" si="141"/>
        <v>1.6510631001371741E-2</v>
      </c>
      <c r="EU291" s="30">
        <f t="shared" si="142"/>
        <v>1.7323355377654021E-2</v>
      </c>
      <c r="EV291" s="30">
        <f t="shared" si="143"/>
        <v>1.6702992561840511E-2</v>
      </c>
      <c r="EW291" s="30">
        <f t="shared" si="144"/>
        <v>1.6153581858787149E-2</v>
      </c>
      <c r="EX291" s="30">
        <f t="shared" si="145"/>
        <v>1.5734337555631632E-2</v>
      </c>
      <c r="EY291" s="30">
        <f t="shared" si="146"/>
        <v>1.6384937238493723E-2</v>
      </c>
      <c r="EZ291" s="30">
        <f t="shared" si="147"/>
        <v>1.6051459673428997E-2</v>
      </c>
      <c r="FA291" s="30">
        <f t="shared" si="148"/>
        <v>1.6233124794204808E-2</v>
      </c>
      <c r="FB291" s="30">
        <f t="shared" si="149"/>
        <v>1.6735400857802705E-2</v>
      </c>
      <c r="FC291" s="30">
        <f t="shared" si="150"/>
        <v>1.7913072329130725E-2</v>
      </c>
      <c r="FD291" s="30">
        <f t="shared" si="133"/>
        <v>4.8071711830799738E-2</v>
      </c>
      <c r="FE291" s="30">
        <f t="shared" si="134"/>
        <v>4.9509192383453707E-2</v>
      </c>
      <c r="FF291" s="30">
        <f t="shared" si="135"/>
        <v>4.9145341207349084E-2</v>
      </c>
    </row>
    <row r="292" spans="1:162" ht="14.4" x14ac:dyDescent="0.3">
      <c r="A292" s="16" t="s">
        <v>296</v>
      </c>
      <c r="B292" s="18">
        <v>1319</v>
      </c>
      <c r="C292" s="18">
        <v>1158</v>
      </c>
      <c r="D292" s="18">
        <v>1085</v>
      </c>
      <c r="E292" s="18">
        <v>1096</v>
      </c>
      <c r="F292" s="18">
        <v>973</v>
      </c>
      <c r="G292" s="18">
        <v>841</v>
      </c>
      <c r="H292" s="18">
        <v>742</v>
      </c>
      <c r="I292" s="18">
        <v>763</v>
      </c>
      <c r="J292" s="18">
        <v>716</v>
      </c>
      <c r="K292" s="18">
        <v>613</v>
      </c>
      <c r="L292" s="18">
        <v>607</v>
      </c>
      <c r="M292" s="18">
        <v>647</v>
      </c>
      <c r="N292" s="18">
        <v>642</v>
      </c>
      <c r="O292" s="18">
        <v>648</v>
      </c>
      <c r="P292" s="18">
        <v>678</v>
      </c>
      <c r="Q292" s="18">
        <v>686</v>
      </c>
      <c r="R292" s="18">
        <v>714</v>
      </c>
      <c r="S292" s="18">
        <v>664</v>
      </c>
      <c r="T292" s="18">
        <v>667</v>
      </c>
      <c r="U292" s="18">
        <v>699</v>
      </c>
      <c r="V292" s="18">
        <v>665</v>
      </c>
      <c r="W292" s="18">
        <v>634</v>
      </c>
      <c r="X292" s="18">
        <v>612</v>
      </c>
      <c r="Y292" s="18">
        <v>652</v>
      </c>
      <c r="Z292" s="18">
        <v>636</v>
      </c>
      <c r="AA292" s="18">
        <v>627</v>
      </c>
      <c r="AB292" s="18">
        <v>668</v>
      </c>
      <c r="AC292" s="18">
        <v>743</v>
      </c>
      <c r="AD292" s="18">
        <v>2155</v>
      </c>
      <c r="AE292" s="18">
        <v>2209</v>
      </c>
      <c r="AF292" s="18">
        <v>2186</v>
      </c>
      <c r="AG292" s="18"/>
      <c r="AH292" s="18"/>
      <c r="AI292" s="18"/>
      <c r="AJ292" s="18"/>
      <c r="AK292" s="18">
        <v>43900</v>
      </c>
      <c r="AL292" s="18">
        <v>44500</v>
      </c>
      <c r="AM292" s="18">
        <v>45700</v>
      </c>
      <c r="AN292" s="18">
        <v>44700</v>
      </c>
      <c r="AO292" s="18">
        <v>43600</v>
      </c>
      <c r="AP292" s="18">
        <v>44100</v>
      </c>
      <c r="AQ292" s="18">
        <v>44800</v>
      </c>
      <c r="AR292" s="18">
        <v>46600</v>
      </c>
      <c r="AS292" s="18">
        <v>45100</v>
      </c>
      <c r="AT292" s="18">
        <v>45300</v>
      </c>
      <c r="AU292" s="18">
        <v>41900</v>
      </c>
      <c r="AV292" s="18">
        <v>43000</v>
      </c>
      <c r="AW292" s="18">
        <v>44700</v>
      </c>
      <c r="AX292" s="18">
        <v>43500</v>
      </c>
      <c r="AY292" s="40">
        <v>45600</v>
      </c>
      <c r="AZ292" s="40">
        <v>44800</v>
      </c>
      <c r="BA292" s="40">
        <v>42800</v>
      </c>
      <c r="BB292" s="40">
        <v>42800</v>
      </c>
      <c r="BC292" s="40">
        <v>41800</v>
      </c>
      <c r="BD292" s="40">
        <v>40000</v>
      </c>
      <c r="BE292" s="40">
        <v>42300</v>
      </c>
      <c r="BF292" s="40">
        <v>44900</v>
      </c>
      <c r="BG292" s="40">
        <v>44700</v>
      </c>
      <c r="BH292" s="40">
        <v>45700</v>
      </c>
      <c r="BI292" s="40">
        <v>45200</v>
      </c>
      <c r="BJ292" s="40">
        <v>44800</v>
      </c>
      <c r="BK292" s="40">
        <v>45400</v>
      </c>
      <c r="BL292" s="40">
        <v>48600</v>
      </c>
      <c r="BM292" s="40">
        <v>46800</v>
      </c>
      <c r="BN292" s="40">
        <v>46100</v>
      </c>
      <c r="BO292" s="40">
        <v>46500</v>
      </c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16"/>
      <c r="CJ292"/>
      <c r="CL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EA292" s="30" t="e">
        <f t="shared" si="131"/>
        <v>#DIV/0!</v>
      </c>
      <c r="EB292" s="30">
        <f t="shared" si="132"/>
        <v>3.0045558086560363E-2</v>
      </c>
      <c r="EC292" s="30">
        <f t="shared" si="151"/>
        <v>2.6022471910112359E-2</v>
      </c>
      <c r="ED292" s="30">
        <f t="shared" si="152"/>
        <v>2.3741794310722101E-2</v>
      </c>
      <c r="EE292" s="30">
        <f t="shared" si="153"/>
        <v>2.4519015659955259E-2</v>
      </c>
      <c r="EF292" s="30">
        <f t="shared" si="154"/>
        <v>2.2316513761467888E-2</v>
      </c>
      <c r="EG292" s="30">
        <f t="shared" si="155"/>
        <v>1.9070294784580499E-2</v>
      </c>
      <c r="EH292" s="30">
        <f t="shared" si="156"/>
        <v>1.6562500000000001E-2</v>
      </c>
      <c r="EI292" s="30">
        <f t="shared" si="157"/>
        <v>1.6373390557939915E-2</v>
      </c>
      <c r="EJ292" s="30">
        <f t="shared" si="158"/>
        <v>1.5875831485587584E-2</v>
      </c>
      <c r="EK292" s="30">
        <f t="shared" si="159"/>
        <v>1.3532008830022075E-2</v>
      </c>
      <c r="EL292" s="30">
        <f t="shared" si="160"/>
        <v>1.4486873508353221E-2</v>
      </c>
      <c r="EM292" s="30">
        <f t="shared" si="161"/>
        <v>1.5046511627906977E-2</v>
      </c>
      <c r="EN292" s="30">
        <f t="shared" si="162"/>
        <v>1.436241610738255E-2</v>
      </c>
      <c r="EO292" s="30">
        <f t="shared" si="136"/>
        <v>1.4896551724137931E-2</v>
      </c>
      <c r="EP292" s="30">
        <f t="shared" si="137"/>
        <v>1.4868421052631579E-2</v>
      </c>
      <c r="EQ292" s="30">
        <f t="shared" si="138"/>
        <v>1.53125E-2</v>
      </c>
      <c r="ER292" s="30">
        <f t="shared" si="139"/>
        <v>1.6682242990654204E-2</v>
      </c>
      <c r="ES292" s="30">
        <f t="shared" si="140"/>
        <v>1.5514018691588785E-2</v>
      </c>
      <c r="ET292" s="30">
        <f t="shared" si="141"/>
        <v>1.5956937799043062E-2</v>
      </c>
      <c r="EU292" s="30">
        <f t="shared" si="142"/>
        <v>1.7475000000000001E-2</v>
      </c>
      <c r="EV292" s="30">
        <f t="shared" si="143"/>
        <v>1.5721040189125294E-2</v>
      </c>
      <c r="EW292" s="30">
        <f t="shared" si="144"/>
        <v>1.4120267260579064E-2</v>
      </c>
      <c r="EX292" s="30">
        <f t="shared" si="145"/>
        <v>1.3691275167785235E-2</v>
      </c>
      <c r="EY292" s="30">
        <f t="shared" si="146"/>
        <v>1.4266958424507658E-2</v>
      </c>
      <c r="EZ292" s="30">
        <f t="shared" si="147"/>
        <v>1.4070796460176992E-2</v>
      </c>
      <c r="FA292" s="30">
        <f t="shared" si="148"/>
        <v>1.3995535714285714E-2</v>
      </c>
      <c r="FB292" s="30">
        <f t="shared" si="149"/>
        <v>1.4713656387665199E-2</v>
      </c>
      <c r="FC292" s="30">
        <f t="shared" si="150"/>
        <v>1.5288065843621398E-2</v>
      </c>
      <c r="FD292" s="30">
        <f t="shared" si="133"/>
        <v>4.604700854700855E-2</v>
      </c>
      <c r="FE292" s="30">
        <f t="shared" si="134"/>
        <v>4.7917570498915402E-2</v>
      </c>
      <c r="FF292" s="30">
        <f t="shared" si="135"/>
        <v>4.7010752688172043E-2</v>
      </c>
    </row>
    <row r="293" spans="1:162" ht="14.4" x14ac:dyDescent="0.3">
      <c r="A293" s="16" t="s">
        <v>297</v>
      </c>
      <c r="B293" s="18">
        <v>4937</v>
      </c>
      <c r="C293" s="18">
        <v>4620</v>
      </c>
      <c r="D293" s="18">
        <v>4342</v>
      </c>
      <c r="E293" s="18">
        <v>4251</v>
      </c>
      <c r="F293" s="18">
        <v>3872</v>
      </c>
      <c r="G293" s="18">
        <v>3636</v>
      </c>
      <c r="H293" s="18">
        <v>3432</v>
      </c>
      <c r="I293" s="18">
        <v>3372</v>
      </c>
      <c r="J293" s="18">
        <v>3272</v>
      </c>
      <c r="K293" s="18">
        <v>3114</v>
      </c>
      <c r="L293" s="18">
        <v>3119</v>
      </c>
      <c r="M293" s="18">
        <v>3149</v>
      </c>
      <c r="N293" s="18">
        <v>2924</v>
      </c>
      <c r="O293" s="18">
        <v>2837</v>
      </c>
      <c r="P293" s="18">
        <v>2867</v>
      </c>
      <c r="Q293" s="18">
        <v>2957</v>
      </c>
      <c r="R293" s="18">
        <v>3189</v>
      </c>
      <c r="S293" s="18">
        <v>3137</v>
      </c>
      <c r="T293" s="18">
        <v>2977</v>
      </c>
      <c r="U293" s="18">
        <v>3118</v>
      </c>
      <c r="V293" s="18">
        <v>3128</v>
      </c>
      <c r="W293" s="18">
        <v>3309</v>
      </c>
      <c r="X293" s="18">
        <v>3191</v>
      </c>
      <c r="Y293" s="18">
        <v>3276</v>
      </c>
      <c r="Z293" s="18">
        <v>3251</v>
      </c>
      <c r="AA293" s="18">
        <v>3225</v>
      </c>
      <c r="AB293" s="18">
        <v>3070</v>
      </c>
      <c r="AC293" s="18">
        <v>3200</v>
      </c>
      <c r="AD293" s="18">
        <v>7083</v>
      </c>
      <c r="AE293" s="18">
        <v>7479</v>
      </c>
      <c r="AF293" s="18">
        <v>7169</v>
      </c>
      <c r="AG293" s="18"/>
      <c r="AH293" s="18"/>
      <c r="AI293" s="18"/>
      <c r="AJ293" s="18"/>
      <c r="AK293" s="18">
        <v>101100</v>
      </c>
      <c r="AL293" s="18">
        <v>101600</v>
      </c>
      <c r="AM293" s="18">
        <v>104500</v>
      </c>
      <c r="AN293" s="18">
        <v>107500</v>
      </c>
      <c r="AO293" s="18">
        <v>107200</v>
      </c>
      <c r="AP293" s="18">
        <v>106300</v>
      </c>
      <c r="AQ293" s="18">
        <v>104900</v>
      </c>
      <c r="AR293" s="18">
        <v>103000</v>
      </c>
      <c r="AS293" s="18">
        <v>104000</v>
      </c>
      <c r="AT293" s="18">
        <v>104800</v>
      </c>
      <c r="AU293" s="18">
        <v>106800</v>
      </c>
      <c r="AV293" s="18">
        <v>103400</v>
      </c>
      <c r="AW293" s="18">
        <v>103800</v>
      </c>
      <c r="AX293" s="18">
        <v>105400</v>
      </c>
      <c r="AY293" s="40">
        <v>106800</v>
      </c>
      <c r="AZ293" s="40">
        <v>110700</v>
      </c>
      <c r="BA293" s="40">
        <v>110100</v>
      </c>
      <c r="BB293" s="40">
        <v>111300</v>
      </c>
      <c r="BC293" s="40">
        <v>109000</v>
      </c>
      <c r="BD293" s="40">
        <v>109000</v>
      </c>
      <c r="BE293" s="40">
        <v>109100</v>
      </c>
      <c r="BF293" s="40">
        <v>109200</v>
      </c>
      <c r="BG293" s="40">
        <v>108400</v>
      </c>
      <c r="BH293" s="40">
        <v>107200</v>
      </c>
      <c r="BI293" s="40">
        <v>109100</v>
      </c>
      <c r="BJ293" s="40">
        <v>109100</v>
      </c>
      <c r="BK293" s="40">
        <v>110100</v>
      </c>
      <c r="BL293" s="40">
        <v>109300</v>
      </c>
      <c r="BM293" s="40">
        <v>109400</v>
      </c>
      <c r="BN293" s="40">
        <v>108100</v>
      </c>
      <c r="BO293" s="40">
        <v>109300</v>
      </c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16"/>
      <c r="CJ293"/>
      <c r="CL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EA293" s="30" t="e">
        <f t="shared" si="131"/>
        <v>#DIV/0!</v>
      </c>
      <c r="EB293" s="30">
        <f t="shared" si="132"/>
        <v>4.8832838773491594E-2</v>
      </c>
      <c r="EC293" s="30">
        <f t="shared" si="151"/>
        <v>4.5472440944881891E-2</v>
      </c>
      <c r="ED293" s="30">
        <f t="shared" si="152"/>
        <v>4.1550239234449761E-2</v>
      </c>
      <c r="EE293" s="30">
        <f t="shared" si="153"/>
        <v>3.954418604651163E-2</v>
      </c>
      <c r="EF293" s="30">
        <f t="shared" si="154"/>
        <v>3.6119402985074628E-2</v>
      </c>
      <c r="EG293" s="30">
        <f t="shared" si="155"/>
        <v>3.4205079962370648E-2</v>
      </c>
      <c r="EH293" s="30">
        <f t="shared" si="156"/>
        <v>3.271687321258341E-2</v>
      </c>
      <c r="EI293" s="30">
        <f t="shared" si="157"/>
        <v>3.2737864077669904E-2</v>
      </c>
      <c r="EJ293" s="30">
        <f t="shared" si="158"/>
        <v>3.1461538461538464E-2</v>
      </c>
      <c r="EK293" s="30">
        <f t="shared" si="159"/>
        <v>2.9713740458015267E-2</v>
      </c>
      <c r="EL293" s="30">
        <f t="shared" si="160"/>
        <v>2.9204119850187265E-2</v>
      </c>
      <c r="EM293" s="30">
        <f t="shared" si="161"/>
        <v>3.0454545454545453E-2</v>
      </c>
      <c r="EN293" s="30">
        <f t="shared" si="162"/>
        <v>2.8169556840077072E-2</v>
      </c>
      <c r="EO293" s="30">
        <f t="shared" si="136"/>
        <v>2.6916508538899431E-2</v>
      </c>
      <c r="EP293" s="30">
        <f t="shared" si="137"/>
        <v>2.6844569288389512E-2</v>
      </c>
      <c r="EQ293" s="30">
        <f t="shared" si="138"/>
        <v>2.6711833785004517E-2</v>
      </c>
      <c r="ER293" s="30">
        <f t="shared" si="139"/>
        <v>2.896457765667575E-2</v>
      </c>
      <c r="ES293" s="30">
        <f t="shared" si="140"/>
        <v>2.8185085354896677E-2</v>
      </c>
      <c r="ET293" s="30">
        <f t="shared" si="141"/>
        <v>2.7311926605504588E-2</v>
      </c>
      <c r="EU293" s="30">
        <f t="shared" si="142"/>
        <v>2.8605504587155963E-2</v>
      </c>
      <c r="EV293" s="30">
        <f t="shared" si="143"/>
        <v>2.8670944087992669E-2</v>
      </c>
      <c r="EW293" s="30">
        <f t="shared" si="144"/>
        <v>3.0302197802197801E-2</v>
      </c>
      <c r="EX293" s="30">
        <f t="shared" si="145"/>
        <v>2.9437269372693729E-2</v>
      </c>
      <c r="EY293" s="30">
        <f t="shared" si="146"/>
        <v>3.0559701492537315E-2</v>
      </c>
      <c r="EZ293" s="30">
        <f t="shared" si="147"/>
        <v>2.9798350137488543E-2</v>
      </c>
      <c r="FA293" s="30">
        <f t="shared" si="148"/>
        <v>2.9560036663611365E-2</v>
      </c>
      <c r="FB293" s="30">
        <f t="shared" si="149"/>
        <v>2.7883742052679381E-2</v>
      </c>
      <c r="FC293" s="30">
        <f t="shared" si="150"/>
        <v>2.92772186642269E-2</v>
      </c>
      <c r="FD293" s="30">
        <f t="shared" si="133"/>
        <v>6.4744058500914081E-2</v>
      </c>
      <c r="FE293" s="30">
        <f t="shared" si="134"/>
        <v>6.9185938945420911E-2</v>
      </c>
      <c r="FF293" s="30">
        <f t="shared" si="135"/>
        <v>6.5590118938700828E-2</v>
      </c>
    </row>
    <row r="294" spans="1:162" ht="14.4" x14ac:dyDescent="0.3">
      <c r="A294" s="16" t="s">
        <v>298</v>
      </c>
      <c r="B294" s="18">
        <v>4692</v>
      </c>
      <c r="C294" s="18">
        <v>4445</v>
      </c>
      <c r="D294" s="18">
        <v>4347</v>
      </c>
      <c r="E294" s="18">
        <v>4277</v>
      </c>
      <c r="F294" s="18">
        <v>3840</v>
      </c>
      <c r="G294" s="18">
        <v>3405</v>
      </c>
      <c r="H294" s="18">
        <v>3172</v>
      </c>
      <c r="I294" s="18">
        <v>3273</v>
      </c>
      <c r="J294" s="18">
        <v>3144</v>
      </c>
      <c r="K294" s="18">
        <v>3034</v>
      </c>
      <c r="L294" s="18">
        <v>3035</v>
      </c>
      <c r="M294" s="18">
        <v>3238</v>
      </c>
      <c r="N294" s="18">
        <v>3196</v>
      </c>
      <c r="O294" s="18">
        <v>3141</v>
      </c>
      <c r="P294" s="18">
        <v>3118</v>
      </c>
      <c r="Q294" s="18">
        <v>3220</v>
      </c>
      <c r="R294" s="18">
        <v>3129</v>
      </c>
      <c r="S294" s="18">
        <v>3035</v>
      </c>
      <c r="T294" s="18">
        <v>3070</v>
      </c>
      <c r="U294" s="18">
        <v>3123</v>
      </c>
      <c r="V294" s="18">
        <v>3185</v>
      </c>
      <c r="W294" s="18">
        <v>3197</v>
      </c>
      <c r="X294" s="18">
        <v>3261</v>
      </c>
      <c r="Y294" s="18">
        <v>3396</v>
      </c>
      <c r="Z294" s="18">
        <v>3354</v>
      </c>
      <c r="AA294" s="18">
        <v>3323</v>
      </c>
      <c r="AB294" s="18">
        <v>3356</v>
      </c>
      <c r="AC294" s="18">
        <v>3507</v>
      </c>
      <c r="AD294" s="18">
        <v>6318</v>
      </c>
      <c r="AE294" s="18">
        <v>6138</v>
      </c>
      <c r="AF294" s="18">
        <v>5963</v>
      </c>
      <c r="AG294" s="18"/>
      <c r="AH294" s="18"/>
      <c r="AI294" s="18"/>
      <c r="AJ294" s="18"/>
      <c r="AK294" s="18">
        <v>64800</v>
      </c>
      <c r="AL294" s="18">
        <v>64600</v>
      </c>
      <c r="AM294" s="18">
        <v>65800</v>
      </c>
      <c r="AN294" s="18">
        <v>66800</v>
      </c>
      <c r="AO294" s="18">
        <v>67800</v>
      </c>
      <c r="AP294" s="18">
        <v>69500</v>
      </c>
      <c r="AQ294" s="18">
        <v>69200</v>
      </c>
      <c r="AR294" s="18">
        <v>69500</v>
      </c>
      <c r="AS294" s="18">
        <v>66500</v>
      </c>
      <c r="AT294" s="18">
        <v>65500</v>
      </c>
      <c r="AU294" s="18">
        <v>66300</v>
      </c>
      <c r="AV294" s="18">
        <v>65900</v>
      </c>
      <c r="AW294" s="18">
        <v>67700</v>
      </c>
      <c r="AX294" s="18">
        <v>69800</v>
      </c>
      <c r="AY294" s="40">
        <v>70400</v>
      </c>
      <c r="AZ294" s="40">
        <v>69100</v>
      </c>
      <c r="BA294" s="40">
        <v>70000</v>
      </c>
      <c r="BB294" s="40">
        <v>67000</v>
      </c>
      <c r="BC294" s="40">
        <v>66600</v>
      </c>
      <c r="BD294" s="40">
        <v>67500</v>
      </c>
      <c r="BE294" s="40">
        <v>66100</v>
      </c>
      <c r="BF294" s="40">
        <v>64500</v>
      </c>
      <c r="BG294" s="40">
        <v>63800</v>
      </c>
      <c r="BH294" s="40">
        <v>62500</v>
      </c>
      <c r="BI294" s="40">
        <v>65800</v>
      </c>
      <c r="BJ294" s="40">
        <v>66600</v>
      </c>
      <c r="BK294" s="40">
        <v>65600</v>
      </c>
      <c r="BL294" s="40">
        <v>67600</v>
      </c>
      <c r="BM294" s="40">
        <v>65200</v>
      </c>
      <c r="BN294" s="40">
        <v>67200</v>
      </c>
      <c r="BO294" s="40">
        <v>68800</v>
      </c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16"/>
      <c r="CJ294"/>
      <c r="CL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EA294" s="30" t="e">
        <f t="shared" si="131"/>
        <v>#DIV/0!</v>
      </c>
      <c r="EB294" s="30">
        <f t="shared" si="132"/>
        <v>7.2407407407407406E-2</v>
      </c>
      <c r="EC294" s="30">
        <f t="shared" si="151"/>
        <v>6.880804953560371E-2</v>
      </c>
      <c r="ED294" s="30">
        <f t="shared" si="152"/>
        <v>6.6063829787234046E-2</v>
      </c>
      <c r="EE294" s="30">
        <f t="shared" si="153"/>
        <v>6.4026946107784435E-2</v>
      </c>
      <c r="EF294" s="30">
        <f t="shared" si="154"/>
        <v>5.663716814159292E-2</v>
      </c>
      <c r="EG294" s="30">
        <f t="shared" si="155"/>
        <v>4.8992805755395684E-2</v>
      </c>
      <c r="EH294" s="30">
        <f t="shared" si="156"/>
        <v>4.5838150289017339E-2</v>
      </c>
      <c r="EI294" s="30">
        <f t="shared" si="157"/>
        <v>4.7093525179856113E-2</v>
      </c>
      <c r="EJ294" s="30">
        <f t="shared" si="158"/>
        <v>4.7278195488721801E-2</v>
      </c>
      <c r="EK294" s="30">
        <f t="shared" si="159"/>
        <v>4.6320610687022902E-2</v>
      </c>
      <c r="EL294" s="30">
        <f t="shared" si="160"/>
        <v>4.577677224736048E-2</v>
      </c>
      <c r="EM294" s="30">
        <f t="shared" si="161"/>
        <v>4.9135053110773902E-2</v>
      </c>
      <c r="EN294" s="30">
        <f t="shared" si="162"/>
        <v>4.7208271787296897E-2</v>
      </c>
      <c r="EO294" s="30">
        <f t="shared" si="136"/>
        <v>4.4999999999999998E-2</v>
      </c>
      <c r="EP294" s="30">
        <f t="shared" si="137"/>
        <v>4.4289772727272726E-2</v>
      </c>
      <c r="EQ294" s="30">
        <f t="shared" si="138"/>
        <v>4.6599131693198265E-2</v>
      </c>
      <c r="ER294" s="30">
        <f t="shared" si="139"/>
        <v>4.4699999999999997E-2</v>
      </c>
      <c r="ES294" s="30">
        <f t="shared" si="140"/>
        <v>4.5298507462686564E-2</v>
      </c>
      <c r="ET294" s="30">
        <f t="shared" si="141"/>
        <v>4.6096096096096099E-2</v>
      </c>
      <c r="EU294" s="30">
        <f t="shared" si="142"/>
        <v>4.6266666666666664E-2</v>
      </c>
      <c r="EV294" s="30">
        <f t="shared" si="143"/>
        <v>4.8184568835098335E-2</v>
      </c>
      <c r="EW294" s="30">
        <f t="shared" si="144"/>
        <v>4.9565891472868218E-2</v>
      </c>
      <c r="EX294" s="30">
        <f t="shared" si="145"/>
        <v>5.1112852664576804E-2</v>
      </c>
      <c r="EY294" s="30">
        <f t="shared" si="146"/>
        <v>5.4336000000000002E-2</v>
      </c>
      <c r="EZ294" s="30">
        <f t="shared" si="147"/>
        <v>5.0972644376899696E-2</v>
      </c>
      <c r="FA294" s="30">
        <f t="shared" si="148"/>
        <v>4.9894894894894896E-2</v>
      </c>
      <c r="FB294" s="30">
        <f t="shared" si="149"/>
        <v>5.1158536585365851E-2</v>
      </c>
      <c r="FC294" s="30">
        <f t="shared" si="150"/>
        <v>5.1878698224852068E-2</v>
      </c>
      <c r="FD294" s="30">
        <f t="shared" si="133"/>
        <v>9.6901840490797544E-2</v>
      </c>
      <c r="FE294" s="30">
        <f t="shared" si="134"/>
        <v>9.133928571428572E-2</v>
      </c>
      <c r="FF294" s="30">
        <f t="shared" si="135"/>
        <v>8.6671511627906983E-2</v>
      </c>
    </row>
    <row r="295" spans="1:162" ht="14.4" x14ac:dyDescent="0.3">
      <c r="A295" s="16" t="s">
        <v>299</v>
      </c>
      <c r="B295" s="18">
        <v>6578</v>
      </c>
      <c r="C295" s="18">
        <v>6361</v>
      </c>
      <c r="D295" s="18">
        <v>5627</v>
      </c>
      <c r="E295" s="18">
        <v>5721</v>
      </c>
      <c r="F295" s="18">
        <v>5210</v>
      </c>
      <c r="G295" s="18">
        <v>4878</v>
      </c>
      <c r="H295" s="18">
        <v>4073</v>
      </c>
      <c r="I295" s="18">
        <v>4108</v>
      </c>
      <c r="J295" s="18">
        <v>3982</v>
      </c>
      <c r="K295" s="18">
        <v>4035</v>
      </c>
      <c r="L295" s="18">
        <v>3622</v>
      </c>
      <c r="M295" s="18">
        <v>3790</v>
      </c>
      <c r="N295" s="18">
        <v>3607</v>
      </c>
      <c r="O295" s="18">
        <v>3609</v>
      </c>
      <c r="P295" s="18">
        <v>3359</v>
      </c>
      <c r="Q295" s="18">
        <v>3342</v>
      </c>
      <c r="R295" s="18">
        <v>3446</v>
      </c>
      <c r="S295" s="18">
        <v>3434</v>
      </c>
      <c r="T295" s="18">
        <v>3281</v>
      </c>
      <c r="U295" s="18">
        <v>3449</v>
      </c>
      <c r="V295" s="18">
        <v>3384</v>
      </c>
      <c r="W295" s="18">
        <v>3423</v>
      </c>
      <c r="X295" s="18">
        <v>3339</v>
      </c>
      <c r="Y295" s="18">
        <v>3590</v>
      </c>
      <c r="Z295" s="18">
        <v>3597</v>
      </c>
      <c r="AA295" s="18">
        <v>3475</v>
      </c>
      <c r="AB295" s="18">
        <v>3254</v>
      </c>
      <c r="AC295" s="18">
        <v>3570</v>
      </c>
      <c r="AD295" s="18">
        <v>8447</v>
      </c>
      <c r="AE295" s="18">
        <v>8216</v>
      </c>
      <c r="AF295" s="18">
        <v>7794</v>
      </c>
      <c r="AG295" s="18"/>
      <c r="AH295" s="18"/>
      <c r="AI295" s="18"/>
      <c r="AJ295" s="18"/>
      <c r="AK295" s="18">
        <v>110300</v>
      </c>
      <c r="AL295" s="18">
        <v>112500</v>
      </c>
      <c r="AM295" s="18">
        <v>112100</v>
      </c>
      <c r="AN295" s="18">
        <v>114500</v>
      </c>
      <c r="AO295" s="18">
        <v>113600</v>
      </c>
      <c r="AP295" s="18">
        <v>113500</v>
      </c>
      <c r="AQ295" s="18">
        <v>114300</v>
      </c>
      <c r="AR295" s="18">
        <v>113400</v>
      </c>
      <c r="AS295" s="18">
        <v>114000</v>
      </c>
      <c r="AT295" s="18">
        <v>114400</v>
      </c>
      <c r="AU295" s="18">
        <v>113200</v>
      </c>
      <c r="AV295" s="18">
        <v>113600</v>
      </c>
      <c r="AW295" s="18">
        <v>113900</v>
      </c>
      <c r="AX295" s="18">
        <v>113300</v>
      </c>
      <c r="AY295" s="40">
        <v>116100</v>
      </c>
      <c r="AZ295" s="40">
        <v>117500</v>
      </c>
      <c r="BA295" s="40">
        <v>117100</v>
      </c>
      <c r="BB295" s="40">
        <v>118500</v>
      </c>
      <c r="BC295" s="40">
        <v>117800</v>
      </c>
      <c r="BD295" s="40">
        <v>117400</v>
      </c>
      <c r="BE295" s="40">
        <v>116400</v>
      </c>
      <c r="BF295" s="40">
        <v>115200</v>
      </c>
      <c r="BG295" s="40">
        <v>114600</v>
      </c>
      <c r="BH295" s="40">
        <v>114500</v>
      </c>
      <c r="BI295" s="40">
        <v>113800</v>
      </c>
      <c r="BJ295" s="40">
        <v>114000</v>
      </c>
      <c r="BK295" s="40">
        <v>115700</v>
      </c>
      <c r="BL295" s="40">
        <v>117200</v>
      </c>
      <c r="BM295" s="40">
        <v>116700</v>
      </c>
      <c r="BN295" s="40">
        <v>115500</v>
      </c>
      <c r="BO295" s="40">
        <v>114700</v>
      </c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16"/>
      <c r="CJ295"/>
      <c r="CL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EA295" s="30" t="e">
        <f t="shared" si="131"/>
        <v>#DIV/0!</v>
      </c>
      <c r="EB295" s="30">
        <f t="shared" si="132"/>
        <v>5.9637352674524025E-2</v>
      </c>
      <c r="EC295" s="30">
        <f t="shared" si="151"/>
        <v>5.6542222222222223E-2</v>
      </c>
      <c r="ED295" s="30">
        <f t="shared" si="152"/>
        <v>5.0196253345227475E-2</v>
      </c>
      <c r="EE295" s="30">
        <f t="shared" si="153"/>
        <v>4.9965065502183409E-2</v>
      </c>
      <c r="EF295" s="30">
        <f t="shared" si="154"/>
        <v>4.586267605633803E-2</v>
      </c>
      <c r="EG295" s="30">
        <f t="shared" si="155"/>
        <v>4.2977973568281938E-2</v>
      </c>
      <c r="EH295" s="30">
        <f t="shared" si="156"/>
        <v>3.563429571303587E-2</v>
      </c>
      <c r="EI295" s="30">
        <f t="shared" si="157"/>
        <v>3.6225749559082893E-2</v>
      </c>
      <c r="EJ295" s="30">
        <f t="shared" si="158"/>
        <v>3.4929824561403512E-2</v>
      </c>
      <c r="EK295" s="30">
        <f t="shared" si="159"/>
        <v>3.5270979020979018E-2</v>
      </c>
      <c r="EL295" s="30">
        <f t="shared" si="160"/>
        <v>3.1996466431095404E-2</v>
      </c>
      <c r="EM295" s="30">
        <f t="shared" si="161"/>
        <v>3.3362676056338025E-2</v>
      </c>
      <c r="EN295" s="30">
        <f t="shared" si="162"/>
        <v>3.166812993854258E-2</v>
      </c>
      <c r="EO295" s="30">
        <f t="shared" si="136"/>
        <v>3.1853486319505735E-2</v>
      </c>
      <c r="EP295" s="30">
        <f t="shared" si="137"/>
        <v>2.8931955211024978E-2</v>
      </c>
      <c r="EQ295" s="30">
        <f t="shared" si="138"/>
        <v>2.8442553191489361E-2</v>
      </c>
      <c r="ER295" s="30">
        <f t="shared" si="139"/>
        <v>2.9427839453458584E-2</v>
      </c>
      <c r="ES295" s="30">
        <f t="shared" si="140"/>
        <v>2.8978902953586499E-2</v>
      </c>
      <c r="ET295" s="30">
        <f t="shared" si="141"/>
        <v>2.7852292020373516E-2</v>
      </c>
      <c r="EU295" s="30">
        <f t="shared" si="142"/>
        <v>2.9378194207836456E-2</v>
      </c>
      <c r="EV295" s="30">
        <f t="shared" si="143"/>
        <v>2.9072164948453608E-2</v>
      </c>
      <c r="EW295" s="30">
        <f t="shared" si="144"/>
        <v>2.9713541666666666E-2</v>
      </c>
      <c r="EX295" s="30">
        <f t="shared" si="145"/>
        <v>2.913612565445026E-2</v>
      </c>
      <c r="EY295" s="30">
        <f t="shared" si="146"/>
        <v>3.1353711790393014E-2</v>
      </c>
      <c r="EZ295" s="30">
        <f t="shared" si="147"/>
        <v>3.1608084358523726E-2</v>
      </c>
      <c r="FA295" s="30">
        <f t="shared" si="148"/>
        <v>3.0482456140350878E-2</v>
      </c>
      <c r="FB295" s="30">
        <f t="shared" si="149"/>
        <v>2.8124459809853068E-2</v>
      </c>
      <c r="FC295" s="30">
        <f t="shared" si="150"/>
        <v>3.0460750853242322E-2</v>
      </c>
      <c r="FD295" s="30">
        <f t="shared" si="133"/>
        <v>7.2382176520994004E-2</v>
      </c>
      <c r="FE295" s="30">
        <f t="shared" si="134"/>
        <v>7.1134199134199133E-2</v>
      </c>
      <c r="FF295" s="30">
        <f t="shared" si="135"/>
        <v>6.7951176983435044E-2</v>
      </c>
    </row>
    <row r="296" spans="1:162" ht="14.4" x14ac:dyDescent="0.3">
      <c r="A296" s="16" t="s">
        <v>300</v>
      </c>
      <c r="B296" s="18">
        <v>9669</v>
      </c>
      <c r="C296" s="18">
        <v>8767</v>
      </c>
      <c r="D296" s="18">
        <v>8025</v>
      </c>
      <c r="E296" s="18">
        <v>7880</v>
      </c>
      <c r="F296" s="18">
        <v>7026</v>
      </c>
      <c r="G296" s="18">
        <v>6034</v>
      </c>
      <c r="H296" s="18">
        <v>5128</v>
      </c>
      <c r="I296" s="18">
        <v>4925</v>
      </c>
      <c r="J296" s="18">
        <v>6073</v>
      </c>
      <c r="K296" s="18">
        <v>5917</v>
      </c>
      <c r="L296" s="18">
        <v>5771</v>
      </c>
      <c r="M296" s="18">
        <v>5846</v>
      </c>
      <c r="N296" s="18">
        <v>5664</v>
      </c>
      <c r="O296" s="18">
        <v>5566</v>
      </c>
      <c r="P296" s="18">
        <v>5443</v>
      </c>
      <c r="Q296" s="18">
        <v>5676</v>
      </c>
      <c r="R296" s="18">
        <v>5676</v>
      </c>
      <c r="S296" s="18">
        <v>5511</v>
      </c>
      <c r="T296" s="18">
        <v>5390</v>
      </c>
      <c r="U296" s="18">
        <v>5669</v>
      </c>
      <c r="V296" s="18">
        <v>5599</v>
      </c>
      <c r="W296" s="18">
        <v>5647</v>
      </c>
      <c r="X296" s="18">
        <v>5536</v>
      </c>
      <c r="Y296" s="18">
        <v>5752</v>
      </c>
      <c r="Z296" s="18">
        <v>5626</v>
      </c>
      <c r="AA296" s="18">
        <v>5667</v>
      </c>
      <c r="AB296" s="18">
        <v>5529</v>
      </c>
      <c r="AC296" s="18">
        <v>5944</v>
      </c>
      <c r="AD296" s="18">
        <v>11413</v>
      </c>
      <c r="AE296" s="18">
        <v>11069</v>
      </c>
      <c r="AF296" s="18">
        <v>10928</v>
      </c>
      <c r="AG296" s="18"/>
      <c r="AH296" s="18"/>
      <c r="AI296" s="18"/>
      <c r="AJ296" s="18"/>
      <c r="AK296" s="18">
        <v>108800</v>
      </c>
      <c r="AL296" s="18">
        <v>106700</v>
      </c>
      <c r="AM296" s="18">
        <v>106000</v>
      </c>
      <c r="AN296" s="18">
        <v>103800</v>
      </c>
      <c r="AO296" s="18">
        <v>104100</v>
      </c>
      <c r="AP296" s="18">
        <v>104600</v>
      </c>
      <c r="AQ296" s="18">
        <v>103700</v>
      </c>
      <c r="AR296" s="18">
        <v>103400</v>
      </c>
      <c r="AS296" s="18">
        <v>101700</v>
      </c>
      <c r="AT296" s="18">
        <v>102800</v>
      </c>
      <c r="AU296" s="18">
        <v>104200</v>
      </c>
      <c r="AV296" s="18">
        <v>106300</v>
      </c>
      <c r="AW296" s="18">
        <v>106600</v>
      </c>
      <c r="AX296" s="18">
        <v>105100</v>
      </c>
      <c r="AY296" s="40">
        <v>104900</v>
      </c>
      <c r="AZ296" s="40">
        <v>103900</v>
      </c>
      <c r="BA296" s="40">
        <v>103900</v>
      </c>
      <c r="BB296" s="40">
        <v>105000</v>
      </c>
      <c r="BC296" s="40">
        <v>106600</v>
      </c>
      <c r="BD296" s="40">
        <v>107800</v>
      </c>
      <c r="BE296" s="40">
        <v>108400</v>
      </c>
      <c r="BF296" s="40">
        <v>109700</v>
      </c>
      <c r="BG296" s="40">
        <v>109700</v>
      </c>
      <c r="BH296" s="40">
        <v>109100</v>
      </c>
      <c r="BI296" s="40">
        <v>109100</v>
      </c>
      <c r="BJ296" s="40">
        <v>109500</v>
      </c>
      <c r="BK296" s="40">
        <v>109600</v>
      </c>
      <c r="BL296" s="40">
        <v>109800</v>
      </c>
      <c r="BM296" s="40">
        <v>109300</v>
      </c>
      <c r="BN296" s="40">
        <v>108100</v>
      </c>
      <c r="BO296" s="40">
        <v>108500</v>
      </c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16"/>
      <c r="CJ296"/>
      <c r="CL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EA296" s="30" t="e">
        <f t="shared" si="131"/>
        <v>#DIV/0!</v>
      </c>
      <c r="EB296" s="30">
        <f t="shared" si="132"/>
        <v>8.8869485294117645E-2</v>
      </c>
      <c r="EC296" s="30">
        <f t="shared" si="151"/>
        <v>8.216494845360825E-2</v>
      </c>
      <c r="ED296" s="30">
        <f t="shared" si="152"/>
        <v>7.5707547169811318E-2</v>
      </c>
      <c r="EE296" s="30">
        <f t="shared" si="153"/>
        <v>7.5915221579961459E-2</v>
      </c>
      <c r="EF296" s="30">
        <f t="shared" si="154"/>
        <v>6.7492795389048996E-2</v>
      </c>
      <c r="EG296" s="30">
        <f t="shared" si="155"/>
        <v>5.7686424474187384E-2</v>
      </c>
      <c r="EH296" s="30">
        <f t="shared" si="156"/>
        <v>4.9450337512054E-2</v>
      </c>
      <c r="EI296" s="30">
        <f t="shared" si="157"/>
        <v>4.763056092843327E-2</v>
      </c>
      <c r="EJ296" s="30">
        <f t="shared" si="158"/>
        <v>5.9714847590953787E-2</v>
      </c>
      <c r="EK296" s="30">
        <f t="shared" si="159"/>
        <v>5.7558365758754865E-2</v>
      </c>
      <c r="EL296" s="30">
        <f t="shared" si="160"/>
        <v>5.5383877159309022E-2</v>
      </c>
      <c r="EM296" s="30">
        <f t="shared" si="161"/>
        <v>5.4995296331138289E-2</v>
      </c>
      <c r="EN296" s="30">
        <f t="shared" si="162"/>
        <v>5.3133208255159478E-2</v>
      </c>
      <c r="EO296" s="30">
        <f t="shared" si="136"/>
        <v>5.295908658420552E-2</v>
      </c>
      <c r="EP296" s="30">
        <f t="shared" si="137"/>
        <v>5.1887511916110581E-2</v>
      </c>
      <c r="EQ296" s="30">
        <f t="shared" si="138"/>
        <v>5.4629451395572667E-2</v>
      </c>
      <c r="ER296" s="30">
        <f t="shared" si="139"/>
        <v>5.4629451395572667E-2</v>
      </c>
      <c r="ES296" s="30">
        <f t="shared" si="140"/>
        <v>5.2485714285714288E-2</v>
      </c>
      <c r="ET296" s="30">
        <f t="shared" si="141"/>
        <v>5.0562851782363978E-2</v>
      </c>
      <c r="EU296" s="30">
        <f t="shared" si="142"/>
        <v>5.2588126159554729E-2</v>
      </c>
      <c r="EV296" s="30">
        <f t="shared" si="143"/>
        <v>5.1651291512915129E-2</v>
      </c>
      <c r="EW296" s="30">
        <f t="shared" si="144"/>
        <v>5.1476754785779399E-2</v>
      </c>
      <c r="EX296" s="30">
        <f t="shared" si="145"/>
        <v>5.0464904284412034E-2</v>
      </c>
      <c r="EY296" s="30">
        <f t="shared" si="146"/>
        <v>5.2722273143904673E-2</v>
      </c>
      <c r="EZ296" s="30">
        <f t="shared" si="147"/>
        <v>5.1567369385884507E-2</v>
      </c>
      <c r="FA296" s="30">
        <f t="shared" si="148"/>
        <v>5.1753424657534249E-2</v>
      </c>
      <c r="FB296" s="30">
        <f t="shared" si="149"/>
        <v>5.04470802919708E-2</v>
      </c>
      <c r="FC296" s="30">
        <f t="shared" si="150"/>
        <v>5.4134790528233154E-2</v>
      </c>
      <c r="FD296" s="30">
        <f t="shared" si="133"/>
        <v>0.10441903019213175</v>
      </c>
      <c r="FE296" s="30">
        <f t="shared" si="134"/>
        <v>0.10239592969472711</v>
      </c>
      <c r="FF296" s="30">
        <f t="shared" si="135"/>
        <v>0.10071889400921659</v>
      </c>
    </row>
    <row r="297" spans="1:162" ht="14.4" x14ac:dyDescent="0.3">
      <c r="A297" s="16" t="s">
        <v>301</v>
      </c>
      <c r="B297" s="18">
        <v>1935</v>
      </c>
      <c r="C297" s="18">
        <v>1768</v>
      </c>
      <c r="D297" s="18">
        <v>1554</v>
      </c>
      <c r="E297" s="18">
        <v>1612</v>
      </c>
      <c r="F297" s="18">
        <v>1313</v>
      </c>
      <c r="G297" s="18">
        <v>1122</v>
      </c>
      <c r="H297" s="18">
        <v>925</v>
      </c>
      <c r="I297" s="18">
        <v>937</v>
      </c>
      <c r="J297" s="18">
        <v>885</v>
      </c>
      <c r="K297" s="18">
        <v>877</v>
      </c>
      <c r="L297" s="18">
        <v>885</v>
      </c>
      <c r="M297" s="18">
        <v>953</v>
      </c>
      <c r="N297" s="18">
        <v>954</v>
      </c>
      <c r="O297" s="18">
        <v>962</v>
      </c>
      <c r="P297" s="18">
        <v>942</v>
      </c>
      <c r="Q297" s="18">
        <v>958</v>
      </c>
      <c r="R297" s="18">
        <v>1001</v>
      </c>
      <c r="S297" s="18">
        <v>915</v>
      </c>
      <c r="T297" s="18">
        <v>951</v>
      </c>
      <c r="U297" s="18">
        <v>1018</v>
      </c>
      <c r="V297" s="18">
        <v>1111</v>
      </c>
      <c r="W297" s="18">
        <v>1157</v>
      </c>
      <c r="X297" s="18">
        <v>1146</v>
      </c>
      <c r="Y297" s="18">
        <v>1249</v>
      </c>
      <c r="Z297" s="18">
        <v>1283</v>
      </c>
      <c r="AA297" s="18">
        <v>1301</v>
      </c>
      <c r="AB297" s="18">
        <v>1328</v>
      </c>
      <c r="AC297" s="18">
        <v>1486</v>
      </c>
      <c r="AD297" s="18">
        <v>2866</v>
      </c>
      <c r="AE297" s="18">
        <v>2852</v>
      </c>
      <c r="AF297" s="18">
        <v>2813</v>
      </c>
      <c r="AG297" s="18"/>
      <c r="AH297" s="18"/>
      <c r="AI297" s="18"/>
      <c r="AJ297" s="18"/>
      <c r="AK297" s="18">
        <v>37800</v>
      </c>
      <c r="AL297" s="18">
        <v>36300</v>
      </c>
      <c r="AM297" s="18">
        <v>36200</v>
      </c>
      <c r="AN297" s="18">
        <v>35500</v>
      </c>
      <c r="AO297" s="18">
        <v>35100</v>
      </c>
      <c r="AP297" s="18">
        <v>36600</v>
      </c>
      <c r="AQ297" s="18">
        <v>39400</v>
      </c>
      <c r="AR297" s="18">
        <v>40500</v>
      </c>
      <c r="AS297" s="18">
        <v>39700</v>
      </c>
      <c r="AT297" s="18">
        <v>40100</v>
      </c>
      <c r="AU297" s="18">
        <v>40900</v>
      </c>
      <c r="AV297" s="18">
        <v>38800</v>
      </c>
      <c r="AW297" s="18">
        <v>38900</v>
      </c>
      <c r="AX297" s="18">
        <v>36400</v>
      </c>
      <c r="AY297" s="40">
        <v>37400</v>
      </c>
      <c r="AZ297" s="40">
        <v>38000</v>
      </c>
      <c r="BA297" s="40">
        <v>39500</v>
      </c>
      <c r="BB297" s="40">
        <v>40500</v>
      </c>
      <c r="BC297" s="40">
        <v>39900</v>
      </c>
      <c r="BD297" s="40">
        <v>40400</v>
      </c>
      <c r="BE297" s="40">
        <v>41000</v>
      </c>
      <c r="BF297" s="40">
        <v>40900</v>
      </c>
      <c r="BG297" s="40">
        <v>40400</v>
      </c>
      <c r="BH297" s="40">
        <v>39400</v>
      </c>
      <c r="BI297" s="40">
        <v>39000</v>
      </c>
      <c r="BJ297" s="40">
        <v>39800</v>
      </c>
      <c r="BK297" s="40">
        <v>40600</v>
      </c>
      <c r="BL297" s="40">
        <v>40000</v>
      </c>
      <c r="BM297" s="40">
        <v>40400</v>
      </c>
      <c r="BN297" s="40">
        <v>39200</v>
      </c>
      <c r="BO297" s="40">
        <v>39100</v>
      </c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16"/>
      <c r="CJ297"/>
      <c r="CL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EA297" s="30" t="e">
        <f t="shared" si="131"/>
        <v>#DIV/0!</v>
      </c>
      <c r="EB297" s="30">
        <f t="shared" si="132"/>
        <v>5.1190476190476189E-2</v>
      </c>
      <c r="EC297" s="30">
        <f t="shared" si="151"/>
        <v>4.8705234159779613E-2</v>
      </c>
      <c r="ED297" s="30">
        <f t="shared" si="152"/>
        <v>4.2928176795580107E-2</v>
      </c>
      <c r="EE297" s="30">
        <f t="shared" si="153"/>
        <v>4.5408450704225355E-2</v>
      </c>
      <c r="EF297" s="30">
        <f t="shared" si="154"/>
        <v>3.740740740740741E-2</v>
      </c>
      <c r="EG297" s="30">
        <f t="shared" si="155"/>
        <v>3.0655737704918033E-2</v>
      </c>
      <c r="EH297" s="30">
        <f t="shared" si="156"/>
        <v>2.3477157360406092E-2</v>
      </c>
      <c r="EI297" s="30">
        <f t="shared" si="157"/>
        <v>2.3135802469135804E-2</v>
      </c>
      <c r="EJ297" s="30">
        <f t="shared" si="158"/>
        <v>2.2292191435768261E-2</v>
      </c>
      <c r="EK297" s="30">
        <f t="shared" si="159"/>
        <v>2.1870324189526183E-2</v>
      </c>
      <c r="EL297" s="30">
        <f t="shared" si="160"/>
        <v>2.1638141809290953E-2</v>
      </c>
      <c r="EM297" s="30">
        <f t="shared" si="161"/>
        <v>2.4561855670103092E-2</v>
      </c>
      <c r="EN297" s="30">
        <f t="shared" si="162"/>
        <v>2.4524421593830333E-2</v>
      </c>
      <c r="EO297" s="30">
        <f t="shared" si="136"/>
        <v>2.642857142857143E-2</v>
      </c>
      <c r="EP297" s="30">
        <f t="shared" si="137"/>
        <v>2.5187165775401071E-2</v>
      </c>
      <c r="EQ297" s="30">
        <f t="shared" si="138"/>
        <v>2.5210526315789475E-2</v>
      </c>
      <c r="ER297" s="30">
        <f t="shared" si="139"/>
        <v>2.5341772151898735E-2</v>
      </c>
      <c r="ES297" s="30">
        <f t="shared" si="140"/>
        <v>2.2592592592592591E-2</v>
      </c>
      <c r="ET297" s="30">
        <f t="shared" si="141"/>
        <v>2.3834586466165413E-2</v>
      </c>
      <c r="EU297" s="30">
        <f t="shared" si="142"/>
        <v>2.51980198019802E-2</v>
      </c>
      <c r="EV297" s="30">
        <f t="shared" si="143"/>
        <v>2.7097560975609756E-2</v>
      </c>
      <c r="EW297" s="30">
        <f t="shared" si="144"/>
        <v>2.8288508557457213E-2</v>
      </c>
      <c r="EX297" s="30">
        <f t="shared" si="145"/>
        <v>2.8366336633663367E-2</v>
      </c>
      <c r="EY297" s="30">
        <f t="shared" si="146"/>
        <v>3.1700507614213197E-2</v>
      </c>
      <c r="EZ297" s="30">
        <f t="shared" si="147"/>
        <v>3.2897435897435899E-2</v>
      </c>
      <c r="FA297" s="30">
        <f t="shared" si="148"/>
        <v>3.2688442211055276E-2</v>
      </c>
      <c r="FB297" s="30">
        <f t="shared" si="149"/>
        <v>3.2709359605911328E-2</v>
      </c>
      <c r="FC297" s="30">
        <f t="shared" si="150"/>
        <v>3.7150000000000002E-2</v>
      </c>
      <c r="FD297" s="30">
        <f t="shared" si="133"/>
        <v>7.0940594059405934E-2</v>
      </c>
      <c r="FE297" s="30">
        <f t="shared" si="134"/>
        <v>7.2755102040816325E-2</v>
      </c>
      <c r="FF297" s="30">
        <f t="shared" si="135"/>
        <v>7.1943734015345262E-2</v>
      </c>
    </row>
    <row r="298" spans="1:162" ht="14.4" x14ac:dyDescent="0.3">
      <c r="A298" s="16" t="s">
        <v>302</v>
      </c>
      <c r="B298" s="18">
        <v>1279</v>
      </c>
      <c r="C298" s="18">
        <v>1189</v>
      </c>
      <c r="D298" s="18">
        <v>1129</v>
      </c>
      <c r="E298" s="18">
        <v>1099</v>
      </c>
      <c r="F298" s="18">
        <v>1020</v>
      </c>
      <c r="G298" s="18">
        <v>942</v>
      </c>
      <c r="H298" s="18">
        <v>895</v>
      </c>
      <c r="I298" s="18">
        <v>857</v>
      </c>
      <c r="J298" s="18">
        <v>850</v>
      </c>
      <c r="K298" s="18">
        <v>754</v>
      </c>
      <c r="L298" s="18">
        <v>752</v>
      </c>
      <c r="M298" s="18">
        <v>779</v>
      </c>
      <c r="N298" s="18">
        <v>738</v>
      </c>
      <c r="O298" s="18">
        <v>679</v>
      </c>
      <c r="P298" s="18">
        <v>690</v>
      </c>
      <c r="Q298" s="18">
        <v>738</v>
      </c>
      <c r="R298" s="18">
        <v>762</v>
      </c>
      <c r="S298" s="18">
        <v>740</v>
      </c>
      <c r="T298" s="18">
        <v>702</v>
      </c>
      <c r="U298" s="18">
        <v>748</v>
      </c>
      <c r="V298" s="18">
        <v>738</v>
      </c>
      <c r="W298" s="18">
        <v>765</v>
      </c>
      <c r="X298" s="18">
        <v>741</v>
      </c>
      <c r="Y298" s="18">
        <v>778</v>
      </c>
      <c r="Z298" s="18">
        <v>762</v>
      </c>
      <c r="AA298" s="18">
        <v>814</v>
      </c>
      <c r="AB298" s="18">
        <v>813</v>
      </c>
      <c r="AC298" s="18">
        <v>856</v>
      </c>
      <c r="AD298" s="18">
        <v>2262</v>
      </c>
      <c r="AE298" s="18">
        <v>2342</v>
      </c>
      <c r="AF298" s="18">
        <v>2278</v>
      </c>
      <c r="AG298" s="18"/>
      <c r="AH298" s="18"/>
      <c r="AI298" s="18"/>
      <c r="AJ298" s="18"/>
      <c r="AK298" s="18">
        <v>41500</v>
      </c>
      <c r="AL298" s="18">
        <v>41800</v>
      </c>
      <c r="AM298" s="18">
        <v>43800</v>
      </c>
      <c r="AN298" s="18">
        <v>42300</v>
      </c>
      <c r="AO298" s="18">
        <v>41000</v>
      </c>
      <c r="AP298" s="18">
        <v>40500</v>
      </c>
      <c r="AQ298" s="18">
        <v>40000</v>
      </c>
      <c r="AR298" s="18">
        <v>40100</v>
      </c>
      <c r="AS298" s="18">
        <v>40400</v>
      </c>
      <c r="AT298" s="18">
        <v>40900</v>
      </c>
      <c r="AU298" s="18">
        <v>40400</v>
      </c>
      <c r="AV298" s="18">
        <v>42200</v>
      </c>
      <c r="AW298" s="18">
        <v>46400</v>
      </c>
      <c r="AX298" s="18">
        <v>46700</v>
      </c>
      <c r="AY298" s="40">
        <v>45800</v>
      </c>
      <c r="AZ298" s="40">
        <v>44400</v>
      </c>
      <c r="BA298" s="40">
        <v>44200</v>
      </c>
      <c r="BB298" s="40">
        <v>43200</v>
      </c>
      <c r="BC298" s="40">
        <v>41500</v>
      </c>
      <c r="BD298" s="40">
        <v>39900</v>
      </c>
      <c r="BE298" s="40">
        <v>38300</v>
      </c>
      <c r="BF298" s="40">
        <v>38700</v>
      </c>
      <c r="BG298" s="40">
        <v>39700</v>
      </c>
      <c r="BH298" s="40">
        <v>40600</v>
      </c>
      <c r="BI298" s="40">
        <v>39400</v>
      </c>
      <c r="BJ298" s="40">
        <v>39900</v>
      </c>
      <c r="BK298" s="40">
        <v>42100</v>
      </c>
      <c r="BL298" s="40">
        <v>40200</v>
      </c>
      <c r="BM298" s="40">
        <v>42000</v>
      </c>
      <c r="BN298" s="40">
        <v>42900</v>
      </c>
      <c r="BO298" s="40">
        <v>43200</v>
      </c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16"/>
      <c r="CJ298"/>
      <c r="CL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EA298" s="30" t="e">
        <f t="shared" si="131"/>
        <v>#DIV/0!</v>
      </c>
      <c r="EB298" s="30">
        <f t="shared" si="132"/>
        <v>3.0819277108433733E-2</v>
      </c>
      <c r="EC298" s="30">
        <f t="shared" si="151"/>
        <v>2.8444976076555023E-2</v>
      </c>
      <c r="ED298" s="30">
        <f t="shared" si="152"/>
        <v>2.5776255707762558E-2</v>
      </c>
      <c r="EE298" s="30">
        <f t="shared" si="153"/>
        <v>2.5981087470449173E-2</v>
      </c>
      <c r="EF298" s="30">
        <f t="shared" si="154"/>
        <v>2.4878048780487806E-2</v>
      </c>
      <c r="EG298" s="30">
        <f t="shared" si="155"/>
        <v>2.3259259259259261E-2</v>
      </c>
      <c r="EH298" s="30">
        <f t="shared" si="156"/>
        <v>2.2374999999999999E-2</v>
      </c>
      <c r="EI298" s="30">
        <f t="shared" si="157"/>
        <v>2.1371571072319202E-2</v>
      </c>
      <c r="EJ298" s="30">
        <f t="shared" si="158"/>
        <v>2.1039603960396041E-2</v>
      </c>
      <c r="EK298" s="30">
        <f t="shared" si="159"/>
        <v>1.8435207823960881E-2</v>
      </c>
      <c r="EL298" s="30">
        <f t="shared" si="160"/>
        <v>1.8613861386138613E-2</v>
      </c>
      <c r="EM298" s="30">
        <f t="shared" si="161"/>
        <v>1.8459715639810425E-2</v>
      </c>
      <c r="EN298" s="30">
        <f t="shared" si="162"/>
        <v>1.5905172413793103E-2</v>
      </c>
      <c r="EO298" s="30">
        <f t="shared" si="136"/>
        <v>1.4539614561027838E-2</v>
      </c>
      <c r="EP298" s="30">
        <f t="shared" si="137"/>
        <v>1.5065502183406113E-2</v>
      </c>
      <c r="EQ298" s="30">
        <f t="shared" si="138"/>
        <v>1.6621621621621622E-2</v>
      </c>
      <c r="ER298" s="30">
        <f t="shared" si="139"/>
        <v>1.7239819004524887E-2</v>
      </c>
      <c r="ES298" s="30">
        <f t="shared" si="140"/>
        <v>1.712962962962963E-2</v>
      </c>
      <c r="ET298" s="30">
        <f t="shared" si="141"/>
        <v>1.691566265060241E-2</v>
      </c>
      <c r="EU298" s="30">
        <f t="shared" si="142"/>
        <v>1.87468671679198E-2</v>
      </c>
      <c r="EV298" s="30">
        <f t="shared" si="143"/>
        <v>1.9268929503916447E-2</v>
      </c>
      <c r="EW298" s="30">
        <f t="shared" si="144"/>
        <v>1.9767441860465116E-2</v>
      </c>
      <c r="EX298" s="30">
        <f t="shared" si="145"/>
        <v>1.8664987405541563E-2</v>
      </c>
      <c r="EY298" s="30">
        <f t="shared" si="146"/>
        <v>1.9162561576354681E-2</v>
      </c>
      <c r="EZ298" s="30">
        <f t="shared" si="147"/>
        <v>1.9340101522842639E-2</v>
      </c>
      <c r="FA298" s="30">
        <f t="shared" si="148"/>
        <v>2.0401002506265663E-2</v>
      </c>
      <c r="FB298" s="30">
        <f t="shared" si="149"/>
        <v>1.9311163895486937E-2</v>
      </c>
      <c r="FC298" s="30">
        <f t="shared" si="150"/>
        <v>2.1293532338308458E-2</v>
      </c>
      <c r="FD298" s="30">
        <f t="shared" si="133"/>
        <v>5.385714285714286E-2</v>
      </c>
      <c r="FE298" s="30">
        <f t="shared" si="134"/>
        <v>5.4592074592074595E-2</v>
      </c>
      <c r="FF298" s="30">
        <f t="shared" si="135"/>
        <v>5.2731481481481483E-2</v>
      </c>
    </row>
    <row r="299" spans="1:162" ht="14.4" x14ac:dyDescent="0.3">
      <c r="A299" s="16" t="s">
        <v>468</v>
      </c>
      <c r="B299" s="18">
        <v>3067</v>
      </c>
      <c r="C299" s="18">
        <v>2805</v>
      </c>
      <c r="D299" s="18">
        <v>2691</v>
      </c>
      <c r="E299" s="18">
        <v>2693</v>
      </c>
      <c r="F299" s="18">
        <v>2436</v>
      </c>
      <c r="G299" s="18">
        <v>2193</v>
      </c>
      <c r="H299" s="18">
        <v>2067</v>
      </c>
      <c r="I299" s="18">
        <v>2095</v>
      </c>
      <c r="J299" s="18">
        <v>1958</v>
      </c>
      <c r="K299" s="18">
        <v>1874</v>
      </c>
      <c r="L299" s="18">
        <v>1926</v>
      </c>
      <c r="M299" s="18">
        <v>2043</v>
      </c>
      <c r="N299" s="18">
        <v>1958</v>
      </c>
      <c r="O299" s="18">
        <v>1875</v>
      </c>
      <c r="P299" s="18">
        <v>1849</v>
      </c>
      <c r="Q299" s="18">
        <v>1870</v>
      </c>
      <c r="R299" s="18">
        <v>2021</v>
      </c>
      <c r="S299" s="18">
        <v>1900</v>
      </c>
      <c r="T299" s="18">
        <v>1837</v>
      </c>
      <c r="U299" s="18">
        <v>1995</v>
      </c>
      <c r="V299" s="18">
        <v>1948</v>
      </c>
      <c r="W299" s="18">
        <v>1934</v>
      </c>
      <c r="X299" s="18">
        <v>1920</v>
      </c>
      <c r="Y299" s="18">
        <v>2034</v>
      </c>
      <c r="Z299" s="18">
        <v>1883</v>
      </c>
      <c r="AA299" s="18">
        <v>1848</v>
      </c>
      <c r="AB299" s="18">
        <v>1827</v>
      </c>
      <c r="AC299" s="18">
        <v>1886</v>
      </c>
      <c r="AD299" s="18">
        <v>4236</v>
      </c>
      <c r="AE299" s="18">
        <v>4172</v>
      </c>
      <c r="AF299" s="18">
        <v>3895</v>
      </c>
      <c r="AG299" s="18"/>
      <c r="AH299" s="18"/>
      <c r="AI299" s="18"/>
      <c r="AJ299" s="18"/>
      <c r="AK299" s="18">
        <v>64600</v>
      </c>
      <c r="AL299" s="18">
        <v>67100</v>
      </c>
      <c r="AM299" s="18">
        <v>65400</v>
      </c>
      <c r="AN299" s="18">
        <v>64600</v>
      </c>
      <c r="AO299" s="18">
        <v>66900</v>
      </c>
      <c r="AP299" s="18">
        <v>67900</v>
      </c>
      <c r="AQ299" s="18">
        <v>70700</v>
      </c>
      <c r="AR299" s="18">
        <v>74800</v>
      </c>
      <c r="AS299" s="18">
        <v>75000</v>
      </c>
      <c r="AT299" s="18">
        <v>73300</v>
      </c>
      <c r="AU299" s="18">
        <v>69500</v>
      </c>
      <c r="AV299" s="18">
        <v>70500</v>
      </c>
      <c r="AW299" s="18">
        <v>69300</v>
      </c>
      <c r="AX299" s="18">
        <v>69600</v>
      </c>
      <c r="AY299" s="40">
        <v>69700</v>
      </c>
      <c r="AZ299" s="40">
        <v>69600</v>
      </c>
      <c r="BA299" s="40">
        <v>68800</v>
      </c>
      <c r="BB299" s="40">
        <v>69600</v>
      </c>
      <c r="BC299" s="40">
        <v>72100</v>
      </c>
      <c r="BD299" s="40">
        <v>70700</v>
      </c>
      <c r="BE299" s="40">
        <v>71600</v>
      </c>
      <c r="BF299" s="40">
        <v>70900</v>
      </c>
      <c r="BG299" s="40">
        <v>66600</v>
      </c>
      <c r="BH299" s="40">
        <v>67700</v>
      </c>
      <c r="BI299" s="40">
        <v>67600</v>
      </c>
      <c r="BJ299" s="40">
        <v>65800</v>
      </c>
      <c r="BK299" s="40">
        <v>68300</v>
      </c>
      <c r="BL299" s="40">
        <v>68600</v>
      </c>
      <c r="BM299" s="40">
        <v>68200</v>
      </c>
      <c r="BN299" s="40">
        <v>68800</v>
      </c>
      <c r="BO299" s="40">
        <v>69300</v>
      </c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16"/>
      <c r="CJ299"/>
      <c r="CL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EA299" s="30" t="e">
        <f t="shared" si="131"/>
        <v>#DIV/0!</v>
      </c>
      <c r="EB299" s="30">
        <f t="shared" si="132"/>
        <v>4.7476780185758516E-2</v>
      </c>
      <c r="EC299" s="30">
        <f t="shared" si="151"/>
        <v>4.1803278688524591E-2</v>
      </c>
      <c r="ED299" s="30">
        <f t="shared" si="152"/>
        <v>4.1146788990825689E-2</v>
      </c>
      <c r="EE299" s="30">
        <f t="shared" si="153"/>
        <v>4.1687306501547991E-2</v>
      </c>
      <c r="EF299" s="30">
        <f t="shared" si="154"/>
        <v>3.6412556053811662E-2</v>
      </c>
      <c r="EG299" s="30">
        <f t="shared" si="155"/>
        <v>3.2297496318114877E-2</v>
      </c>
      <c r="EH299" s="30">
        <f t="shared" si="156"/>
        <v>2.9236209335219237E-2</v>
      </c>
      <c r="EI299" s="30">
        <f t="shared" si="157"/>
        <v>2.8008021390374331E-2</v>
      </c>
      <c r="EJ299" s="30">
        <f t="shared" si="158"/>
        <v>2.6106666666666667E-2</v>
      </c>
      <c r="EK299" s="30">
        <f t="shared" si="159"/>
        <v>2.5566166439290588E-2</v>
      </c>
      <c r="EL299" s="30">
        <f t="shared" si="160"/>
        <v>2.771223021582734E-2</v>
      </c>
      <c r="EM299" s="30">
        <f t="shared" si="161"/>
        <v>2.8978723404255318E-2</v>
      </c>
      <c r="EN299" s="30">
        <f t="shared" si="162"/>
        <v>2.8253968253968254E-2</v>
      </c>
      <c r="EO299" s="30">
        <f t="shared" si="136"/>
        <v>2.6939655172413791E-2</v>
      </c>
      <c r="EP299" s="30">
        <f t="shared" si="137"/>
        <v>2.6527977044476327E-2</v>
      </c>
      <c r="EQ299" s="30">
        <f t="shared" si="138"/>
        <v>2.6867816091954023E-2</v>
      </c>
      <c r="ER299" s="30">
        <f t="shared" si="139"/>
        <v>2.9374999999999998E-2</v>
      </c>
      <c r="ES299" s="30">
        <f t="shared" si="140"/>
        <v>2.7298850574712645E-2</v>
      </c>
      <c r="ET299" s="30">
        <f t="shared" si="141"/>
        <v>2.5478502080443829E-2</v>
      </c>
      <c r="EU299" s="30">
        <f t="shared" si="142"/>
        <v>2.8217821782178219E-2</v>
      </c>
      <c r="EV299" s="30">
        <f t="shared" si="143"/>
        <v>2.7206703910614524E-2</v>
      </c>
      <c r="EW299" s="30">
        <f t="shared" si="144"/>
        <v>2.7277856135401974E-2</v>
      </c>
      <c r="EX299" s="30">
        <f t="shared" si="145"/>
        <v>2.8828828828828829E-2</v>
      </c>
      <c r="EY299" s="30">
        <f t="shared" si="146"/>
        <v>3.0044313146233383E-2</v>
      </c>
      <c r="EZ299" s="30">
        <f t="shared" si="147"/>
        <v>2.7855029585798816E-2</v>
      </c>
      <c r="FA299" s="30">
        <f t="shared" si="148"/>
        <v>2.8085106382978724E-2</v>
      </c>
      <c r="FB299" s="30">
        <f t="shared" si="149"/>
        <v>2.6749633967789167E-2</v>
      </c>
      <c r="FC299" s="30">
        <f t="shared" si="150"/>
        <v>2.749271137026239E-2</v>
      </c>
      <c r="FD299" s="30">
        <f t="shared" si="133"/>
        <v>6.2111436950146627E-2</v>
      </c>
      <c r="FE299" s="30">
        <f t="shared" si="134"/>
        <v>6.0639534883720932E-2</v>
      </c>
      <c r="FF299" s="30">
        <f t="shared" si="135"/>
        <v>5.6204906204906202E-2</v>
      </c>
    </row>
    <row r="300" spans="1:162" ht="14.4" x14ac:dyDescent="0.3">
      <c r="A300" s="16" t="s">
        <v>303</v>
      </c>
      <c r="B300" s="18">
        <v>2285</v>
      </c>
      <c r="C300" s="18">
        <v>2089</v>
      </c>
      <c r="D300" s="18">
        <v>2031</v>
      </c>
      <c r="E300" s="18">
        <v>2068</v>
      </c>
      <c r="F300" s="18">
        <v>1761</v>
      </c>
      <c r="G300" s="18">
        <v>1605</v>
      </c>
      <c r="H300" s="18">
        <v>1561</v>
      </c>
      <c r="I300" s="18">
        <v>1634</v>
      </c>
      <c r="J300" s="18">
        <v>1501</v>
      </c>
      <c r="K300" s="18">
        <v>1470</v>
      </c>
      <c r="L300" s="18">
        <v>1479</v>
      </c>
      <c r="M300" s="18">
        <v>1535</v>
      </c>
      <c r="N300" s="18">
        <v>1413</v>
      </c>
      <c r="O300" s="18">
        <v>1358</v>
      </c>
      <c r="P300" s="18">
        <v>1420</v>
      </c>
      <c r="Q300" s="18">
        <v>1553</v>
      </c>
      <c r="R300" s="18">
        <v>1402</v>
      </c>
      <c r="S300" s="18">
        <v>1328</v>
      </c>
      <c r="T300" s="18">
        <v>1398</v>
      </c>
      <c r="U300" s="18">
        <v>1410</v>
      </c>
      <c r="V300" s="18">
        <v>1347</v>
      </c>
      <c r="W300" s="18">
        <v>1302</v>
      </c>
      <c r="X300" s="18">
        <v>1277</v>
      </c>
      <c r="Y300" s="18">
        <v>1461</v>
      </c>
      <c r="Z300" s="18">
        <v>1426</v>
      </c>
      <c r="AA300" s="18">
        <v>1375</v>
      </c>
      <c r="AB300" s="18">
        <v>1444</v>
      </c>
      <c r="AC300" s="18">
        <v>1556</v>
      </c>
      <c r="AD300" s="18">
        <v>3950</v>
      </c>
      <c r="AE300" s="18">
        <v>3739</v>
      </c>
      <c r="AF300" s="18">
        <v>3427</v>
      </c>
      <c r="AG300" s="18"/>
      <c r="AH300" s="18"/>
      <c r="AI300" s="18"/>
      <c r="AJ300" s="18"/>
      <c r="AK300" s="18">
        <v>58300</v>
      </c>
      <c r="AL300" s="18">
        <v>57000</v>
      </c>
      <c r="AM300" s="18">
        <v>58100</v>
      </c>
      <c r="AN300" s="18">
        <v>56800</v>
      </c>
      <c r="AO300" s="18">
        <v>56300</v>
      </c>
      <c r="AP300" s="18">
        <v>57800</v>
      </c>
      <c r="AQ300" s="18">
        <v>60500</v>
      </c>
      <c r="AR300" s="18">
        <v>61000</v>
      </c>
      <c r="AS300" s="18">
        <v>62500</v>
      </c>
      <c r="AT300" s="18">
        <v>61300</v>
      </c>
      <c r="AU300" s="18">
        <v>61300</v>
      </c>
      <c r="AV300" s="18">
        <v>62100</v>
      </c>
      <c r="AW300" s="18">
        <v>61100</v>
      </c>
      <c r="AX300" s="18">
        <v>61600</v>
      </c>
      <c r="AY300" s="40">
        <v>60200</v>
      </c>
      <c r="AZ300" s="40">
        <v>60700</v>
      </c>
      <c r="BA300" s="40">
        <v>58800</v>
      </c>
      <c r="BB300" s="40">
        <v>61900</v>
      </c>
      <c r="BC300" s="40">
        <v>62100</v>
      </c>
      <c r="BD300" s="40">
        <v>60100</v>
      </c>
      <c r="BE300" s="40">
        <v>60600</v>
      </c>
      <c r="BF300" s="40">
        <v>59400</v>
      </c>
      <c r="BG300" s="40">
        <v>60900</v>
      </c>
      <c r="BH300" s="40">
        <v>62200</v>
      </c>
      <c r="BI300" s="40">
        <v>61800</v>
      </c>
      <c r="BJ300" s="40">
        <v>61200</v>
      </c>
      <c r="BK300" s="40">
        <v>60700</v>
      </c>
      <c r="BL300" s="40">
        <v>60700</v>
      </c>
      <c r="BM300" s="40">
        <v>60800</v>
      </c>
      <c r="BN300" s="40">
        <v>61100</v>
      </c>
      <c r="BO300" s="40">
        <v>61800</v>
      </c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16"/>
      <c r="CJ300"/>
      <c r="CL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EA300" s="30" t="e">
        <f t="shared" si="131"/>
        <v>#DIV/0!</v>
      </c>
      <c r="EB300" s="30">
        <f t="shared" si="132"/>
        <v>3.9193825042881644E-2</v>
      </c>
      <c r="EC300" s="30">
        <f t="shared" si="151"/>
        <v>3.6649122807017542E-2</v>
      </c>
      <c r="ED300" s="30">
        <f t="shared" si="152"/>
        <v>3.4956970740103267E-2</v>
      </c>
      <c r="EE300" s="30">
        <f t="shared" si="153"/>
        <v>3.6408450704225354E-2</v>
      </c>
      <c r="EF300" s="30">
        <f t="shared" si="154"/>
        <v>3.1278863232682058E-2</v>
      </c>
      <c r="EG300" s="30">
        <f t="shared" si="155"/>
        <v>2.7768166089965397E-2</v>
      </c>
      <c r="EH300" s="30">
        <f t="shared" si="156"/>
        <v>2.5801652892561984E-2</v>
      </c>
      <c r="EI300" s="30">
        <f t="shared" si="157"/>
        <v>2.6786885245901639E-2</v>
      </c>
      <c r="EJ300" s="30">
        <f t="shared" si="158"/>
        <v>2.4015999999999999E-2</v>
      </c>
      <c r="EK300" s="30">
        <f t="shared" si="159"/>
        <v>2.3980424143556282E-2</v>
      </c>
      <c r="EL300" s="30">
        <f t="shared" si="160"/>
        <v>2.4127243066884175E-2</v>
      </c>
      <c r="EM300" s="30">
        <f t="shared" si="161"/>
        <v>2.4718196457326893E-2</v>
      </c>
      <c r="EN300" s="30">
        <f t="shared" si="162"/>
        <v>2.3126022913256956E-2</v>
      </c>
      <c r="EO300" s="30">
        <f t="shared" si="136"/>
        <v>2.2045454545454545E-2</v>
      </c>
      <c r="EP300" s="30">
        <f t="shared" si="137"/>
        <v>2.3588039867109636E-2</v>
      </c>
      <c r="EQ300" s="30">
        <f t="shared" si="138"/>
        <v>2.5584843492586492E-2</v>
      </c>
      <c r="ER300" s="30">
        <f t="shared" si="139"/>
        <v>2.3843537414965987E-2</v>
      </c>
      <c r="ES300" s="30">
        <f t="shared" si="140"/>
        <v>2.1453957996768983E-2</v>
      </c>
      <c r="ET300" s="30">
        <f t="shared" si="141"/>
        <v>2.2512077294685989E-2</v>
      </c>
      <c r="EU300" s="30">
        <f t="shared" si="142"/>
        <v>2.3460898502495841E-2</v>
      </c>
      <c r="EV300" s="30">
        <f t="shared" si="143"/>
        <v>2.2227722772277227E-2</v>
      </c>
      <c r="EW300" s="30">
        <f t="shared" si="144"/>
        <v>2.1919191919191918E-2</v>
      </c>
      <c r="EX300" s="30">
        <f t="shared" si="145"/>
        <v>2.0968801313628899E-2</v>
      </c>
      <c r="EY300" s="30">
        <f t="shared" si="146"/>
        <v>2.3488745980707396E-2</v>
      </c>
      <c r="EZ300" s="30">
        <f t="shared" si="147"/>
        <v>2.3074433656957927E-2</v>
      </c>
      <c r="FA300" s="30">
        <f t="shared" si="148"/>
        <v>2.2467320261437908E-2</v>
      </c>
      <c r="FB300" s="30">
        <f t="shared" si="149"/>
        <v>2.3789126853377265E-2</v>
      </c>
      <c r="FC300" s="30">
        <f t="shared" si="150"/>
        <v>2.5634266886326196E-2</v>
      </c>
      <c r="FD300" s="30">
        <f t="shared" si="133"/>
        <v>6.4967105263157895E-2</v>
      </c>
      <c r="FE300" s="30">
        <f t="shared" si="134"/>
        <v>6.1194762684124389E-2</v>
      </c>
      <c r="FF300" s="30">
        <f t="shared" si="135"/>
        <v>5.5453074433656956E-2</v>
      </c>
    </row>
    <row r="301" spans="1:162" ht="14.4" x14ac:dyDescent="0.3">
      <c r="A301" s="16" t="s">
        <v>304</v>
      </c>
      <c r="B301" s="18">
        <v>6624</v>
      </c>
      <c r="C301" s="18">
        <v>6031</v>
      </c>
      <c r="D301" s="18">
        <v>5508</v>
      </c>
      <c r="E301" s="18">
        <v>5764</v>
      </c>
      <c r="F301" s="18">
        <v>5087</v>
      </c>
      <c r="G301" s="18">
        <v>4533</v>
      </c>
      <c r="H301" s="18">
        <v>3966</v>
      </c>
      <c r="I301" s="18">
        <v>3970</v>
      </c>
      <c r="J301" s="18">
        <v>3638</v>
      </c>
      <c r="K301" s="18">
        <v>3425</v>
      </c>
      <c r="L301" s="18">
        <v>3247</v>
      </c>
      <c r="M301" s="18">
        <v>3498</v>
      </c>
      <c r="N301" s="18">
        <v>3510</v>
      </c>
      <c r="O301" s="18">
        <v>3441</v>
      </c>
      <c r="P301" s="18">
        <v>3324</v>
      </c>
      <c r="Q301" s="18">
        <v>3584</v>
      </c>
      <c r="R301" s="18">
        <v>3660</v>
      </c>
      <c r="S301" s="18">
        <v>3444</v>
      </c>
      <c r="T301" s="18">
        <v>3312</v>
      </c>
      <c r="U301" s="18">
        <v>3495</v>
      </c>
      <c r="V301" s="18">
        <v>3522</v>
      </c>
      <c r="W301" s="18">
        <v>3346</v>
      </c>
      <c r="X301" s="18">
        <v>3266</v>
      </c>
      <c r="Y301" s="18">
        <v>3391</v>
      </c>
      <c r="Z301" s="18">
        <v>3398</v>
      </c>
      <c r="AA301" s="18">
        <v>3461</v>
      </c>
      <c r="AB301" s="18">
        <v>3518</v>
      </c>
      <c r="AC301" s="18">
        <v>3668</v>
      </c>
      <c r="AD301" s="18">
        <v>7460</v>
      </c>
      <c r="AE301" s="18">
        <v>7197</v>
      </c>
      <c r="AF301" s="18">
        <v>6695</v>
      </c>
      <c r="AG301" s="18"/>
      <c r="AH301" s="18"/>
      <c r="AI301" s="18"/>
      <c r="AJ301" s="18"/>
      <c r="AK301" s="18">
        <v>81300</v>
      </c>
      <c r="AL301" s="18">
        <v>82600</v>
      </c>
      <c r="AM301" s="18">
        <v>83500</v>
      </c>
      <c r="AN301" s="18">
        <v>83500</v>
      </c>
      <c r="AO301" s="18">
        <v>84000</v>
      </c>
      <c r="AP301" s="18">
        <v>83200</v>
      </c>
      <c r="AQ301" s="18">
        <v>81700</v>
      </c>
      <c r="AR301" s="18">
        <v>80900</v>
      </c>
      <c r="AS301" s="18">
        <v>80600</v>
      </c>
      <c r="AT301" s="18">
        <v>83200</v>
      </c>
      <c r="AU301" s="18">
        <v>83600</v>
      </c>
      <c r="AV301" s="18">
        <v>85400</v>
      </c>
      <c r="AW301" s="18">
        <v>85500</v>
      </c>
      <c r="AX301" s="18">
        <v>85400</v>
      </c>
      <c r="AY301" s="40">
        <v>86800</v>
      </c>
      <c r="AZ301" s="40">
        <v>86000</v>
      </c>
      <c r="BA301" s="40">
        <v>85200</v>
      </c>
      <c r="BB301" s="40">
        <v>83800</v>
      </c>
      <c r="BC301" s="40">
        <v>84100</v>
      </c>
      <c r="BD301" s="40">
        <v>84000</v>
      </c>
      <c r="BE301" s="40">
        <v>84700</v>
      </c>
      <c r="BF301" s="40">
        <v>85100</v>
      </c>
      <c r="BG301" s="40">
        <v>82700</v>
      </c>
      <c r="BH301" s="40">
        <v>84100</v>
      </c>
      <c r="BI301" s="40">
        <v>85700</v>
      </c>
      <c r="BJ301" s="40">
        <v>85700</v>
      </c>
      <c r="BK301" s="40">
        <v>88300</v>
      </c>
      <c r="BL301" s="40">
        <v>87300</v>
      </c>
      <c r="BM301" s="40">
        <v>86400</v>
      </c>
      <c r="BN301" s="40">
        <v>85500</v>
      </c>
      <c r="BO301" s="40">
        <v>86100</v>
      </c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16"/>
      <c r="CJ301"/>
      <c r="CL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EA301" s="30" t="e">
        <f t="shared" si="131"/>
        <v>#DIV/0!</v>
      </c>
      <c r="EB301" s="30">
        <f t="shared" si="132"/>
        <v>8.1476014760147597E-2</v>
      </c>
      <c r="EC301" s="30">
        <f t="shared" si="151"/>
        <v>7.3014527845036314E-2</v>
      </c>
      <c r="ED301" s="30">
        <f t="shared" si="152"/>
        <v>6.5964071856287429E-2</v>
      </c>
      <c r="EE301" s="30">
        <f t="shared" si="153"/>
        <v>6.9029940119760477E-2</v>
      </c>
      <c r="EF301" s="30">
        <f t="shared" si="154"/>
        <v>6.0559523809523806E-2</v>
      </c>
      <c r="EG301" s="30">
        <f t="shared" si="155"/>
        <v>5.4483173076923075E-2</v>
      </c>
      <c r="EH301" s="30">
        <f t="shared" si="156"/>
        <v>4.8543451652386778E-2</v>
      </c>
      <c r="EI301" s="30">
        <f t="shared" si="157"/>
        <v>4.9072929542645242E-2</v>
      </c>
      <c r="EJ301" s="30">
        <f t="shared" si="158"/>
        <v>4.5136476426799008E-2</v>
      </c>
      <c r="EK301" s="30">
        <f t="shared" si="159"/>
        <v>4.1165865384615384E-2</v>
      </c>
      <c r="EL301" s="30">
        <f t="shared" si="160"/>
        <v>3.8839712918660285E-2</v>
      </c>
      <c r="EM301" s="30">
        <f t="shared" si="161"/>
        <v>4.0960187353629975E-2</v>
      </c>
      <c r="EN301" s="30">
        <f t="shared" si="162"/>
        <v>4.1052631578947368E-2</v>
      </c>
      <c r="EO301" s="30">
        <f t="shared" si="136"/>
        <v>4.0292740046838409E-2</v>
      </c>
      <c r="EP301" s="30">
        <f t="shared" si="137"/>
        <v>3.829493087557604E-2</v>
      </c>
      <c r="EQ301" s="30">
        <f t="shared" si="138"/>
        <v>4.167441860465116E-2</v>
      </c>
      <c r="ER301" s="30">
        <f t="shared" si="139"/>
        <v>4.2957746478873238E-2</v>
      </c>
      <c r="ES301" s="30">
        <f t="shared" si="140"/>
        <v>4.1097852028639616E-2</v>
      </c>
      <c r="ET301" s="30">
        <f t="shared" si="141"/>
        <v>3.9381688466111772E-2</v>
      </c>
      <c r="EU301" s="30">
        <f t="shared" si="142"/>
        <v>4.1607142857142856E-2</v>
      </c>
      <c r="EV301" s="30">
        <f t="shared" si="143"/>
        <v>4.1582054309327036E-2</v>
      </c>
      <c r="EW301" s="30">
        <f t="shared" si="144"/>
        <v>3.9318448883666278E-2</v>
      </c>
      <c r="EX301" s="30">
        <f t="shared" si="145"/>
        <v>3.9492140266021762E-2</v>
      </c>
      <c r="EY301" s="30">
        <f t="shared" si="146"/>
        <v>4.032104637336504E-2</v>
      </c>
      <c r="EZ301" s="30">
        <f t="shared" si="147"/>
        <v>3.9649941656942821E-2</v>
      </c>
      <c r="FA301" s="30">
        <f t="shared" si="148"/>
        <v>4.0385064177362894E-2</v>
      </c>
      <c r="FB301" s="30">
        <f t="shared" si="149"/>
        <v>3.9841449603624006E-2</v>
      </c>
      <c r="FC301" s="30">
        <f t="shared" si="150"/>
        <v>4.2016036655211912E-2</v>
      </c>
      <c r="FD301" s="30">
        <f t="shared" si="133"/>
        <v>8.6342592592592596E-2</v>
      </c>
      <c r="FE301" s="30">
        <f t="shared" si="134"/>
        <v>8.4175438596491223E-2</v>
      </c>
      <c r="FF301" s="30">
        <f t="shared" si="135"/>
        <v>7.7758420441347273E-2</v>
      </c>
    </row>
    <row r="302" spans="1:162" ht="14.4" x14ac:dyDescent="0.3">
      <c r="A302" s="16" t="s">
        <v>305</v>
      </c>
      <c r="B302" s="18">
        <v>4911</v>
      </c>
      <c r="C302" s="18">
        <v>4650</v>
      </c>
      <c r="D302" s="18">
        <v>4729</v>
      </c>
      <c r="E302" s="18">
        <v>4765</v>
      </c>
      <c r="F302" s="18">
        <v>4148</v>
      </c>
      <c r="G302" s="18">
        <v>3633</v>
      </c>
      <c r="H302" s="18">
        <v>3831</v>
      </c>
      <c r="I302" s="18">
        <v>3816</v>
      </c>
      <c r="J302" s="18">
        <v>3460</v>
      </c>
      <c r="K302" s="18">
        <v>3402</v>
      </c>
      <c r="L302" s="18">
        <v>3624</v>
      </c>
      <c r="M302" s="18">
        <v>3751</v>
      </c>
      <c r="N302" s="18">
        <v>3586</v>
      </c>
      <c r="O302" s="18">
        <v>3475</v>
      </c>
      <c r="P302" s="18">
        <v>3516</v>
      </c>
      <c r="Q302" s="18">
        <v>3552</v>
      </c>
      <c r="R302" s="18">
        <v>3337</v>
      </c>
      <c r="S302" s="18">
        <v>3252</v>
      </c>
      <c r="T302" s="18">
        <v>3291</v>
      </c>
      <c r="U302" s="18">
        <v>3451</v>
      </c>
      <c r="V302" s="18">
        <v>3259</v>
      </c>
      <c r="W302" s="18">
        <v>3105</v>
      </c>
      <c r="X302" s="18">
        <v>3321</v>
      </c>
      <c r="Y302" s="18">
        <v>3573</v>
      </c>
      <c r="Z302" s="18">
        <v>3513</v>
      </c>
      <c r="AA302" s="18">
        <v>3454</v>
      </c>
      <c r="AB302" s="18">
        <v>3521</v>
      </c>
      <c r="AC302" s="18">
        <v>3831</v>
      </c>
      <c r="AD302" s="18">
        <v>6639</v>
      </c>
      <c r="AE302" s="18">
        <v>6557</v>
      </c>
      <c r="AF302" s="18">
        <v>6424</v>
      </c>
      <c r="AG302" s="18"/>
      <c r="AH302" s="18"/>
      <c r="AI302" s="18"/>
      <c r="AJ302" s="18"/>
      <c r="AK302" s="18">
        <v>52800</v>
      </c>
      <c r="AL302" s="18">
        <v>53700</v>
      </c>
      <c r="AM302" s="18">
        <v>54300</v>
      </c>
      <c r="AN302" s="18">
        <v>53200</v>
      </c>
      <c r="AO302" s="18">
        <v>53700</v>
      </c>
      <c r="AP302" s="18">
        <v>55500</v>
      </c>
      <c r="AQ302" s="18">
        <v>55800</v>
      </c>
      <c r="AR302" s="18">
        <v>61200</v>
      </c>
      <c r="AS302" s="18">
        <v>61800</v>
      </c>
      <c r="AT302" s="18">
        <v>58400</v>
      </c>
      <c r="AU302" s="18">
        <v>56800</v>
      </c>
      <c r="AV302" s="18">
        <v>54500</v>
      </c>
      <c r="AW302" s="18">
        <v>52800</v>
      </c>
      <c r="AX302" s="18">
        <v>52700</v>
      </c>
      <c r="AY302" s="40">
        <v>52900</v>
      </c>
      <c r="AZ302" s="40">
        <v>55200</v>
      </c>
      <c r="BA302" s="40">
        <v>55500</v>
      </c>
      <c r="BB302" s="40">
        <v>55200</v>
      </c>
      <c r="BC302" s="40">
        <v>57700</v>
      </c>
      <c r="BD302" s="40">
        <v>57200</v>
      </c>
      <c r="BE302" s="40">
        <v>56600</v>
      </c>
      <c r="BF302" s="40">
        <v>60600</v>
      </c>
      <c r="BG302" s="40">
        <v>62700</v>
      </c>
      <c r="BH302" s="40">
        <v>64300</v>
      </c>
      <c r="BI302" s="40">
        <v>64700</v>
      </c>
      <c r="BJ302" s="40">
        <v>61300</v>
      </c>
      <c r="BK302" s="40">
        <v>56300</v>
      </c>
      <c r="BL302" s="40">
        <v>56000</v>
      </c>
      <c r="BM302" s="40">
        <v>55100</v>
      </c>
      <c r="BN302" s="40">
        <v>56900</v>
      </c>
      <c r="BO302" s="40">
        <v>59200</v>
      </c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16"/>
      <c r="CJ302"/>
      <c r="CL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EA302" s="30" t="e">
        <f t="shared" si="131"/>
        <v>#DIV/0!</v>
      </c>
      <c r="EB302" s="30">
        <f t="shared" si="132"/>
        <v>9.3011363636363642E-2</v>
      </c>
      <c r="EC302" s="30">
        <f t="shared" si="151"/>
        <v>8.6592178770949726E-2</v>
      </c>
      <c r="ED302" s="30">
        <f t="shared" si="152"/>
        <v>8.7090239410681405E-2</v>
      </c>
      <c r="EE302" s="30">
        <f t="shared" si="153"/>
        <v>8.9567669172932338E-2</v>
      </c>
      <c r="EF302" s="30">
        <f t="shared" si="154"/>
        <v>7.7243947858472994E-2</v>
      </c>
      <c r="EG302" s="30">
        <f t="shared" si="155"/>
        <v>6.5459459459459454E-2</v>
      </c>
      <c r="EH302" s="30">
        <f t="shared" si="156"/>
        <v>6.8655913978494618E-2</v>
      </c>
      <c r="EI302" s="30">
        <f t="shared" si="157"/>
        <v>6.235294117647059E-2</v>
      </c>
      <c r="EJ302" s="30">
        <f t="shared" si="158"/>
        <v>5.5987055016181231E-2</v>
      </c>
      <c r="EK302" s="30">
        <f t="shared" si="159"/>
        <v>5.8253424657534247E-2</v>
      </c>
      <c r="EL302" s="30">
        <f t="shared" si="160"/>
        <v>6.3802816901408446E-2</v>
      </c>
      <c r="EM302" s="30">
        <f t="shared" si="161"/>
        <v>6.8825688073394495E-2</v>
      </c>
      <c r="EN302" s="30">
        <f t="shared" si="162"/>
        <v>6.7916666666666667E-2</v>
      </c>
      <c r="EO302" s="30">
        <f t="shared" si="136"/>
        <v>6.5939278937381399E-2</v>
      </c>
      <c r="EP302" s="30">
        <f t="shared" si="137"/>
        <v>6.646502835538752E-2</v>
      </c>
      <c r="EQ302" s="30">
        <f t="shared" si="138"/>
        <v>6.4347826086956522E-2</v>
      </c>
      <c r="ER302" s="30">
        <f t="shared" si="139"/>
        <v>6.0126126126126125E-2</v>
      </c>
      <c r="ES302" s="30">
        <f t="shared" si="140"/>
        <v>5.8913043478260867E-2</v>
      </c>
      <c r="ET302" s="30">
        <f t="shared" si="141"/>
        <v>5.7036395147313693E-2</v>
      </c>
      <c r="EU302" s="30">
        <f t="shared" si="142"/>
        <v>6.0332167832167834E-2</v>
      </c>
      <c r="EV302" s="30">
        <f t="shared" si="143"/>
        <v>5.7579505300353356E-2</v>
      </c>
      <c r="EW302" s="30">
        <f t="shared" si="144"/>
        <v>5.1237623762376235E-2</v>
      </c>
      <c r="EX302" s="30">
        <f t="shared" si="145"/>
        <v>5.2966507177033495E-2</v>
      </c>
      <c r="EY302" s="30">
        <f t="shared" si="146"/>
        <v>5.556765163297045E-2</v>
      </c>
      <c r="EZ302" s="30">
        <f t="shared" si="147"/>
        <v>5.4296754250386402E-2</v>
      </c>
      <c r="FA302" s="30">
        <f t="shared" si="148"/>
        <v>5.6345840130505712E-2</v>
      </c>
      <c r="FB302" s="30">
        <f t="shared" si="149"/>
        <v>6.2539964476021309E-2</v>
      </c>
      <c r="FC302" s="30">
        <f t="shared" si="150"/>
        <v>6.8410714285714283E-2</v>
      </c>
      <c r="FD302" s="30">
        <f t="shared" si="133"/>
        <v>0.12049001814882032</v>
      </c>
      <c r="FE302" s="30">
        <f t="shared" si="134"/>
        <v>0.1152372583479789</v>
      </c>
      <c r="FF302" s="30">
        <f t="shared" si="135"/>
        <v>0.10851351351351352</v>
      </c>
    </row>
    <row r="303" spans="1:162" ht="14.4" x14ac:dyDescent="0.3">
      <c r="A303" s="16" t="s">
        <v>306</v>
      </c>
      <c r="B303" s="18">
        <v>1853</v>
      </c>
      <c r="C303" s="18">
        <v>1686</v>
      </c>
      <c r="D303" s="18">
        <v>1601</v>
      </c>
      <c r="E303" s="18">
        <v>1547</v>
      </c>
      <c r="F303" s="18">
        <v>1352</v>
      </c>
      <c r="G303" s="18">
        <v>1238</v>
      </c>
      <c r="H303" s="18">
        <v>1169</v>
      </c>
      <c r="I303" s="18">
        <v>1162</v>
      </c>
      <c r="J303" s="18">
        <v>1067</v>
      </c>
      <c r="K303" s="18">
        <v>998</v>
      </c>
      <c r="L303" s="18">
        <v>1047</v>
      </c>
      <c r="M303" s="18">
        <v>1041</v>
      </c>
      <c r="N303" s="18">
        <v>991</v>
      </c>
      <c r="O303" s="18">
        <v>973</v>
      </c>
      <c r="P303" s="18">
        <v>965</v>
      </c>
      <c r="Q303" s="18">
        <v>997</v>
      </c>
      <c r="R303" s="18">
        <v>950</v>
      </c>
      <c r="S303" s="18">
        <v>981</v>
      </c>
      <c r="T303" s="18">
        <v>947</v>
      </c>
      <c r="U303" s="18">
        <v>924</v>
      </c>
      <c r="V303" s="18">
        <v>920</v>
      </c>
      <c r="W303" s="18">
        <v>911</v>
      </c>
      <c r="X303" s="18">
        <v>942</v>
      </c>
      <c r="Y303" s="18">
        <v>976</v>
      </c>
      <c r="Z303" s="18">
        <v>1036</v>
      </c>
      <c r="AA303" s="18">
        <v>1099</v>
      </c>
      <c r="AB303" s="18">
        <v>1059</v>
      </c>
      <c r="AC303" s="18">
        <v>1105</v>
      </c>
      <c r="AD303" s="18">
        <v>2818</v>
      </c>
      <c r="AE303" s="18">
        <v>2744</v>
      </c>
      <c r="AF303" s="18">
        <v>2596</v>
      </c>
      <c r="AG303" s="18"/>
      <c r="AH303" s="18"/>
      <c r="AI303" s="18"/>
      <c r="AJ303" s="18"/>
      <c r="AK303" s="18">
        <v>57900</v>
      </c>
      <c r="AL303" s="18">
        <v>58700</v>
      </c>
      <c r="AM303" s="18">
        <v>59700</v>
      </c>
      <c r="AN303" s="18">
        <v>59000</v>
      </c>
      <c r="AO303" s="18">
        <v>60000</v>
      </c>
      <c r="AP303" s="18">
        <v>58200</v>
      </c>
      <c r="AQ303" s="18">
        <v>60100</v>
      </c>
      <c r="AR303" s="18">
        <v>60200</v>
      </c>
      <c r="AS303" s="18">
        <v>60400</v>
      </c>
      <c r="AT303" s="18">
        <v>62100</v>
      </c>
      <c r="AU303" s="18">
        <v>59600</v>
      </c>
      <c r="AV303" s="18">
        <v>59300</v>
      </c>
      <c r="AW303" s="18">
        <v>59000</v>
      </c>
      <c r="AX303" s="18">
        <v>57900</v>
      </c>
      <c r="AY303" s="40">
        <v>59900</v>
      </c>
      <c r="AZ303" s="40">
        <v>61100</v>
      </c>
      <c r="BA303" s="40">
        <v>60300</v>
      </c>
      <c r="BB303" s="40">
        <v>61200</v>
      </c>
      <c r="BC303" s="40">
        <v>62800</v>
      </c>
      <c r="BD303" s="40">
        <v>62700</v>
      </c>
      <c r="BE303" s="40">
        <v>63700</v>
      </c>
      <c r="BF303" s="40">
        <v>63100</v>
      </c>
      <c r="BG303" s="40">
        <v>62300</v>
      </c>
      <c r="BH303" s="40">
        <v>59400</v>
      </c>
      <c r="BI303" s="40">
        <v>61200</v>
      </c>
      <c r="BJ303" s="40">
        <v>61000</v>
      </c>
      <c r="BK303" s="40">
        <v>60500</v>
      </c>
      <c r="BL303" s="40">
        <v>60800</v>
      </c>
      <c r="BM303" s="40">
        <v>61500</v>
      </c>
      <c r="BN303" s="40">
        <v>62100</v>
      </c>
      <c r="BO303" s="40">
        <v>64700</v>
      </c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16"/>
      <c r="CJ303"/>
      <c r="CL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EA303" s="30" t="e">
        <f t="shared" si="131"/>
        <v>#DIV/0!</v>
      </c>
      <c r="EB303" s="30">
        <f t="shared" si="132"/>
        <v>3.2003454231433505E-2</v>
      </c>
      <c r="EC303" s="30">
        <f t="shared" si="151"/>
        <v>2.8722316865417378E-2</v>
      </c>
      <c r="ED303" s="30">
        <f t="shared" si="152"/>
        <v>2.6817420435510889E-2</v>
      </c>
      <c r="EE303" s="30">
        <f t="shared" si="153"/>
        <v>2.6220338983050848E-2</v>
      </c>
      <c r="EF303" s="30">
        <f t="shared" si="154"/>
        <v>2.2533333333333332E-2</v>
      </c>
      <c r="EG303" s="30">
        <f t="shared" si="155"/>
        <v>2.1271477663230242E-2</v>
      </c>
      <c r="EH303" s="30">
        <f t="shared" si="156"/>
        <v>1.9450915141430949E-2</v>
      </c>
      <c r="EI303" s="30">
        <f t="shared" si="157"/>
        <v>1.9302325581395347E-2</v>
      </c>
      <c r="EJ303" s="30">
        <f t="shared" si="158"/>
        <v>1.7665562913907286E-2</v>
      </c>
      <c r="EK303" s="30">
        <f t="shared" si="159"/>
        <v>1.6070853462157812E-2</v>
      </c>
      <c r="EL303" s="30">
        <f t="shared" si="160"/>
        <v>1.7567114093959731E-2</v>
      </c>
      <c r="EM303" s="30">
        <f t="shared" si="161"/>
        <v>1.7554806070826306E-2</v>
      </c>
      <c r="EN303" s="30">
        <f t="shared" si="162"/>
        <v>1.6796610169491525E-2</v>
      </c>
      <c r="EO303" s="30">
        <f t="shared" si="136"/>
        <v>1.680483592400691E-2</v>
      </c>
      <c r="EP303" s="30">
        <f t="shared" si="137"/>
        <v>1.6110183639398999E-2</v>
      </c>
      <c r="EQ303" s="30">
        <f t="shared" si="138"/>
        <v>1.6317512274959083E-2</v>
      </c>
      <c r="ER303" s="30">
        <f t="shared" si="139"/>
        <v>1.5754560530679935E-2</v>
      </c>
      <c r="ES303" s="30">
        <f t="shared" si="140"/>
        <v>1.6029411764705882E-2</v>
      </c>
      <c r="ET303" s="30">
        <f t="shared" si="141"/>
        <v>1.5079617834394904E-2</v>
      </c>
      <c r="EU303" s="30">
        <f t="shared" si="142"/>
        <v>1.4736842105263158E-2</v>
      </c>
      <c r="EV303" s="30">
        <f t="shared" si="143"/>
        <v>1.4442700156985872E-2</v>
      </c>
      <c r="EW303" s="30">
        <f t="shared" si="144"/>
        <v>1.4437400950871633E-2</v>
      </c>
      <c r="EX303" s="30">
        <f t="shared" si="145"/>
        <v>1.5120385232744784E-2</v>
      </c>
      <c r="EY303" s="30">
        <f t="shared" si="146"/>
        <v>1.6430976430976432E-2</v>
      </c>
      <c r="EZ303" s="30">
        <f t="shared" si="147"/>
        <v>1.6928104575163399E-2</v>
      </c>
      <c r="FA303" s="30">
        <f t="shared" si="148"/>
        <v>1.8016393442622951E-2</v>
      </c>
      <c r="FB303" s="30">
        <f t="shared" si="149"/>
        <v>1.750413223140496E-2</v>
      </c>
      <c r="FC303" s="30">
        <f t="shared" si="150"/>
        <v>1.8174342105263159E-2</v>
      </c>
      <c r="FD303" s="30">
        <f t="shared" si="133"/>
        <v>4.5821138211382111E-2</v>
      </c>
      <c r="FE303" s="30">
        <f t="shared" si="134"/>
        <v>4.4186795491143314E-2</v>
      </c>
      <c r="FF303" s="30">
        <f t="shared" si="135"/>
        <v>4.0123647604327663E-2</v>
      </c>
    </row>
    <row r="304" spans="1:162" ht="14.4" x14ac:dyDescent="0.3">
      <c r="A304" s="16" t="s">
        <v>307</v>
      </c>
      <c r="B304" s="18">
        <v>1572</v>
      </c>
      <c r="C304" s="18">
        <v>1537</v>
      </c>
      <c r="D304" s="18">
        <v>1465</v>
      </c>
      <c r="E304" s="18">
        <v>1503</v>
      </c>
      <c r="F304" s="18">
        <v>1297</v>
      </c>
      <c r="G304" s="18">
        <v>1144</v>
      </c>
      <c r="H304" s="18">
        <v>1017</v>
      </c>
      <c r="I304" s="18">
        <v>1047</v>
      </c>
      <c r="J304" s="18">
        <v>972</v>
      </c>
      <c r="K304" s="18">
        <v>950</v>
      </c>
      <c r="L304" s="18">
        <v>938</v>
      </c>
      <c r="M304" s="18">
        <v>969</v>
      </c>
      <c r="N304" s="18">
        <v>964</v>
      </c>
      <c r="O304" s="18">
        <v>949</v>
      </c>
      <c r="P304" s="18">
        <v>917</v>
      </c>
      <c r="Q304" s="18">
        <v>957</v>
      </c>
      <c r="R304" s="18">
        <v>914</v>
      </c>
      <c r="S304" s="18">
        <v>863</v>
      </c>
      <c r="T304" s="18">
        <v>832</v>
      </c>
      <c r="U304" s="18">
        <v>849</v>
      </c>
      <c r="V304" s="18">
        <v>866</v>
      </c>
      <c r="W304" s="18">
        <v>890</v>
      </c>
      <c r="X304" s="18">
        <v>899</v>
      </c>
      <c r="Y304" s="18">
        <v>973</v>
      </c>
      <c r="Z304" s="18">
        <v>924</v>
      </c>
      <c r="AA304" s="18">
        <v>915</v>
      </c>
      <c r="AB304" s="18">
        <v>923</v>
      </c>
      <c r="AC304" s="18">
        <v>991</v>
      </c>
      <c r="AD304" s="18">
        <v>2363</v>
      </c>
      <c r="AE304" s="18">
        <v>2307</v>
      </c>
      <c r="AF304" s="18">
        <v>2113</v>
      </c>
      <c r="AG304" s="18"/>
      <c r="AH304" s="18"/>
      <c r="AI304" s="18"/>
      <c r="AJ304" s="18"/>
      <c r="AK304" s="18">
        <v>42000</v>
      </c>
      <c r="AL304" s="18">
        <v>41100</v>
      </c>
      <c r="AM304" s="18">
        <v>40100</v>
      </c>
      <c r="AN304" s="18">
        <v>41000</v>
      </c>
      <c r="AO304" s="18">
        <v>42900</v>
      </c>
      <c r="AP304" s="18">
        <v>43400</v>
      </c>
      <c r="AQ304" s="18">
        <v>44600</v>
      </c>
      <c r="AR304" s="18">
        <v>44500</v>
      </c>
      <c r="AS304" s="18">
        <v>44400</v>
      </c>
      <c r="AT304" s="18">
        <v>45500</v>
      </c>
      <c r="AU304" s="18">
        <v>46300</v>
      </c>
      <c r="AV304" s="18">
        <v>47300</v>
      </c>
      <c r="AW304" s="18">
        <v>45300</v>
      </c>
      <c r="AX304" s="18">
        <v>44600</v>
      </c>
      <c r="AY304" s="40">
        <v>43900</v>
      </c>
      <c r="AZ304" s="40">
        <v>42000</v>
      </c>
      <c r="BA304" s="40">
        <v>43500</v>
      </c>
      <c r="BB304" s="40">
        <v>42900</v>
      </c>
      <c r="BC304" s="40">
        <v>45100</v>
      </c>
      <c r="BD304" s="40">
        <v>45900</v>
      </c>
      <c r="BE304" s="40">
        <v>45800</v>
      </c>
      <c r="BF304" s="40">
        <v>46200</v>
      </c>
      <c r="BG304" s="40">
        <v>45300</v>
      </c>
      <c r="BH304" s="40">
        <v>43600</v>
      </c>
      <c r="BI304" s="40">
        <v>42500</v>
      </c>
      <c r="BJ304" s="40">
        <v>44700</v>
      </c>
      <c r="BK304" s="40">
        <v>42700</v>
      </c>
      <c r="BL304" s="40">
        <v>45800</v>
      </c>
      <c r="BM304" s="40">
        <v>48000</v>
      </c>
      <c r="BN304" s="40">
        <v>47600</v>
      </c>
      <c r="BO304" s="40">
        <v>47200</v>
      </c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16"/>
      <c r="CJ304"/>
      <c r="CL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EA304" s="30" t="e">
        <f t="shared" si="131"/>
        <v>#DIV/0!</v>
      </c>
      <c r="EB304" s="30">
        <f t="shared" si="132"/>
        <v>3.7428571428571429E-2</v>
      </c>
      <c r="EC304" s="30">
        <f t="shared" si="151"/>
        <v>3.7396593673965937E-2</v>
      </c>
      <c r="ED304" s="30">
        <f t="shared" si="152"/>
        <v>3.6533665835411469E-2</v>
      </c>
      <c r="EE304" s="30">
        <f t="shared" si="153"/>
        <v>3.6658536585365852E-2</v>
      </c>
      <c r="EF304" s="30">
        <f t="shared" si="154"/>
        <v>3.0233100233100232E-2</v>
      </c>
      <c r="EG304" s="30">
        <f t="shared" si="155"/>
        <v>2.6359447004608294E-2</v>
      </c>
      <c r="EH304" s="30">
        <f t="shared" si="156"/>
        <v>2.2802690582959643E-2</v>
      </c>
      <c r="EI304" s="30">
        <f t="shared" si="157"/>
        <v>2.3528089887640449E-2</v>
      </c>
      <c r="EJ304" s="30">
        <f t="shared" si="158"/>
        <v>2.189189189189189E-2</v>
      </c>
      <c r="EK304" s="30">
        <f t="shared" si="159"/>
        <v>2.0879120879120878E-2</v>
      </c>
      <c r="EL304" s="30">
        <f t="shared" si="160"/>
        <v>2.0259179265658747E-2</v>
      </c>
      <c r="EM304" s="30">
        <f t="shared" si="161"/>
        <v>2.0486257928118392E-2</v>
      </c>
      <c r="EN304" s="30">
        <f t="shared" si="162"/>
        <v>2.1280353200883003E-2</v>
      </c>
      <c r="EO304" s="30">
        <f t="shared" si="136"/>
        <v>2.1278026905829597E-2</v>
      </c>
      <c r="EP304" s="30">
        <f t="shared" si="137"/>
        <v>2.0888382687927108E-2</v>
      </c>
      <c r="EQ304" s="30">
        <f t="shared" si="138"/>
        <v>2.2785714285714284E-2</v>
      </c>
      <c r="ER304" s="30">
        <f t="shared" si="139"/>
        <v>2.1011494252873564E-2</v>
      </c>
      <c r="ES304" s="30">
        <f t="shared" si="140"/>
        <v>2.0116550116550117E-2</v>
      </c>
      <c r="ET304" s="30">
        <f t="shared" si="141"/>
        <v>1.8447893569844789E-2</v>
      </c>
      <c r="EU304" s="30">
        <f t="shared" si="142"/>
        <v>1.849673202614379E-2</v>
      </c>
      <c r="EV304" s="30">
        <f t="shared" si="143"/>
        <v>1.8908296943231442E-2</v>
      </c>
      <c r="EW304" s="30">
        <f t="shared" si="144"/>
        <v>1.9264069264069265E-2</v>
      </c>
      <c r="EX304" s="30">
        <f t="shared" si="145"/>
        <v>1.9845474613686534E-2</v>
      </c>
      <c r="EY304" s="30">
        <f t="shared" si="146"/>
        <v>2.2316513761467888E-2</v>
      </c>
      <c r="EZ304" s="30">
        <f t="shared" si="147"/>
        <v>2.1741176470588236E-2</v>
      </c>
      <c r="FA304" s="30">
        <f t="shared" si="148"/>
        <v>2.046979865771812E-2</v>
      </c>
      <c r="FB304" s="30">
        <f t="shared" si="149"/>
        <v>2.1615925058548008E-2</v>
      </c>
      <c r="FC304" s="30">
        <f t="shared" si="150"/>
        <v>2.1637554585152839E-2</v>
      </c>
      <c r="FD304" s="30">
        <f t="shared" si="133"/>
        <v>4.9229166666666664E-2</v>
      </c>
      <c r="FE304" s="30">
        <f t="shared" si="134"/>
        <v>4.8466386554621849E-2</v>
      </c>
      <c r="FF304" s="30">
        <f t="shared" si="135"/>
        <v>4.4766949152542375E-2</v>
      </c>
    </row>
    <row r="305" spans="1:162" ht="14.4" x14ac:dyDescent="0.3">
      <c r="A305" s="16" t="s">
        <v>308</v>
      </c>
      <c r="B305" s="18">
        <v>6929</v>
      </c>
      <c r="C305" s="18">
        <v>6682</v>
      </c>
      <c r="D305" s="18">
        <v>6405</v>
      </c>
      <c r="E305" s="18">
        <v>6405</v>
      </c>
      <c r="F305" s="18">
        <v>5845</v>
      </c>
      <c r="G305" s="18">
        <v>5251</v>
      </c>
      <c r="H305" s="18">
        <v>4768</v>
      </c>
      <c r="I305" s="18">
        <v>4801</v>
      </c>
      <c r="J305" s="18">
        <v>4278</v>
      </c>
      <c r="K305" s="18">
        <v>3870</v>
      </c>
      <c r="L305" s="18">
        <v>3890</v>
      </c>
      <c r="M305" s="18">
        <v>4440</v>
      </c>
      <c r="N305" s="18">
        <v>4374</v>
      </c>
      <c r="O305" s="18">
        <v>4235</v>
      </c>
      <c r="P305" s="18">
        <v>4259</v>
      </c>
      <c r="Q305" s="18">
        <v>4441</v>
      </c>
      <c r="R305" s="18">
        <v>4292</v>
      </c>
      <c r="S305" s="18">
        <v>4113</v>
      </c>
      <c r="T305" s="18">
        <v>4134</v>
      </c>
      <c r="U305" s="18">
        <v>4394</v>
      </c>
      <c r="V305" s="18">
        <v>4472</v>
      </c>
      <c r="W305" s="18">
        <v>4340</v>
      </c>
      <c r="X305" s="18">
        <v>4540</v>
      </c>
      <c r="Y305" s="18">
        <v>4694</v>
      </c>
      <c r="Z305" s="18">
        <v>4481</v>
      </c>
      <c r="AA305" s="18">
        <v>4472</v>
      </c>
      <c r="AB305" s="18">
        <v>4432</v>
      </c>
      <c r="AC305" s="18">
        <v>4773</v>
      </c>
      <c r="AD305" s="18">
        <v>8645</v>
      </c>
      <c r="AE305" s="18">
        <v>8537</v>
      </c>
      <c r="AF305" s="18">
        <v>8273</v>
      </c>
      <c r="AG305" s="18"/>
      <c r="AH305" s="18"/>
      <c r="AI305" s="18"/>
      <c r="AJ305" s="18"/>
      <c r="AK305" s="18">
        <v>56400</v>
      </c>
      <c r="AL305" s="18">
        <v>57600</v>
      </c>
      <c r="AM305" s="18">
        <v>57800</v>
      </c>
      <c r="AN305" s="18">
        <v>59700</v>
      </c>
      <c r="AO305" s="18">
        <v>57900</v>
      </c>
      <c r="AP305" s="18">
        <v>56900</v>
      </c>
      <c r="AQ305" s="18">
        <v>57100</v>
      </c>
      <c r="AR305" s="18">
        <v>60200</v>
      </c>
      <c r="AS305" s="18">
        <v>60800</v>
      </c>
      <c r="AT305" s="18">
        <v>58600</v>
      </c>
      <c r="AU305" s="18">
        <v>60000</v>
      </c>
      <c r="AV305" s="18">
        <v>61000</v>
      </c>
      <c r="AW305" s="18">
        <v>61600</v>
      </c>
      <c r="AX305" s="18">
        <v>61800</v>
      </c>
      <c r="AY305" s="40">
        <v>63000</v>
      </c>
      <c r="AZ305" s="40">
        <v>60300</v>
      </c>
      <c r="BA305" s="40">
        <v>63100</v>
      </c>
      <c r="BB305" s="40">
        <v>66800</v>
      </c>
      <c r="BC305" s="40">
        <v>67900</v>
      </c>
      <c r="BD305" s="40">
        <v>65400</v>
      </c>
      <c r="BE305" s="40">
        <v>64100</v>
      </c>
      <c r="BF305" s="40">
        <v>61500</v>
      </c>
      <c r="BG305" s="40">
        <v>62200</v>
      </c>
      <c r="BH305" s="40">
        <v>65300</v>
      </c>
      <c r="BI305" s="40">
        <v>63800</v>
      </c>
      <c r="BJ305" s="40">
        <v>62500</v>
      </c>
      <c r="BK305" s="40">
        <v>60400</v>
      </c>
      <c r="BL305" s="40">
        <v>59000</v>
      </c>
      <c r="BM305" s="40">
        <v>58500</v>
      </c>
      <c r="BN305" s="40">
        <v>61600</v>
      </c>
      <c r="BO305" s="40">
        <v>61100</v>
      </c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16"/>
      <c r="CJ305"/>
      <c r="CL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EA305" s="30" t="e">
        <f t="shared" si="131"/>
        <v>#DIV/0!</v>
      </c>
      <c r="EB305" s="30">
        <f t="shared" si="132"/>
        <v>0.12285460992907801</v>
      </c>
      <c r="EC305" s="30">
        <f t="shared" si="151"/>
        <v>0.11600694444444444</v>
      </c>
      <c r="ED305" s="30">
        <f t="shared" si="152"/>
        <v>0.11081314878892734</v>
      </c>
      <c r="EE305" s="30">
        <f t="shared" si="153"/>
        <v>0.10728643216080402</v>
      </c>
      <c r="EF305" s="30">
        <f t="shared" si="154"/>
        <v>0.10094991364421416</v>
      </c>
      <c r="EG305" s="30">
        <f t="shared" si="155"/>
        <v>9.2284710017574698E-2</v>
      </c>
      <c r="EH305" s="30">
        <f t="shared" si="156"/>
        <v>8.3502626970227672E-2</v>
      </c>
      <c r="EI305" s="30">
        <f t="shared" si="157"/>
        <v>7.9750830564784048E-2</v>
      </c>
      <c r="EJ305" s="30">
        <f t="shared" si="158"/>
        <v>7.0361842105263153E-2</v>
      </c>
      <c r="EK305" s="30">
        <f t="shared" si="159"/>
        <v>6.604095563139932E-2</v>
      </c>
      <c r="EL305" s="30">
        <f t="shared" si="160"/>
        <v>6.483333333333334E-2</v>
      </c>
      <c r="EM305" s="30">
        <f t="shared" si="161"/>
        <v>7.2786885245901642E-2</v>
      </c>
      <c r="EN305" s="30">
        <f t="shared" si="162"/>
        <v>7.1006493506493504E-2</v>
      </c>
      <c r="EO305" s="30">
        <f t="shared" si="136"/>
        <v>6.8527508090614891E-2</v>
      </c>
      <c r="EP305" s="30">
        <f t="shared" si="137"/>
        <v>6.7603174603174609E-2</v>
      </c>
      <c r="EQ305" s="30">
        <f t="shared" si="138"/>
        <v>7.3648424543946933E-2</v>
      </c>
      <c r="ER305" s="30">
        <f t="shared" si="139"/>
        <v>6.8019017432646586E-2</v>
      </c>
      <c r="ES305" s="30">
        <f t="shared" si="140"/>
        <v>6.1571856287425147E-2</v>
      </c>
      <c r="ET305" s="30">
        <f t="shared" si="141"/>
        <v>6.0883652430044184E-2</v>
      </c>
      <c r="EU305" s="30">
        <f t="shared" si="142"/>
        <v>6.7186544342507648E-2</v>
      </c>
      <c r="EV305" s="30">
        <f t="shared" si="143"/>
        <v>6.9765990639625589E-2</v>
      </c>
      <c r="EW305" s="30">
        <f t="shared" si="144"/>
        <v>7.0569105691056913E-2</v>
      </c>
      <c r="EX305" s="30">
        <f t="shared" si="145"/>
        <v>7.29903536977492E-2</v>
      </c>
      <c r="EY305" s="30">
        <f t="shared" si="146"/>
        <v>7.1883614088820824E-2</v>
      </c>
      <c r="EZ305" s="30">
        <f t="shared" si="147"/>
        <v>7.0235109717868338E-2</v>
      </c>
      <c r="FA305" s="30">
        <f t="shared" si="148"/>
        <v>7.1552000000000004E-2</v>
      </c>
      <c r="FB305" s="30">
        <f t="shared" si="149"/>
        <v>7.3377483443708605E-2</v>
      </c>
      <c r="FC305" s="30">
        <f t="shared" si="150"/>
        <v>8.089830508474577E-2</v>
      </c>
      <c r="FD305" s="30">
        <f t="shared" si="133"/>
        <v>0.14777777777777779</v>
      </c>
      <c r="FE305" s="30">
        <f t="shared" si="134"/>
        <v>0.13858766233766234</v>
      </c>
      <c r="FF305" s="30">
        <f t="shared" si="135"/>
        <v>0.13540098199672668</v>
      </c>
    </row>
    <row r="306" spans="1:162" ht="14.4" x14ac:dyDescent="0.3">
      <c r="A306" s="16" t="s">
        <v>309</v>
      </c>
      <c r="B306" s="18">
        <v>1656</v>
      </c>
      <c r="C306" s="18">
        <v>1586</v>
      </c>
      <c r="D306" s="18">
        <v>1396</v>
      </c>
      <c r="E306" s="18">
        <v>1464</v>
      </c>
      <c r="F306" s="18">
        <v>1354</v>
      </c>
      <c r="G306" s="18">
        <v>1234</v>
      </c>
      <c r="H306" s="18">
        <v>1139</v>
      </c>
      <c r="I306" s="18">
        <v>1091</v>
      </c>
      <c r="J306" s="18">
        <v>1043</v>
      </c>
      <c r="K306" s="18">
        <v>1074</v>
      </c>
      <c r="L306" s="18">
        <v>995</v>
      </c>
      <c r="M306" s="18">
        <v>1014</v>
      </c>
      <c r="N306" s="18">
        <v>977</v>
      </c>
      <c r="O306" s="18">
        <v>997</v>
      </c>
      <c r="P306" s="18">
        <v>938</v>
      </c>
      <c r="Q306" s="18">
        <v>979</v>
      </c>
      <c r="R306" s="18">
        <v>959</v>
      </c>
      <c r="S306" s="18">
        <v>912</v>
      </c>
      <c r="T306" s="18">
        <v>949</v>
      </c>
      <c r="U306" s="18">
        <v>975</v>
      </c>
      <c r="V306" s="18">
        <v>988</v>
      </c>
      <c r="W306" s="18">
        <v>989</v>
      </c>
      <c r="X306" s="18">
        <v>967</v>
      </c>
      <c r="Y306" s="18">
        <v>1008</v>
      </c>
      <c r="Z306" s="18">
        <v>992</v>
      </c>
      <c r="AA306" s="18">
        <v>982</v>
      </c>
      <c r="AB306" s="18">
        <v>962</v>
      </c>
      <c r="AC306" s="18">
        <v>1030</v>
      </c>
      <c r="AD306" s="18">
        <v>2650</v>
      </c>
      <c r="AE306" s="18">
        <v>2754</v>
      </c>
      <c r="AF306" s="18">
        <v>2715</v>
      </c>
      <c r="AG306" s="18"/>
      <c r="AH306" s="18"/>
      <c r="AI306" s="18"/>
      <c r="AJ306" s="18"/>
      <c r="AK306" s="18">
        <v>45000</v>
      </c>
      <c r="AL306" s="18">
        <v>43600</v>
      </c>
      <c r="AM306" s="18">
        <v>43500</v>
      </c>
      <c r="AN306" s="18">
        <v>43400</v>
      </c>
      <c r="AO306" s="18">
        <v>43600</v>
      </c>
      <c r="AP306" s="18">
        <v>44100</v>
      </c>
      <c r="AQ306" s="18">
        <v>44300</v>
      </c>
      <c r="AR306" s="18">
        <v>45700</v>
      </c>
      <c r="AS306" s="18">
        <v>45600</v>
      </c>
      <c r="AT306" s="18">
        <v>46900</v>
      </c>
      <c r="AU306" s="18">
        <v>47500</v>
      </c>
      <c r="AV306" s="18">
        <v>46800</v>
      </c>
      <c r="AW306" s="18">
        <v>44800</v>
      </c>
      <c r="AX306" s="18">
        <v>45400</v>
      </c>
      <c r="AY306" s="40">
        <v>46300</v>
      </c>
      <c r="AZ306" s="40">
        <v>46200</v>
      </c>
      <c r="BA306" s="40">
        <v>47400</v>
      </c>
      <c r="BB306" s="40">
        <v>46400</v>
      </c>
      <c r="BC306" s="40">
        <v>45600</v>
      </c>
      <c r="BD306" s="40">
        <v>45000</v>
      </c>
      <c r="BE306" s="40">
        <v>45200</v>
      </c>
      <c r="BF306" s="40">
        <v>44800</v>
      </c>
      <c r="BG306" s="40">
        <v>45300</v>
      </c>
      <c r="BH306" s="40">
        <v>45200</v>
      </c>
      <c r="BI306" s="40">
        <v>45100</v>
      </c>
      <c r="BJ306" s="40">
        <v>48200</v>
      </c>
      <c r="BK306" s="40">
        <v>48900</v>
      </c>
      <c r="BL306" s="40">
        <v>48600</v>
      </c>
      <c r="BM306" s="40">
        <v>47200</v>
      </c>
      <c r="BN306" s="40">
        <v>45400</v>
      </c>
      <c r="BO306" s="40">
        <v>46000</v>
      </c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16"/>
      <c r="CJ306"/>
      <c r="CL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EA306" s="30" t="e">
        <f t="shared" si="131"/>
        <v>#DIV/0!</v>
      </c>
      <c r="EB306" s="30">
        <f t="shared" si="132"/>
        <v>3.6799999999999999E-2</v>
      </c>
      <c r="EC306" s="30">
        <f t="shared" si="151"/>
        <v>3.6376146788990829E-2</v>
      </c>
      <c r="ED306" s="30">
        <f t="shared" si="152"/>
        <v>3.2091954022988506E-2</v>
      </c>
      <c r="EE306" s="30">
        <f t="shared" si="153"/>
        <v>3.3732718894009216E-2</v>
      </c>
      <c r="EF306" s="30">
        <f t="shared" si="154"/>
        <v>3.1055045871559633E-2</v>
      </c>
      <c r="EG306" s="30">
        <f t="shared" si="155"/>
        <v>2.798185941043084E-2</v>
      </c>
      <c r="EH306" s="30">
        <f t="shared" si="156"/>
        <v>2.5711060948081264E-2</v>
      </c>
      <c r="EI306" s="30">
        <f t="shared" si="157"/>
        <v>2.3873085339168491E-2</v>
      </c>
      <c r="EJ306" s="30">
        <f t="shared" si="158"/>
        <v>2.2872807017543861E-2</v>
      </c>
      <c r="EK306" s="30">
        <f t="shared" si="159"/>
        <v>2.2899786780383794E-2</v>
      </c>
      <c r="EL306" s="30">
        <f t="shared" si="160"/>
        <v>2.0947368421052631E-2</v>
      </c>
      <c r="EM306" s="30">
        <f t="shared" si="161"/>
        <v>2.1666666666666667E-2</v>
      </c>
      <c r="EN306" s="30">
        <f t="shared" si="162"/>
        <v>2.1808035714285714E-2</v>
      </c>
      <c r="EO306" s="30">
        <f t="shared" si="136"/>
        <v>2.1960352422907489E-2</v>
      </c>
      <c r="EP306" s="30">
        <f t="shared" si="137"/>
        <v>2.0259179265658747E-2</v>
      </c>
      <c r="EQ306" s="30">
        <f t="shared" si="138"/>
        <v>2.119047619047619E-2</v>
      </c>
      <c r="ER306" s="30">
        <f t="shared" si="139"/>
        <v>2.0232067510548523E-2</v>
      </c>
      <c r="ES306" s="30">
        <f t="shared" si="140"/>
        <v>1.9655172413793102E-2</v>
      </c>
      <c r="ET306" s="30">
        <f t="shared" si="141"/>
        <v>2.081140350877193E-2</v>
      </c>
      <c r="EU306" s="30">
        <f t="shared" si="142"/>
        <v>2.1666666666666667E-2</v>
      </c>
      <c r="EV306" s="30">
        <f t="shared" si="143"/>
        <v>2.1858407079646019E-2</v>
      </c>
      <c r="EW306" s="30">
        <f t="shared" si="144"/>
        <v>2.2075892857142856E-2</v>
      </c>
      <c r="EX306" s="30">
        <f t="shared" si="145"/>
        <v>2.1346578366445917E-2</v>
      </c>
      <c r="EY306" s="30">
        <f t="shared" si="146"/>
        <v>2.2300884955752213E-2</v>
      </c>
      <c r="EZ306" s="30">
        <f t="shared" si="147"/>
        <v>2.1995565410199557E-2</v>
      </c>
      <c r="FA306" s="30">
        <f t="shared" si="148"/>
        <v>2.0373443983402489E-2</v>
      </c>
      <c r="FB306" s="30">
        <f t="shared" si="149"/>
        <v>1.9672801635991818E-2</v>
      </c>
      <c r="FC306" s="30">
        <f t="shared" si="150"/>
        <v>2.1193415637860081E-2</v>
      </c>
      <c r="FD306" s="30">
        <f t="shared" si="133"/>
        <v>5.6144067796610173E-2</v>
      </c>
      <c r="FE306" s="30">
        <f t="shared" si="134"/>
        <v>6.066079295154185E-2</v>
      </c>
      <c r="FF306" s="30">
        <f t="shared" si="135"/>
        <v>5.9021739130434785E-2</v>
      </c>
    </row>
    <row r="307" spans="1:162" ht="14.4" x14ac:dyDescent="0.3">
      <c r="A307" s="16" t="s">
        <v>310</v>
      </c>
      <c r="B307" s="18">
        <v>6185</v>
      </c>
      <c r="C307" s="18">
        <v>5746</v>
      </c>
      <c r="D307" s="18">
        <v>5283</v>
      </c>
      <c r="E307" s="18">
        <v>5405</v>
      </c>
      <c r="F307" s="18">
        <v>4939</v>
      </c>
      <c r="G307" s="18">
        <v>4438</v>
      </c>
      <c r="H307" s="18">
        <v>4050</v>
      </c>
      <c r="I307" s="18">
        <v>4118</v>
      </c>
      <c r="J307" s="18">
        <v>3935</v>
      </c>
      <c r="K307" s="18">
        <v>3721</v>
      </c>
      <c r="L307" s="18">
        <v>3587</v>
      </c>
      <c r="M307" s="18">
        <v>3747</v>
      </c>
      <c r="N307" s="18">
        <v>3605</v>
      </c>
      <c r="O307" s="18">
        <v>3516</v>
      </c>
      <c r="P307" s="18">
        <v>3416</v>
      </c>
      <c r="Q307" s="18">
        <v>3623</v>
      </c>
      <c r="R307" s="18">
        <v>3544</v>
      </c>
      <c r="S307" s="18">
        <v>3449</v>
      </c>
      <c r="T307" s="18">
        <v>3166</v>
      </c>
      <c r="U307" s="18">
        <v>3322</v>
      </c>
      <c r="V307" s="18">
        <v>3364</v>
      </c>
      <c r="W307" s="18">
        <v>3317</v>
      </c>
      <c r="X307" s="18">
        <v>3371</v>
      </c>
      <c r="Y307" s="18">
        <v>3669</v>
      </c>
      <c r="Z307" s="18">
        <v>3785</v>
      </c>
      <c r="AA307" s="18">
        <v>3653</v>
      </c>
      <c r="AB307" s="18">
        <v>3664</v>
      </c>
      <c r="AC307" s="18">
        <v>3934</v>
      </c>
      <c r="AD307" s="18">
        <v>7933</v>
      </c>
      <c r="AE307" s="18">
        <v>7932</v>
      </c>
      <c r="AF307" s="18">
        <v>7751</v>
      </c>
      <c r="AG307" s="18"/>
      <c r="AH307" s="18"/>
      <c r="AI307" s="18"/>
      <c r="AJ307" s="18"/>
      <c r="AK307" s="18">
        <v>82700</v>
      </c>
      <c r="AL307" s="18">
        <v>83000</v>
      </c>
      <c r="AM307" s="18">
        <v>83800</v>
      </c>
      <c r="AN307" s="18">
        <v>83100</v>
      </c>
      <c r="AO307" s="18">
        <v>82800</v>
      </c>
      <c r="AP307" s="18">
        <v>83200</v>
      </c>
      <c r="AQ307" s="18">
        <v>82400</v>
      </c>
      <c r="AR307" s="18">
        <v>82300</v>
      </c>
      <c r="AS307" s="18">
        <v>81700</v>
      </c>
      <c r="AT307" s="18">
        <v>82100</v>
      </c>
      <c r="AU307" s="18">
        <v>83000</v>
      </c>
      <c r="AV307" s="18">
        <v>81800</v>
      </c>
      <c r="AW307" s="18">
        <v>82200</v>
      </c>
      <c r="AX307" s="18">
        <v>81700</v>
      </c>
      <c r="AY307" s="40">
        <v>82400</v>
      </c>
      <c r="AZ307" s="40">
        <v>84800</v>
      </c>
      <c r="BA307" s="40">
        <v>84600</v>
      </c>
      <c r="BB307" s="40">
        <v>84000</v>
      </c>
      <c r="BC307" s="40">
        <v>84300</v>
      </c>
      <c r="BD307" s="40">
        <v>83600</v>
      </c>
      <c r="BE307" s="40">
        <v>84100</v>
      </c>
      <c r="BF307" s="40">
        <v>84900</v>
      </c>
      <c r="BG307" s="40">
        <v>85500</v>
      </c>
      <c r="BH307" s="40">
        <v>86600</v>
      </c>
      <c r="BI307" s="40">
        <v>88200</v>
      </c>
      <c r="BJ307" s="40">
        <v>89000</v>
      </c>
      <c r="BK307" s="40">
        <v>89300</v>
      </c>
      <c r="BL307" s="40">
        <v>87900</v>
      </c>
      <c r="BM307" s="40">
        <v>88700</v>
      </c>
      <c r="BN307" s="40">
        <v>87800</v>
      </c>
      <c r="BO307" s="40">
        <v>88100</v>
      </c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16"/>
      <c r="CJ307"/>
      <c r="CL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EA307" s="30" t="e">
        <f t="shared" si="131"/>
        <v>#DIV/0!</v>
      </c>
      <c r="EB307" s="30">
        <f t="shared" si="132"/>
        <v>7.4788391777509067E-2</v>
      </c>
      <c r="EC307" s="30">
        <f t="shared" si="151"/>
        <v>6.9228915662650603E-2</v>
      </c>
      <c r="ED307" s="30">
        <f t="shared" si="152"/>
        <v>6.304295942720764E-2</v>
      </c>
      <c r="EE307" s="30">
        <f t="shared" si="153"/>
        <v>6.5042117930204577E-2</v>
      </c>
      <c r="EF307" s="30">
        <f t="shared" si="154"/>
        <v>5.9649758454106278E-2</v>
      </c>
      <c r="EG307" s="30">
        <f t="shared" si="155"/>
        <v>5.3341346153846156E-2</v>
      </c>
      <c r="EH307" s="30">
        <f t="shared" si="156"/>
        <v>4.9150485436893203E-2</v>
      </c>
      <c r="EI307" s="30">
        <f t="shared" si="157"/>
        <v>5.0036452004860267E-2</v>
      </c>
      <c r="EJ307" s="30">
        <f t="shared" si="158"/>
        <v>4.8164014687882499E-2</v>
      </c>
      <c r="EK307" s="30">
        <f t="shared" si="159"/>
        <v>4.5322777101096223E-2</v>
      </c>
      <c r="EL307" s="30">
        <f t="shared" si="160"/>
        <v>4.3216867469879516E-2</v>
      </c>
      <c r="EM307" s="30">
        <f t="shared" si="161"/>
        <v>4.5806845965770171E-2</v>
      </c>
      <c r="EN307" s="30">
        <f t="shared" si="162"/>
        <v>4.3856447688564476E-2</v>
      </c>
      <c r="EO307" s="30">
        <f t="shared" si="136"/>
        <v>4.3035495716034274E-2</v>
      </c>
      <c r="EP307" s="30">
        <f t="shared" si="137"/>
        <v>4.1456310679611648E-2</v>
      </c>
      <c r="EQ307" s="30">
        <f t="shared" si="138"/>
        <v>4.2724056603773583E-2</v>
      </c>
      <c r="ER307" s="30">
        <f t="shared" si="139"/>
        <v>4.1891252955082739E-2</v>
      </c>
      <c r="ES307" s="30">
        <f t="shared" si="140"/>
        <v>4.105952380952381E-2</v>
      </c>
      <c r="ET307" s="30">
        <f t="shared" si="141"/>
        <v>3.7556346381969155E-2</v>
      </c>
      <c r="EU307" s="30">
        <f t="shared" si="142"/>
        <v>3.9736842105263161E-2</v>
      </c>
      <c r="EV307" s="30">
        <f t="shared" si="143"/>
        <v>0.04</v>
      </c>
      <c r="EW307" s="30">
        <f t="shared" si="144"/>
        <v>3.9069493521790344E-2</v>
      </c>
      <c r="EX307" s="30">
        <f t="shared" si="145"/>
        <v>3.9426900584795324E-2</v>
      </c>
      <c r="EY307" s="30">
        <f t="shared" si="146"/>
        <v>4.2367205542725175E-2</v>
      </c>
      <c r="EZ307" s="30">
        <f t="shared" si="147"/>
        <v>4.2913832199546482E-2</v>
      </c>
      <c r="FA307" s="30">
        <f t="shared" si="148"/>
        <v>4.1044943820224722E-2</v>
      </c>
      <c r="FB307" s="30">
        <f t="shared" si="149"/>
        <v>4.1030235162374022E-2</v>
      </c>
      <c r="FC307" s="30">
        <f t="shared" si="150"/>
        <v>4.4755403868031854E-2</v>
      </c>
      <c r="FD307" s="30">
        <f t="shared" si="133"/>
        <v>8.9436302142051866E-2</v>
      </c>
      <c r="FE307" s="30">
        <f t="shared" si="134"/>
        <v>9.0341685649202738E-2</v>
      </c>
      <c r="FF307" s="30">
        <f t="shared" si="135"/>
        <v>8.7979568671963673E-2</v>
      </c>
    </row>
    <row r="308" spans="1:162" ht="14.4" x14ac:dyDescent="0.3">
      <c r="A308" s="16" t="s">
        <v>311</v>
      </c>
      <c r="B308" s="18">
        <v>2275</v>
      </c>
      <c r="C308" s="18">
        <v>2100</v>
      </c>
      <c r="D308" s="18">
        <v>1929</v>
      </c>
      <c r="E308" s="18">
        <v>1994</v>
      </c>
      <c r="F308" s="18">
        <v>1819</v>
      </c>
      <c r="G308" s="18">
        <v>1658</v>
      </c>
      <c r="H308" s="18">
        <v>1512</v>
      </c>
      <c r="I308" s="18">
        <v>1617</v>
      </c>
      <c r="J308" s="18">
        <v>1501</v>
      </c>
      <c r="K308" s="18">
        <v>1472</v>
      </c>
      <c r="L308" s="18">
        <v>1382</v>
      </c>
      <c r="M308" s="18">
        <v>1436</v>
      </c>
      <c r="N308" s="18">
        <v>1396</v>
      </c>
      <c r="O308" s="18">
        <v>1367</v>
      </c>
      <c r="P308" s="18">
        <v>1360</v>
      </c>
      <c r="Q308" s="18">
        <v>1369</v>
      </c>
      <c r="R308" s="18">
        <v>1338</v>
      </c>
      <c r="S308" s="18">
        <v>1319</v>
      </c>
      <c r="T308" s="18">
        <v>1324</v>
      </c>
      <c r="U308" s="18">
        <v>1347</v>
      </c>
      <c r="V308" s="18">
        <v>1291</v>
      </c>
      <c r="W308" s="18">
        <v>1183</v>
      </c>
      <c r="X308" s="18">
        <v>1174</v>
      </c>
      <c r="Y308" s="18">
        <v>1287</v>
      </c>
      <c r="Z308" s="18">
        <v>1303</v>
      </c>
      <c r="AA308" s="18">
        <v>1358</v>
      </c>
      <c r="AB308" s="18">
        <v>1339</v>
      </c>
      <c r="AC308" s="18">
        <v>1467</v>
      </c>
      <c r="AD308" s="18">
        <v>3426</v>
      </c>
      <c r="AE308" s="18">
        <v>3617</v>
      </c>
      <c r="AF308" s="18">
        <v>3427</v>
      </c>
      <c r="AG308" s="18"/>
      <c r="AH308" s="18"/>
      <c r="AI308" s="18"/>
      <c r="AJ308" s="18"/>
      <c r="AK308" s="18">
        <v>56500</v>
      </c>
      <c r="AL308" s="18">
        <v>59100</v>
      </c>
      <c r="AM308" s="18">
        <v>58100</v>
      </c>
      <c r="AN308" s="18">
        <v>59400</v>
      </c>
      <c r="AO308" s="18">
        <v>62400</v>
      </c>
      <c r="AP308" s="18">
        <v>63900</v>
      </c>
      <c r="AQ308" s="18">
        <v>63700</v>
      </c>
      <c r="AR308" s="18">
        <v>66100</v>
      </c>
      <c r="AS308" s="18">
        <v>64600</v>
      </c>
      <c r="AT308" s="18">
        <v>64300</v>
      </c>
      <c r="AU308" s="18">
        <v>63300</v>
      </c>
      <c r="AV308" s="18">
        <v>62100</v>
      </c>
      <c r="AW308" s="18">
        <v>63800</v>
      </c>
      <c r="AX308" s="18">
        <v>64000</v>
      </c>
      <c r="AY308" s="40">
        <v>64300</v>
      </c>
      <c r="AZ308" s="40">
        <v>62900</v>
      </c>
      <c r="BA308" s="40">
        <v>63800</v>
      </c>
      <c r="BB308" s="40">
        <v>61500</v>
      </c>
      <c r="BC308" s="40">
        <v>61100</v>
      </c>
      <c r="BD308" s="40">
        <v>63400</v>
      </c>
      <c r="BE308" s="40">
        <v>63200</v>
      </c>
      <c r="BF308" s="40">
        <v>64700</v>
      </c>
      <c r="BG308" s="40">
        <v>66200</v>
      </c>
      <c r="BH308" s="40">
        <v>66800</v>
      </c>
      <c r="BI308" s="40">
        <v>67200</v>
      </c>
      <c r="BJ308" s="40">
        <v>69200</v>
      </c>
      <c r="BK308" s="40">
        <v>70200</v>
      </c>
      <c r="BL308" s="40">
        <v>70100</v>
      </c>
      <c r="BM308" s="40">
        <v>69900</v>
      </c>
      <c r="BN308" s="40">
        <v>67200</v>
      </c>
      <c r="BO308" s="40">
        <v>69500</v>
      </c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16"/>
      <c r="CJ308"/>
      <c r="CL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EA308" s="30" t="e">
        <f t="shared" si="131"/>
        <v>#DIV/0!</v>
      </c>
      <c r="EB308" s="30">
        <f t="shared" si="132"/>
        <v>4.026548672566372E-2</v>
      </c>
      <c r="EC308" s="30">
        <f t="shared" si="151"/>
        <v>3.553299492385787E-2</v>
      </c>
      <c r="ED308" s="30">
        <f t="shared" si="152"/>
        <v>3.3201376936316696E-2</v>
      </c>
      <c r="EE308" s="30">
        <f t="shared" si="153"/>
        <v>3.3569023569023568E-2</v>
      </c>
      <c r="EF308" s="30">
        <f t="shared" si="154"/>
        <v>2.9150641025641025E-2</v>
      </c>
      <c r="EG308" s="30">
        <f t="shared" si="155"/>
        <v>2.594679186228482E-2</v>
      </c>
      <c r="EH308" s="30">
        <f t="shared" si="156"/>
        <v>2.3736263736263738E-2</v>
      </c>
      <c r="EI308" s="30">
        <f t="shared" si="157"/>
        <v>2.4462934947049923E-2</v>
      </c>
      <c r="EJ308" s="30">
        <f t="shared" si="158"/>
        <v>2.3235294117647059E-2</v>
      </c>
      <c r="EK308" s="30">
        <f t="shared" si="159"/>
        <v>2.2892690513219283E-2</v>
      </c>
      <c r="EL308" s="30">
        <f t="shared" si="160"/>
        <v>2.183254344391785E-2</v>
      </c>
      <c r="EM308" s="30">
        <f t="shared" si="161"/>
        <v>2.3123993558776167E-2</v>
      </c>
      <c r="EN308" s="30">
        <f t="shared" si="162"/>
        <v>2.1880877742946708E-2</v>
      </c>
      <c r="EO308" s="30">
        <f t="shared" si="136"/>
        <v>2.1359375E-2</v>
      </c>
      <c r="EP308" s="30">
        <f t="shared" si="137"/>
        <v>2.1150855365474338E-2</v>
      </c>
      <c r="EQ308" s="30">
        <f t="shared" si="138"/>
        <v>2.1764705882352939E-2</v>
      </c>
      <c r="ER308" s="30">
        <f t="shared" si="139"/>
        <v>2.09717868338558E-2</v>
      </c>
      <c r="ES308" s="30">
        <f t="shared" si="140"/>
        <v>2.1447154471544716E-2</v>
      </c>
      <c r="ET308" s="30">
        <f t="shared" si="141"/>
        <v>2.1669394435351881E-2</v>
      </c>
      <c r="EU308" s="30">
        <f t="shared" si="142"/>
        <v>2.1246056782334384E-2</v>
      </c>
      <c r="EV308" s="30">
        <f t="shared" si="143"/>
        <v>2.0427215189873418E-2</v>
      </c>
      <c r="EW308" s="30">
        <f t="shared" si="144"/>
        <v>1.8284389489953631E-2</v>
      </c>
      <c r="EX308" s="30">
        <f t="shared" si="145"/>
        <v>1.7734138972809666E-2</v>
      </c>
      <c r="EY308" s="30">
        <f t="shared" si="146"/>
        <v>1.9266467065868265E-2</v>
      </c>
      <c r="EZ308" s="30">
        <f t="shared" si="147"/>
        <v>1.9389880952380954E-2</v>
      </c>
      <c r="FA308" s="30">
        <f t="shared" si="148"/>
        <v>1.9624277456647399E-2</v>
      </c>
      <c r="FB308" s="30">
        <f t="shared" si="149"/>
        <v>1.9074074074074073E-2</v>
      </c>
      <c r="FC308" s="30">
        <f t="shared" si="150"/>
        <v>2.0927246790299572E-2</v>
      </c>
      <c r="FD308" s="30">
        <f t="shared" si="133"/>
        <v>4.9012875536480684E-2</v>
      </c>
      <c r="FE308" s="30">
        <f t="shared" si="134"/>
        <v>5.3824404761904761E-2</v>
      </c>
      <c r="FF308" s="30">
        <f t="shared" si="135"/>
        <v>4.9309352517985613E-2</v>
      </c>
    </row>
    <row r="309" spans="1:162" ht="14.4" x14ac:dyDescent="0.3">
      <c r="A309" s="16" t="s">
        <v>312</v>
      </c>
      <c r="B309" s="18">
        <v>4726</v>
      </c>
      <c r="C309" s="18">
        <v>4211</v>
      </c>
      <c r="D309" s="18">
        <v>4194</v>
      </c>
      <c r="E309" s="18">
        <v>4310</v>
      </c>
      <c r="F309" s="18">
        <v>3795</v>
      </c>
      <c r="G309" s="18">
        <v>3286</v>
      </c>
      <c r="H309" s="18">
        <v>3129</v>
      </c>
      <c r="I309" s="18">
        <v>3287</v>
      </c>
      <c r="J309" s="18">
        <v>2897</v>
      </c>
      <c r="K309" s="18">
        <v>2786</v>
      </c>
      <c r="L309" s="18">
        <v>2775</v>
      </c>
      <c r="M309" s="18">
        <v>3004</v>
      </c>
      <c r="N309" s="18">
        <v>2685</v>
      </c>
      <c r="O309" s="18">
        <v>2497</v>
      </c>
      <c r="P309" s="18">
        <v>2573</v>
      </c>
      <c r="Q309" s="18">
        <v>2845</v>
      </c>
      <c r="R309" s="18">
        <v>2632</v>
      </c>
      <c r="S309" s="18">
        <v>2404</v>
      </c>
      <c r="T309" s="18">
        <v>2608</v>
      </c>
      <c r="U309" s="18">
        <v>2797</v>
      </c>
      <c r="V309" s="18">
        <v>2559</v>
      </c>
      <c r="W309" s="18">
        <v>2323</v>
      </c>
      <c r="X309" s="18">
        <v>2390</v>
      </c>
      <c r="Y309" s="18">
        <v>2624</v>
      </c>
      <c r="Z309" s="18">
        <v>2588</v>
      </c>
      <c r="AA309" s="18">
        <v>2473</v>
      </c>
      <c r="AB309" s="18">
        <v>2452</v>
      </c>
      <c r="AC309" s="18">
        <v>2698</v>
      </c>
      <c r="AD309" s="18">
        <v>6060</v>
      </c>
      <c r="AE309" s="18">
        <v>5666</v>
      </c>
      <c r="AF309" s="18">
        <v>5402</v>
      </c>
      <c r="AG309" s="18"/>
      <c r="AH309" s="18"/>
      <c r="AI309" s="18"/>
      <c r="AJ309" s="18"/>
      <c r="AK309" s="18">
        <v>57400</v>
      </c>
      <c r="AL309" s="18">
        <v>56800</v>
      </c>
      <c r="AM309" s="18">
        <v>57000</v>
      </c>
      <c r="AN309" s="18">
        <v>56500</v>
      </c>
      <c r="AO309" s="18">
        <v>56900</v>
      </c>
      <c r="AP309" s="18">
        <v>57200</v>
      </c>
      <c r="AQ309" s="18">
        <v>57500</v>
      </c>
      <c r="AR309" s="18">
        <v>57300</v>
      </c>
      <c r="AS309" s="18">
        <v>58200</v>
      </c>
      <c r="AT309" s="18">
        <v>58400</v>
      </c>
      <c r="AU309" s="18">
        <v>59100</v>
      </c>
      <c r="AV309" s="18">
        <v>58700</v>
      </c>
      <c r="AW309" s="18">
        <v>58200</v>
      </c>
      <c r="AX309" s="18">
        <v>58600</v>
      </c>
      <c r="AY309" s="40">
        <v>59600</v>
      </c>
      <c r="AZ309" s="40">
        <v>60600</v>
      </c>
      <c r="BA309" s="40">
        <v>60600</v>
      </c>
      <c r="BB309" s="40">
        <v>60200</v>
      </c>
      <c r="BC309" s="40">
        <v>59200</v>
      </c>
      <c r="BD309" s="40">
        <v>59600</v>
      </c>
      <c r="BE309" s="40">
        <v>59300</v>
      </c>
      <c r="BF309" s="40">
        <v>60200</v>
      </c>
      <c r="BG309" s="40">
        <v>59400</v>
      </c>
      <c r="BH309" s="40">
        <v>58900</v>
      </c>
      <c r="BI309" s="40">
        <v>59100</v>
      </c>
      <c r="BJ309" s="40">
        <v>59500</v>
      </c>
      <c r="BK309" s="40">
        <v>59400</v>
      </c>
      <c r="BL309" s="40">
        <v>58600</v>
      </c>
      <c r="BM309" s="40">
        <v>58400</v>
      </c>
      <c r="BN309" s="40">
        <v>57600</v>
      </c>
      <c r="BO309" s="40">
        <v>57700</v>
      </c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16"/>
      <c r="CJ309"/>
      <c r="CL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EA309" s="30" t="e">
        <f t="shared" si="131"/>
        <v>#DIV/0!</v>
      </c>
      <c r="EB309" s="30">
        <f t="shared" si="132"/>
        <v>8.233449477351916E-2</v>
      </c>
      <c r="EC309" s="30">
        <f t="shared" si="151"/>
        <v>7.4137323943661973E-2</v>
      </c>
      <c r="ED309" s="30">
        <f t="shared" si="152"/>
        <v>7.3578947368421049E-2</v>
      </c>
      <c r="EE309" s="30">
        <f t="shared" si="153"/>
        <v>7.6283185840707965E-2</v>
      </c>
      <c r="EF309" s="30">
        <f t="shared" si="154"/>
        <v>6.669595782073813E-2</v>
      </c>
      <c r="EG309" s="30">
        <f t="shared" si="155"/>
        <v>5.7447552447552445E-2</v>
      </c>
      <c r="EH309" s="30">
        <f t="shared" si="156"/>
        <v>5.4417391304347827E-2</v>
      </c>
      <c r="EI309" s="30">
        <f t="shared" si="157"/>
        <v>5.7364746945898777E-2</v>
      </c>
      <c r="EJ309" s="30">
        <f t="shared" si="158"/>
        <v>4.9776632302405498E-2</v>
      </c>
      <c r="EK309" s="30">
        <f t="shared" si="159"/>
        <v>4.7705479452054791E-2</v>
      </c>
      <c r="EL309" s="30">
        <f t="shared" si="160"/>
        <v>4.6954314720812185E-2</v>
      </c>
      <c r="EM309" s="30">
        <f t="shared" si="161"/>
        <v>5.1175468483816017E-2</v>
      </c>
      <c r="EN309" s="30">
        <f t="shared" si="162"/>
        <v>4.6134020618556704E-2</v>
      </c>
      <c r="EO309" s="30">
        <f t="shared" si="136"/>
        <v>4.2610921501706485E-2</v>
      </c>
      <c r="EP309" s="30">
        <f t="shared" si="137"/>
        <v>4.3171140939597313E-2</v>
      </c>
      <c r="EQ309" s="30">
        <f t="shared" si="138"/>
        <v>4.6947194719471945E-2</v>
      </c>
      <c r="ER309" s="30">
        <f t="shared" si="139"/>
        <v>4.3432343234323434E-2</v>
      </c>
      <c r="ES309" s="30">
        <f t="shared" si="140"/>
        <v>3.993355481727575E-2</v>
      </c>
      <c r="ET309" s="30">
        <f t="shared" si="141"/>
        <v>4.4054054054054055E-2</v>
      </c>
      <c r="EU309" s="30">
        <f t="shared" si="142"/>
        <v>4.692953020134228E-2</v>
      </c>
      <c r="EV309" s="30">
        <f t="shared" si="143"/>
        <v>4.3153456998313661E-2</v>
      </c>
      <c r="EW309" s="30">
        <f t="shared" si="144"/>
        <v>3.8588039867109632E-2</v>
      </c>
      <c r="EX309" s="30">
        <f t="shared" si="145"/>
        <v>4.0235690235690236E-2</v>
      </c>
      <c r="EY309" s="30">
        <f t="shared" si="146"/>
        <v>4.4550084889643467E-2</v>
      </c>
      <c r="EZ309" s="30">
        <f t="shared" si="147"/>
        <v>4.3790186125211503E-2</v>
      </c>
      <c r="FA309" s="30">
        <f t="shared" si="148"/>
        <v>4.1563025210084037E-2</v>
      </c>
      <c r="FB309" s="30">
        <f t="shared" si="149"/>
        <v>4.1279461279461277E-2</v>
      </c>
      <c r="FC309" s="30">
        <f t="shared" si="150"/>
        <v>4.6040955631399316E-2</v>
      </c>
      <c r="FD309" s="30">
        <f t="shared" si="133"/>
        <v>0.10376712328767124</v>
      </c>
      <c r="FE309" s="30">
        <f t="shared" si="134"/>
        <v>9.8368055555555556E-2</v>
      </c>
      <c r="FF309" s="30">
        <f t="shared" si="135"/>
        <v>9.3622183708838819E-2</v>
      </c>
    </row>
    <row r="310" spans="1:162" ht="14.4" x14ac:dyDescent="0.3">
      <c r="A310" s="16" t="s">
        <v>313</v>
      </c>
      <c r="B310" s="18">
        <v>1602</v>
      </c>
      <c r="C310" s="18">
        <v>1480</v>
      </c>
      <c r="D310" s="18">
        <v>1476</v>
      </c>
      <c r="E310" s="18">
        <v>1443</v>
      </c>
      <c r="F310" s="18">
        <v>1277</v>
      </c>
      <c r="G310" s="18">
        <v>1129</v>
      </c>
      <c r="H310" s="18">
        <v>1101</v>
      </c>
      <c r="I310" s="18">
        <v>1096</v>
      </c>
      <c r="J310" s="18">
        <v>1019</v>
      </c>
      <c r="K310" s="18">
        <v>962</v>
      </c>
      <c r="L310" s="18">
        <v>1006</v>
      </c>
      <c r="M310" s="18">
        <v>1051</v>
      </c>
      <c r="N310" s="18">
        <v>990</v>
      </c>
      <c r="O310" s="18">
        <v>932</v>
      </c>
      <c r="P310" s="18">
        <v>969</v>
      </c>
      <c r="Q310" s="18">
        <v>988</v>
      </c>
      <c r="R310" s="18">
        <v>947</v>
      </c>
      <c r="S310" s="18">
        <v>840</v>
      </c>
      <c r="T310" s="18">
        <v>887</v>
      </c>
      <c r="U310" s="18">
        <v>956</v>
      </c>
      <c r="V310" s="18">
        <v>858</v>
      </c>
      <c r="W310" s="18">
        <v>817</v>
      </c>
      <c r="X310" s="18">
        <v>880</v>
      </c>
      <c r="Y310" s="18">
        <v>959</v>
      </c>
      <c r="Z310" s="18">
        <v>913</v>
      </c>
      <c r="AA310" s="18">
        <v>867</v>
      </c>
      <c r="AB310" s="18">
        <v>923</v>
      </c>
      <c r="AC310" s="18">
        <v>976</v>
      </c>
      <c r="AD310" s="18">
        <v>2191</v>
      </c>
      <c r="AE310" s="18">
        <v>2070</v>
      </c>
      <c r="AF310" s="18">
        <v>1937</v>
      </c>
      <c r="AG310" s="18"/>
      <c r="AH310" s="18"/>
      <c r="AI310" s="18"/>
      <c r="AJ310" s="18"/>
      <c r="AK310" s="18">
        <v>27900</v>
      </c>
      <c r="AL310" s="18">
        <v>29200</v>
      </c>
      <c r="AM310" s="18">
        <v>29600</v>
      </c>
      <c r="AN310" s="18">
        <v>29200</v>
      </c>
      <c r="AO310" s="18">
        <v>29000</v>
      </c>
      <c r="AP310" s="18">
        <v>28900</v>
      </c>
      <c r="AQ310" s="18">
        <v>29500</v>
      </c>
      <c r="AR310" s="18">
        <v>27000</v>
      </c>
      <c r="AS310" s="18">
        <v>27500</v>
      </c>
      <c r="AT310" s="18">
        <v>27900</v>
      </c>
      <c r="AU310" s="18">
        <v>25800</v>
      </c>
      <c r="AV310" s="18">
        <v>29200</v>
      </c>
      <c r="AW310" s="18">
        <v>29600</v>
      </c>
      <c r="AX310" s="18">
        <v>29700</v>
      </c>
      <c r="AY310" s="40">
        <v>30200</v>
      </c>
      <c r="AZ310" s="40">
        <v>30400</v>
      </c>
      <c r="BA310" s="40">
        <v>30100</v>
      </c>
      <c r="BB310" s="40">
        <v>29900</v>
      </c>
      <c r="BC310" s="40">
        <v>30600</v>
      </c>
      <c r="BD310" s="40">
        <v>29400</v>
      </c>
      <c r="BE310" s="40">
        <v>29500</v>
      </c>
      <c r="BF310" s="40">
        <v>29100</v>
      </c>
      <c r="BG310" s="40">
        <v>29100</v>
      </c>
      <c r="BH310" s="40">
        <v>28900</v>
      </c>
      <c r="BI310" s="40">
        <v>29700</v>
      </c>
      <c r="BJ310" s="40">
        <v>32600</v>
      </c>
      <c r="BK310" s="40">
        <v>35000</v>
      </c>
      <c r="BL310" s="40">
        <v>37000</v>
      </c>
      <c r="BM310" s="40">
        <v>35700</v>
      </c>
      <c r="BN310" s="40">
        <v>33800</v>
      </c>
      <c r="BO310" s="40">
        <v>30700</v>
      </c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16"/>
      <c r="CJ310"/>
      <c r="CL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EA310" s="30" t="e">
        <f t="shared" si="131"/>
        <v>#DIV/0!</v>
      </c>
      <c r="EB310" s="30">
        <f t="shared" si="132"/>
        <v>5.7419354838709677E-2</v>
      </c>
      <c r="EC310" s="30">
        <f t="shared" si="151"/>
        <v>5.0684931506849315E-2</v>
      </c>
      <c r="ED310" s="30">
        <f t="shared" si="152"/>
        <v>4.9864864864864862E-2</v>
      </c>
      <c r="EE310" s="30">
        <f t="shared" si="153"/>
        <v>4.9417808219178079E-2</v>
      </c>
      <c r="EF310" s="30">
        <f t="shared" si="154"/>
        <v>4.4034482758620687E-2</v>
      </c>
      <c r="EG310" s="30">
        <f t="shared" si="155"/>
        <v>3.9065743944636681E-2</v>
      </c>
      <c r="EH310" s="30">
        <f t="shared" si="156"/>
        <v>3.7322033898305088E-2</v>
      </c>
      <c r="EI310" s="30">
        <f t="shared" si="157"/>
        <v>4.059259259259259E-2</v>
      </c>
      <c r="EJ310" s="30">
        <f t="shared" si="158"/>
        <v>3.7054545454545451E-2</v>
      </c>
      <c r="EK310" s="30">
        <f t="shared" si="159"/>
        <v>3.4480286738351254E-2</v>
      </c>
      <c r="EL310" s="30">
        <f t="shared" si="160"/>
        <v>3.8992248062015504E-2</v>
      </c>
      <c r="EM310" s="30">
        <f t="shared" si="161"/>
        <v>3.5993150684931509E-2</v>
      </c>
      <c r="EN310" s="30">
        <f t="shared" si="162"/>
        <v>3.3445945945945944E-2</v>
      </c>
      <c r="EO310" s="30">
        <f t="shared" si="136"/>
        <v>3.1380471380471384E-2</v>
      </c>
      <c r="EP310" s="30">
        <f t="shared" si="137"/>
        <v>3.2086092715231787E-2</v>
      </c>
      <c r="EQ310" s="30">
        <f t="shared" si="138"/>
        <v>3.2500000000000001E-2</v>
      </c>
      <c r="ER310" s="30">
        <f t="shared" si="139"/>
        <v>3.1461794019933556E-2</v>
      </c>
      <c r="ES310" s="30">
        <f t="shared" si="140"/>
        <v>2.8093645484949834E-2</v>
      </c>
      <c r="ET310" s="30">
        <f t="shared" si="141"/>
        <v>2.8986928104575163E-2</v>
      </c>
      <c r="EU310" s="30">
        <f t="shared" si="142"/>
        <v>3.2517006802721085E-2</v>
      </c>
      <c r="EV310" s="30">
        <f t="shared" si="143"/>
        <v>2.9084745762711865E-2</v>
      </c>
      <c r="EW310" s="30">
        <f t="shared" si="144"/>
        <v>2.8075601374570446E-2</v>
      </c>
      <c r="EX310" s="30">
        <f t="shared" si="145"/>
        <v>3.0240549828178694E-2</v>
      </c>
      <c r="EY310" s="30">
        <f t="shared" si="146"/>
        <v>3.3183391003460211E-2</v>
      </c>
      <c r="EZ310" s="30">
        <f t="shared" si="147"/>
        <v>3.0740740740740742E-2</v>
      </c>
      <c r="FA310" s="30">
        <f t="shared" si="148"/>
        <v>2.6595092024539878E-2</v>
      </c>
      <c r="FB310" s="30">
        <f t="shared" si="149"/>
        <v>2.637142857142857E-2</v>
      </c>
      <c r="FC310" s="30">
        <f t="shared" si="150"/>
        <v>2.6378378378378378E-2</v>
      </c>
      <c r="FD310" s="30">
        <f t="shared" si="133"/>
        <v>6.1372549019607842E-2</v>
      </c>
      <c r="FE310" s="30">
        <f t="shared" si="134"/>
        <v>6.1242603550295857E-2</v>
      </c>
      <c r="FF310" s="30">
        <f t="shared" si="135"/>
        <v>6.3094462540716614E-2</v>
      </c>
    </row>
    <row r="311" spans="1:162" ht="14.4" x14ac:dyDescent="0.3">
      <c r="A311" s="16" t="s">
        <v>314</v>
      </c>
      <c r="B311" s="18">
        <v>15742</v>
      </c>
      <c r="C311" s="18">
        <v>15146</v>
      </c>
      <c r="D311" s="18">
        <v>13715</v>
      </c>
      <c r="E311" s="18">
        <v>13249</v>
      </c>
      <c r="F311" s="18">
        <v>12379</v>
      </c>
      <c r="G311" s="18">
        <v>12127</v>
      </c>
      <c r="H311" s="18">
        <v>11013</v>
      </c>
      <c r="I311" s="18">
        <v>10723</v>
      </c>
      <c r="J311" s="18">
        <v>10181</v>
      </c>
      <c r="K311" s="18">
        <v>10152</v>
      </c>
      <c r="L311" s="18">
        <v>9869</v>
      </c>
      <c r="M311" s="18">
        <v>9819</v>
      </c>
      <c r="N311" s="18">
        <v>9544</v>
      </c>
      <c r="O311" s="18">
        <v>9781</v>
      </c>
      <c r="P311" s="18">
        <v>9448</v>
      </c>
      <c r="Q311" s="18">
        <v>9311</v>
      </c>
      <c r="R311" s="18">
        <v>9416</v>
      </c>
      <c r="S311" s="18">
        <v>9350</v>
      </c>
      <c r="T311" s="18">
        <v>9059</v>
      </c>
      <c r="U311" s="18">
        <v>9057</v>
      </c>
      <c r="V311" s="18">
        <v>9172</v>
      </c>
      <c r="W311" s="18">
        <v>9282</v>
      </c>
      <c r="X311" s="18">
        <v>8975</v>
      </c>
      <c r="Y311" s="18">
        <v>9252</v>
      </c>
      <c r="Z311" s="18">
        <v>9299</v>
      </c>
      <c r="AA311" s="18">
        <v>9446</v>
      </c>
      <c r="AB311" s="18">
        <v>9272</v>
      </c>
      <c r="AC311" s="18">
        <v>9643</v>
      </c>
      <c r="AD311" s="18">
        <v>20342</v>
      </c>
      <c r="AE311" s="18">
        <v>21161</v>
      </c>
      <c r="AF311" s="18">
        <v>22047</v>
      </c>
      <c r="AG311" s="18"/>
      <c r="AH311" s="18"/>
      <c r="AI311" s="18"/>
      <c r="AJ311" s="18"/>
      <c r="AK311" s="18">
        <v>141300</v>
      </c>
      <c r="AL311" s="18">
        <v>145200</v>
      </c>
      <c r="AM311" s="18">
        <v>146800</v>
      </c>
      <c r="AN311" s="18">
        <v>149500</v>
      </c>
      <c r="AO311" s="18">
        <v>153400</v>
      </c>
      <c r="AP311" s="18">
        <v>155800</v>
      </c>
      <c r="AQ311" s="18">
        <v>159800</v>
      </c>
      <c r="AR311" s="18">
        <v>163900</v>
      </c>
      <c r="AS311" s="18">
        <v>163800</v>
      </c>
      <c r="AT311" s="18">
        <v>165500</v>
      </c>
      <c r="AU311" s="18">
        <v>166900</v>
      </c>
      <c r="AV311" s="18">
        <v>166900</v>
      </c>
      <c r="AW311" s="18">
        <v>166400</v>
      </c>
      <c r="AX311" s="18">
        <v>170700</v>
      </c>
      <c r="AY311" s="40">
        <v>171200</v>
      </c>
      <c r="AZ311" s="40">
        <v>165500</v>
      </c>
      <c r="BA311" s="40">
        <v>161000</v>
      </c>
      <c r="BB311" s="40">
        <v>157800</v>
      </c>
      <c r="BC311" s="40">
        <v>154700</v>
      </c>
      <c r="BD311" s="40">
        <v>159700</v>
      </c>
      <c r="BE311" s="40">
        <v>169600</v>
      </c>
      <c r="BF311" s="40">
        <v>170000</v>
      </c>
      <c r="BG311" s="40">
        <v>178100</v>
      </c>
      <c r="BH311" s="40">
        <v>179100</v>
      </c>
      <c r="BI311" s="40">
        <v>172500</v>
      </c>
      <c r="BJ311" s="40">
        <v>177800</v>
      </c>
      <c r="BK311" s="40">
        <v>174900</v>
      </c>
      <c r="BL311" s="40">
        <v>175100</v>
      </c>
      <c r="BM311" s="40">
        <v>178700</v>
      </c>
      <c r="BN311" s="40">
        <v>173300</v>
      </c>
      <c r="BO311" s="40">
        <v>186400</v>
      </c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16"/>
      <c r="CJ311"/>
      <c r="CL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EA311" s="30" t="e">
        <f t="shared" si="131"/>
        <v>#DIV/0!</v>
      </c>
      <c r="EB311" s="30">
        <f t="shared" si="132"/>
        <v>0.11140835102618542</v>
      </c>
      <c r="EC311" s="30">
        <f t="shared" si="151"/>
        <v>0.10431129476584022</v>
      </c>
      <c r="ED311" s="30">
        <f t="shared" si="152"/>
        <v>9.342643051771117E-2</v>
      </c>
      <c r="EE311" s="30">
        <f t="shared" si="153"/>
        <v>8.862207357859532E-2</v>
      </c>
      <c r="EF311" s="30">
        <f t="shared" si="154"/>
        <v>8.0697522816166878E-2</v>
      </c>
      <c r="EG311" s="30">
        <f t="shared" si="155"/>
        <v>7.7836970474967904E-2</v>
      </c>
      <c r="EH311" s="30">
        <f t="shared" si="156"/>
        <v>6.8917396745932419E-2</v>
      </c>
      <c r="EI311" s="30">
        <f t="shared" si="157"/>
        <v>6.5424039048200128E-2</v>
      </c>
      <c r="EJ311" s="30">
        <f t="shared" si="158"/>
        <v>6.2155067155067155E-2</v>
      </c>
      <c r="EK311" s="30">
        <f t="shared" si="159"/>
        <v>6.1341389728096676E-2</v>
      </c>
      <c r="EL311" s="30">
        <f t="shared" si="160"/>
        <v>5.9131216297183944E-2</v>
      </c>
      <c r="EM311" s="30">
        <f t="shared" si="161"/>
        <v>5.8831635710005992E-2</v>
      </c>
      <c r="EN311" s="30">
        <f t="shared" si="162"/>
        <v>5.7355769230769231E-2</v>
      </c>
      <c r="EO311" s="30">
        <f t="shared" si="136"/>
        <v>5.7299355594610427E-2</v>
      </c>
      <c r="EP311" s="30">
        <f t="shared" si="137"/>
        <v>5.518691588785047E-2</v>
      </c>
      <c r="EQ311" s="30">
        <f t="shared" si="138"/>
        <v>5.6259818731117822E-2</v>
      </c>
      <c r="ER311" s="30">
        <f t="shared" si="139"/>
        <v>5.8484472049689443E-2</v>
      </c>
      <c r="ES311" s="30">
        <f t="shared" si="140"/>
        <v>5.9252217997465148E-2</v>
      </c>
      <c r="ET311" s="30">
        <f t="shared" si="141"/>
        <v>5.8558500323206204E-2</v>
      </c>
      <c r="EU311" s="30">
        <f t="shared" si="142"/>
        <v>5.6712586098935501E-2</v>
      </c>
      <c r="EV311" s="30">
        <f t="shared" si="143"/>
        <v>5.4080188679245286E-2</v>
      </c>
      <c r="EW311" s="30">
        <f t="shared" si="144"/>
        <v>5.4600000000000003E-2</v>
      </c>
      <c r="EX311" s="30">
        <f t="shared" si="145"/>
        <v>5.039303761931499E-2</v>
      </c>
      <c r="EY311" s="30">
        <f t="shared" si="146"/>
        <v>5.1658291457286433E-2</v>
      </c>
      <c r="EZ311" s="30">
        <f t="shared" si="147"/>
        <v>5.3907246376811595E-2</v>
      </c>
      <c r="FA311" s="30">
        <f t="shared" si="148"/>
        <v>5.3127109111361079E-2</v>
      </c>
      <c r="FB311" s="30">
        <f t="shared" si="149"/>
        <v>5.3013150371640935E-2</v>
      </c>
      <c r="FC311" s="30">
        <f t="shared" si="150"/>
        <v>5.5071387778412334E-2</v>
      </c>
      <c r="FD311" s="30">
        <f t="shared" si="133"/>
        <v>0.11383324006715165</v>
      </c>
      <c r="FE311" s="30">
        <f t="shared" si="134"/>
        <v>0.12210617426428159</v>
      </c>
      <c r="FF311" s="30">
        <f t="shared" si="135"/>
        <v>0.11827789699570815</v>
      </c>
    </row>
    <row r="312" spans="1:162" ht="14.4" x14ac:dyDescent="0.3">
      <c r="A312" s="16" t="s">
        <v>315</v>
      </c>
      <c r="B312" s="18">
        <v>6087</v>
      </c>
      <c r="C312" s="18">
        <v>5813</v>
      </c>
      <c r="D312" s="18">
        <v>5342</v>
      </c>
      <c r="E312" s="18">
        <v>5249</v>
      </c>
      <c r="F312" s="18">
        <v>4716</v>
      </c>
      <c r="G312" s="18">
        <v>4090</v>
      </c>
      <c r="H312" s="18">
        <v>3622</v>
      </c>
      <c r="I312" s="18">
        <v>3305</v>
      </c>
      <c r="J312" s="18">
        <v>3795</v>
      </c>
      <c r="K312" s="18">
        <v>3879</v>
      </c>
      <c r="L312" s="18">
        <v>3725</v>
      </c>
      <c r="M312" s="18">
        <v>3901</v>
      </c>
      <c r="N312" s="18">
        <v>3913</v>
      </c>
      <c r="O312" s="18">
        <v>3798</v>
      </c>
      <c r="P312" s="18">
        <v>3633</v>
      </c>
      <c r="Q312" s="18">
        <v>3727</v>
      </c>
      <c r="R312" s="18">
        <v>3695</v>
      </c>
      <c r="S312" s="18">
        <v>3578</v>
      </c>
      <c r="T312" s="18">
        <v>3416</v>
      </c>
      <c r="U312" s="18">
        <v>3658</v>
      </c>
      <c r="V312" s="18">
        <v>3648</v>
      </c>
      <c r="W312" s="18">
        <v>3722</v>
      </c>
      <c r="X312" s="18">
        <v>3571</v>
      </c>
      <c r="Y312" s="18">
        <v>3745</v>
      </c>
      <c r="Z312" s="18">
        <v>3696</v>
      </c>
      <c r="AA312" s="18">
        <v>3697</v>
      </c>
      <c r="AB312" s="18">
        <v>3590</v>
      </c>
      <c r="AC312" s="18">
        <v>3810</v>
      </c>
      <c r="AD312" s="18">
        <v>7810</v>
      </c>
      <c r="AE312" s="18">
        <v>7832</v>
      </c>
      <c r="AF312" s="18">
        <v>7711</v>
      </c>
      <c r="AG312" s="18"/>
      <c r="AH312" s="18"/>
      <c r="AI312" s="18"/>
      <c r="AJ312" s="18"/>
      <c r="AK312" s="18">
        <v>112000</v>
      </c>
      <c r="AL312" s="18">
        <v>111900</v>
      </c>
      <c r="AM312" s="18">
        <v>112100</v>
      </c>
      <c r="AN312" s="18">
        <v>112800</v>
      </c>
      <c r="AO312" s="18">
        <v>113900</v>
      </c>
      <c r="AP312" s="18">
        <v>115800</v>
      </c>
      <c r="AQ312" s="18">
        <v>117100</v>
      </c>
      <c r="AR312" s="18">
        <v>117800</v>
      </c>
      <c r="AS312" s="18">
        <v>118500</v>
      </c>
      <c r="AT312" s="18">
        <v>119400</v>
      </c>
      <c r="AU312" s="18">
        <v>119700</v>
      </c>
      <c r="AV312" s="18">
        <v>120200</v>
      </c>
      <c r="AW312" s="18">
        <v>120500</v>
      </c>
      <c r="AX312" s="18">
        <v>121900</v>
      </c>
      <c r="AY312" s="40">
        <v>120100</v>
      </c>
      <c r="AZ312" s="40">
        <v>118400</v>
      </c>
      <c r="BA312" s="40">
        <v>117900</v>
      </c>
      <c r="BB312" s="40">
        <v>116900</v>
      </c>
      <c r="BC312" s="40">
        <v>118400</v>
      </c>
      <c r="BD312" s="40">
        <v>117900</v>
      </c>
      <c r="BE312" s="40">
        <v>118900</v>
      </c>
      <c r="BF312" s="40">
        <v>118500</v>
      </c>
      <c r="BG312" s="40">
        <v>115800</v>
      </c>
      <c r="BH312" s="40">
        <v>116700</v>
      </c>
      <c r="BI312" s="40">
        <v>115600</v>
      </c>
      <c r="BJ312" s="40">
        <v>116400</v>
      </c>
      <c r="BK312" s="40">
        <v>120100</v>
      </c>
      <c r="BL312" s="40">
        <v>121200</v>
      </c>
      <c r="BM312" s="40">
        <v>121500</v>
      </c>
      <c r="BN312" s="40">
        <v>120700</v>
      </c>
      <c r="BO312" s="40">
        <v>120200</v>
      </c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16"/>
      <c r="CJ312"/>
      <c r="CL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EA312" s="30" t="e">
        <f t="shared" si="131"/>
        <v>#DIV/0!</v>
      </c>
      <c r="EB312" s="30">
        <f t="shared" si="132"/>
        <v>5.4348214285714284E-2</v>
      </c>
      <c r="EC312" s="30">
        <f t="shared" si="151"/>
        <v>5.1948168007149242E-2</v>
      </c>
      <c r="ED312" s="30">
        <f t="shared" si="152"/>
        <v>4.7653880463871541E-2</v>
      </c>
      <c r="EE312" s="30">
        <f t="shared" si="153"/>
        <v>4.653368794326241E-2</v>
      </c>
      <c r="EF312" s="30">
        <f t="shared" si="154"/>
        <v>4.1404741000877966E-2</v>
      </c>
      <c r="EG312" s="30">
        <f t="shared" si="155"/>
        <v>3.5319516407599311E-2</v>
      </c>
      <c r="EH312" s="30">
        <f t="shared" si="156"/>
        <v>3.0930828351836036E-2</v>
      </c>
      <c r="EI312" s="30">
        <f t="shared" si="157"/>
        <v>2.8056027164685908E-2</v>
      </c>
      <c r="EJ312" s="30">
        <f t="shared" si="158"/>
        <v>3.2025316455696201E-2</v>
      </c>
      <c r="EK312" s="30">
        <f t="shared" si="159"/>
        <v>3.2487437185929648E-2</v>
      </c>
      <c r="EL312" s="30">
        <f t="shared" si="160"/>
        <v>3.1119465329991644E-2</v>
      </c>
      <c r="EM312" s="30">
        <f t="shared" si="161"/>
        <v>3.245424292845258E-2</v>
      </c>
      <c r="EN312" s="30">
        <f t="shared" si="162"/>
        <v>3.2473029045643156E-2</v>
      </c>
      <c r="EO312" s="30">
        <f t="shared" si="136"/>
        <v>3.1156685808039375E-2</v>
      </c>
      <c r="EP312" s="30">
        <f t="shared" si="137"/>
        <v>3.0249791840133222E-2</v>
      </c>
      <c r="EQ312" s="30">
        <f t="shared" si="138"/>
        <v>3.1478040540540542E-2</v>
      </c>
      <c r="ER312" s="30">
        <f t="shared" si="139"/>
        <v>3.13401187446989E-2</v>
      </c>
      <c r="ES312" s="30">
        <f t="shared" si="140"/>
        <v>3.0607356715141146E-2</v>
      </c>
      <c r="ET312" s="30">
        <f t="shared" si="141"/>
        <v>2.8851351351351352E-2</v>
      </c>
      <c r="EU312" s="30">
        <f t="shared" si="142"/>
        <v>3.1026293469041559E-2</v>
      </c>
      <c r="EV312" s="30">
        <f t="shared" si="143"/>
        <v>3.0681244743481918E-2</v>
      </c>
      <c r="EW312" s="30">
        <f t="shared" si="144"/>
        <v>3.1409282700421939E-2</v>
      </c>
      <c r="EX312" s="30">
        <f t="shared" si="145"/>
        <v>3.0837651122625216E-2</v>
      </c>
      <c r="EY312" s="30">
        <f t="shared" si="146"/>
        <v>3.2090831191088263E-2</v>
      </c>
      <c r="EZ312" s="30">
        <f t="shared" si="147"/>
        <v>3.1972318339100345E-2</v>
      </c>
      <c r="FA312" s="30">
        <f t="shared" si="148"/>
        <v>3.1761168384879725E-2</v>
      </c>
      <c r="FB312" s="30">
        <f t="shared" si="149"/>
        <v>2.9891756869275605E-2</v>
      </c>
      <c r="FC312" s="30">
        <f t="shared" si="150"/>
        <v>3.1435643564356436E-2</v>
      </c>
      <c r="FD312" s="30">
        <f t="shared" si="133"/>
        <v>6.4279835390946505E-2</v>
      </c>
      <c r="FE312" s="30">
        <f t="shared" si="134"/>
        <v>6.4888152444076225E-2</v>
      </c>
      <c r="FF312" s="30">
        <f t="shared" si="135"/>
        <v>6.4151414309484192E-2</v>
      </c>
    </row>
    <row r="313" spans="1:162" ht="14.4" x14ac:dyDescent="0.3">
      <c r="A313" s="16" t="s">
        <v>316</v>
      </c>
      <c r="B313" s="18">
        <v>1719</v>
      </c>
      <c r="C313" s="18">
        <v>1565</v>
      </c>
      <c r="D313" s="18">
        <v>1448</v>
      </c>
      <c r="E313" s="18">
        <v>1490</v>
      </c>
      <c r="F313" s="18">
        <v>1372</v>
      </c>
      <c r="G313" s="18">
        <v>1290</v>
      </c>
      <c r="H313" s="18">
        <v>1232</v>
      </c>
      <c r="I313" s="18">
        <v>1241</v>
      </c>
      <c r="J313" s="18">
        <v>1196</v>
      </c>
      <c r="K313" s="18">
        <v>1139</v>
      </c>
      <c r="L313" s="18">
        <v>1152</v>
      </c>
      <c r="M313" s="18">
        <v>1186</v>
      </c>
      <c r="N313" s="18">
        <v>1177</v>
      </c>
      <c r="O313" s="18">
        <v>1184</v>
      </c>
      <c r="P313" s="18">
        <v>1147</v>
      </c>
      <c r="Q313" s="18">
        <v>1233</v>
      </c>
      <c r="R313" s="18">
        <v>1255</v>
      </c>
      <c r="S313" s="18">
        <v>1207</v>
      </c>
      <c r="T313" s="18">
        <v>1123</v>
      </c>
      <c r="U313" s="18">
        <v>1255</v>
      </c>
      <c r="V313" s="18">
        <v>1153</v>
      </c>
      <c r="W313" s="18">
        <v>1102</v>
      </c>
      <c r="X313" s="18">
        <v>1093</v>
      </c>
      <c r="Y313" s="18">
        <v>1205</v>
      </c>
      <c r="Z313" s="18">
        <v>1191</v>
      </c>
      <c r="AA313" s="18">
        <v>1173</v>
      </c>
      <c r="AB313" s="18">
        <v>1204</v>
      </c>
      <c r="AC313" s="18">
        <v>1285</v>
      </c>
      <c r="AD313" s="18">
        <v>3185</v>
      </c>
      <c r="AE313" s="18">
        <v>3350</v>
      </c>
      <c r="AF313" s="18">
        <v>3240</v>
      </c>
      <c r="AG313" s="18"/>
      <c r="AH313" s="18"/>
      <c r="AI313" s="18"/>
      <c r="AJ313" s="18"/>
      <c r="AK313" s="18">
        <v>57100</v>
      </c>
      <c r="AL313" s="18">
        <v>59600</v>
      </c>
      <c r="AM313" s="18">
        <v>58100</v>
      </c>
      <c r="AN313" s="18">
        <v>58300</v>
      </c>
      <c r="AO313" s="18">
        <v>56400</v>
      </c>
      <c r="AP313" s="18">
        <v>55500</v>
      </c>
      <c r="AQ313" s="18">
        <v>54200</v>
      </c>
      <c r="AR313" s="18">
        <v>52200</v>
      </c>
      <c r="AS313" s="18">
        <v>53000</v>
      </c>
      <c r="AT313" s="18">
        <v>54100</v>
      </c>
      <c r="AU313" s="18">
        <v>53700</v>
      </c>
      <c r="AV313" s="18">
        <v>54800</v>
      </c>
      <c r="AW313" s="18">
        <v>57400</v>
      </c>
      <c r="AX313" s="18">
        <v>57200</v>
      </c>
      <c r="AY313" s="40">
        <v>60000</v>
      </c>
      <c r="AZ313" s="40">
        <v>58700</v>
      </c>
      <c r="BA313" s="40">
        <v>58100</v>
      </c>
      <c r="BB313" s="40">
        <v>57800</v>
      </c>
      <c r="BC313" s="40">
        <v>58400</v>
      </c>
      <c r="BD313" s="40">
        <v>58800</v>
      </c>
      <c r="BE313" s="40">
        <v>57500</v>
      </c>
      <c r="BF313" s="40">
        <v>56600</v>
      </c>
      <c r="BG313" s="40">
        <v>55400</v>
      </c>
      <c r="BH313" s="40">
        <v>56600</v>
      </c>
      <c r="BI313" s="40">
        <v>57100</v>
      </c>
      <c r="BJ313" s="40">
        <v>57800</v>
      </c>
      <c r="BK313" s="40">
        <v>58100</v>
      </c>
      <c r="BL313" s="40">
        <v>55700</v>
      </c>
      <c r="BM313" s="40">
        <v>55400</v>
      </c>
      <c r="BN313" s="40">
        <v>54800</v>
      </c>
      <c r="BO313" s="40">
        <v>55500</v>
      </c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16"/>
      <c r="CJ313"/>
      <c r="CL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EA313" s="30" t="e">
        <f t="shared" si="131"/>
        <v>#DIV/0!</v>
      </c>
      <c r="EB313" s="30">
        <f t="shared" si="132"/>
        <v>3.0105078809106831E-2</v>
      </c>
      <c r="EC313" s="30">
        <f t="shared" si="151"/>
        <v>2.6258389261744966E-2</v>
      </c>
      <c r="ED313" s="30">
        <f t="shared" si="152"/>
        <v>2.4922547332185886E-2</v>
      </c>
      <c r="EE313" s="30">
        <f t="shared" si="153"/>
        <v>2.555746140651801E-2</v>
      </c>
      <c r="EF313" s="30">
        <f t="shared" si="154"/>
        <v>2.4326241134751774E-2</v>
      </c>
      <c r="EG313" s="30">
        <f t="shared" si="155"/>
        <v>2.3243243243243242E-2</v>
      </c>
      <c r="EH313" s="30">
        <f t="shared" si="156"/>
        <v>2.2730627306273062E-2</v>
      </c>
      <c r="EI313" s="30">
        <f t="shared" si="157"/>
        <v>2.3773946360153255E-2</v>
      </c>
      <c r="EJ313" s="30">
        <f t="shared" si="158"/>
        <v>2.2566037735849056E-2</v>
      </c>
      <c r="EK313" s="30">
        <f t="shared" si="159"/>
        <v>2.1053604436229206E-2</v>
      </c>
      <c r="EL313" s="30">
        <f t="shared" si="160"/>
        <v>2.1452513966480447E-2</v>
      </c>
      <c r="EM313" s="30">
        <f t="shared" si="161"/>
        <v>2.1642335766423357E-2</v>
      </c>
      <c r="EN313" s="30">
        <f t="shared" si="162"/>
        <v>2.0505226480836237E-2</v>
      </c>
      <c r="EO313" s="30">
        <f t="shared" si="136"/>
        <v>2.0699300699300701E-2</v>
      </c>
      <c r="EP313" s="30">
        <f t="shared" si="137"/>
        <v>1.9116666666666667E-2</v>
      </c>
      <c r="EQ313" s="30">
        <f t="shared" si="138"/>
        <v>2.1005110732538329E-2</v>
      </c>
      <c r="ER313" s="30">
        <f t="shared" si="139"/>
        <v>2.1600688468158349E-2</v>
      </c>
      <c r="ES313" s="30">
        <f t="shared" si="140"/>
        <v>2.088235294117647E-2</v>
      </c>
      <c r="ET313" s="30">
        <f t="shared" si="141"/>
        <v>1.9229452054794521E-2</v>
      </c>
      <c r="EU313" s="30">
        <f t="shared" si="142"/>
        <v>2.1343537414965988E-2</v>
      </c>
      <c r="EV313" s="30">
        <f t="shared" si="143"/>
        <v>2.0052173913043477E-2</v>
      </c>
      <c r="EW313" s="30">
        <f t="shared" si="144"/>
        <v>1.9469964664310953E-2</v>
      </c>
      <c r="EX313" s="30">
        <f t="shared" si="145"/>
        <v>1.9729241877256318E-2</v>
      </c>
      <c r="EY313" s="30">
        <f t="shared" si="146"/>
        <v>2.1289752650176678E-2</v>
      </c>
      <c r="EZ313" s="30">
        <f t="shared" si="147"/>
        <v>2.0858143607705781E-2</v>
      </c>
      <c r="FA313" s="30">
        <f t="shared" si="148"/>
        <v>2.0294117647058824E-2</v>
      </c>
      <c r="FB313" s="30">
        <f t="shared" si="149"/>
        <v>2.0722891566265059E-2</v>
      </c>
      <c r="FC313" s="30">
        <f t="shared" si="150"/>
        <v>2.3070017953321365E-2</v>
      </c>
      <c r="FD313" s="30">
        <f t="shared" si="133"/>
        <v>5.7490974729241875E-2</v>
      </c>
      <c r="FE313" s="30">
        <f t="shared" si="134"/>
        <v>6.113138686131387E-2</v>
      </c>
      <c r="FF313" s="30">
        <f t="shared" si="135"/>
        <v>5.8378378378378379E-2</v>
      </c>
    </row>
    <row r="314" spans="1:162" ht="14.4" x14ac:dyDescent="0.3">
      <c r="A314" s="16" t="s">
        <v>317</v>
      </c>
      <c r="B314" s="18">
        <v>1119</v>
      </c>
      <c r="C314" s="18">
        <v>1028</v>
      </c>
      <c r="D314" s="18">
        <v>976</v>
      </c>
      <c r="E314" s="18">
        <v>973</v>
      </c>
      <c r="F314" s="18">
        <v>835</v>
      </c>
      <c r="G314" s="18">
        <v>746</v>
      </c>
      <c r="H314" s="18">
        <v>745</v>
      </c>
      <c r="I314" s="18">
        <v>755</v>
      </c>
      <c r="J314" s="18">
        <v>673</v>
      </c>
      <c r="K314" s="18">
        <v>646</v>
      </c>
      <c r="L314" s="18">
        <v>603</v>
      </c>
      <c r="M314" s="18">
        <v>626</v>
      </c>
      <c r="N314" s="18">
        <v>592</v>
      </c>
      <c r="O314" s="18">
        <v>586</v>
      </c>
      <c r="P314" s="18">
        <v>598</v>
      </c>
      <c r="Q314" s="18">
        <v>614</v>
      </c>
      <c r="R314" s="18">
        <v>617</v>
      </c>
      <c r="S314" s="18">
        <v>588</v>
      </c>
      <c r="T314" s="18">
        <v>599</v>
      </c>
      <c r="U314" s="18">
        <v>605</v>
      </c>
      <c r="V314" s="18">
        <v>639</v>
      </c>
      <c r="W314" s="18">
        <v>621</v>
      </c>
      <c r="X314" s="18">
        <v>625</v>
      </c>
      <c r="Y314" s="18">
        <v>694</v>
      </c>
      <c r="Z314" s="18">
        <v>692</v>
      </c>
      <c r="AA314" s="18">
        <v>692</v>
      </c>
      <c r="AB314" s="18">
        <v>701</v>
      </c>
      <c r="AC314" s="18">
        <v>743</v>
      </c>
      <c r="AD314" s="18">
        <v>2154</v>
      </c>
      <c r="AE314" s="18">
        <v>2248</v>
      </c>
      <c r="AF314" s="18">
        <v>2156</v>
      </c>
      <c r="AG314" s="18"/>
      <c r="AH314" s="18"/>
      <c r="AI314" s="18"/>
      <c r="AJ314" s="18"/>
      <c r="AK314" s="18">
        <v>41400</v>
      </c>
      <c r="AL314" s="18">
        <v>39900</v>
      </c>
      <c r="AM314" s="18">
        <v>42500</v>
      </c>
      <c r="AN314" s="18">
        <v>42800</v>
      </c>
      <c r="AO314" s="18">
        <v>41600</v>
      </c>
      <c r="AP314" s="18">
        <v>40100</v>
      </c>
      <c r="AQ314" s="18">
        <v>40800</v>
      </c>
      <c r="AR314" s="18">
        <v>40500</v>
      </c>
      <c r="AS314" s="18">
        <v>40400</v>
      </c>
      <c r="AT314" s="18">
        <v>41300</v>
      </c>
      <c r="AU314" s="18">
        <v>41000</v>
      </c>
      <c r="AV314" s="18">
        <v>41300</v>
      </c>
      <c r="AW314" s="18">
        <v>41900</v>
      </c>
      <c r="AX314" s="18">
        <v>43500</v>
      </c>
      <c r="AY314" s="40">
        <v>42300</v>
      </c>
      <c r="AZ314" s="40">
        <v>42900</v>
      </c>
      <c r="BA314" s="40">
        <v>43200</v>
      </c>
      <c r="BB314" s="40">
        <v>42800</v>
      </c>
      <c r="BC314" s="40">
        <v>43500</v>
      </c>
      <c r="BD314" s="40">
        <v>42700</v>
      </c>
      <c r="BE314" s="40">
        <v>42400</v>
      </c>
      <c r="BF314" s="40">
        <v>42100</v>
      </c>
      <c r="BG314" s="40">
        <v>40300</v>
      </c>
      <c r="BH314" s="40">
        <v>40300</v>
      </c>
      <c r="BI314" s="40">
        <v>42700</v>
      </c>
      <c r="BJ314" s="40">
        <v>43700</v>
      </c>
      <c r="BK314" s="40">
        <v>44700</v>
      </c>
      <c r="BL314" s="40">
        <v>44400</v>
      </c>
      <c r="BM314" s="40">
        <v>42700</v>
      </c>
      <c r="BN314" s="40">
        <v>42800</v>
      </c>
      <c r="BO314" s="40">
        <v>41100</v>
      </c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16"/>
      <c r="CJ314"/>
      <c r="CL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EA314" s="30" t="e">
        <f t="shared" si="131"/>
        <v>#DIV/0!</v>
      </c>
      <c r="EB314" s="30">
        <f t="shared" si="132"/>
        <v>2.7028985507246375E-2</v>
      </c>
      <c r="EC314" s="30">
        <f t="shared" si="151"/>
        <v>2.5764411027568924E-2</v>
      </c>
      <c r="ED314" s="30">
        <f t="shared" si="152"/>
        <v>2.2964705882352943E-2</v>
      </c>
      <c r="EE314" s="30">
        <f t="shared" si="153"/>
        <v>2.2733644859813083E-2</v>
      </c>
      <c r="EF314" s="30">
        <f t="shared" si="154"/>
        <v>2.0072115384615386E-2</v>
      </c>
      <c r="EG314" s="30">
        <f t="shared" si="155"/>
        <v>1.8603491271820448E-2</v>
      </c>
      <c r="EH314" s="30">
        <f t="shared" si="156"/>
        <v>1.8259803921568628E-2</v>
      </c>
      <c r="EI314" s="30">
        <f t="shared" si="157"/>
        <v>1.8641975308641975E-2</v>
      </c>
      <c r="EJ314" s="30">
        <f t="shared" si="158"/>
        <v>1.6658415841584159E-2</v>
      </c>
      <c r="EK314" s="30">
        <f t="shared" si="159"/>
        <v>1.5641646489104117E-2</v>
      </c>
      <c r="EL314" s="30">
        <f t="shared" si="160"/>
        <v>1.4707317073170731E-2</v>
      </c>
      <c r="EM314" s="30">
        <f t="shared" si="161"/>
        <v>1.5157384987893463E-2</v>
      </c>
      <c r="EN314" s="30">
        <f t="shared" si="162"/>
        <v>1.4128878281622912E-2</v>
      </c>
      <c r="EO314" s="30">
        <f t="shared" si="136"/>
        <v>1.3471264367816092E-2</v>
      </c>
      <c r="EP314" s="30">
        <f t="shared" si="137"/>
        <v>1.4137115839243498E-2</v>
      </c>
      <c r="EQ314" s="30">
        <f t="shared" si="138"/>
        <v>1.4312354312354312E-2</v>
      </c>
      <c r="ER314" s="30">
        <f t="shared" si="139"/>
        <v>1.4282407407407407E-2</v>
      </c>
      <c r="ES314" s="30">
        <f t="shared" si="140"/>
        <v>1.3738317757009346E-2</v>
      </c>
      <c r="ET314" s="30">
        <f t="shared" si="141"/>
        <v>1.3770114942528736E-2</v>
      </c>
      <c r="EU314" s="30">
        <f t="shared" si="142"/>
        <v>1.4168618266978922E-2</v>
      </c>
      <c r="EV314" s="30">
        <f t="shared" si="143"/>
        <v>1.5070754716981133E-2</v>
      </c>
      <c r="EW314" s="30">
        <f t="shared" si="144"/>
        <v>1.4750593824228029E-2</v>
      </c>
      <c r="EX314" s="30">
        <f t="shared" si="145"/>
        <v>1.5508684863523574E-2</v>
      </c>
      <c r="EY314" s="30">
        <f t="shared" si="146"/>
        <v>1.7220843672456576E-2</v>
      </c>
      <c r="EZ314" s="30">
        <f t="shared" si="147"/>
        <v>1.6206088992974238E-2</v>
      </c>
      <c r="FA314" s="30">
        <f t="shared" si="148"/>
        <v>1.5835240274599541E-2</v>
      </c>
      <c r="FB314" s="30">
        <f t="shared" si="149"/>
        <v>1.5682326621923936E-2</v>
      </c>
      <c r="FC314" s="30">
        <f t="shared" si="150"/>
        <v>1.6734234234234233E-2</v>
      </c>
      <c r="FD314" s="30">
        <f t="shared" si="133"/>
        <v>5.0444964871194382E-2</v>
      </c>
      <c r="FE314" s="30">
        <f t="shared" si="134"/>
        <v>5.2523364485981307E-2</v>
      </c>
      <c r="FF314" s="30">
        <f t="shared" si="135"/>
        <v>5.2457420924574207E-2</v>
      </c>
    </row>
    <row r="315" spans="1:162" ht="14.4" x14ac:dyDescent="0.3">
      <c r="A315" s="16" t="s">
        <v>318</v>
      </c>
      <c r="B315" s="18">
        <v>1788</v>
      </c>
      <c r="C315" s="18">
        <v>1629</v>
      </c>
      <c r="D315" s="18">
        <v>1536</v>
      </c>
      <c r="E315" s="18">
        <v>1524</v>
      </c>
      <c r="F315" s="18">
        <v>1320</v>
      </c>
      <c r="G315" s="18">
        <v>1243</v>
      </c>
      <c r="H315" s="18">
        <v>1155</v>
      </c>
      <c r="I315" s="18">
        <v>1133</v>
      </c>
      <c r="J315" s="18">
        <v>1065</v>
      </c>
      <c r="K315" s="18">
        <v>1035</v>
      </c>
      <c r="L315" s="18">
        <v>1015</v>
      </c>
      <c r="M315" s="18">
        <v>1041</v>
      </c>
      <c r="N315" s="18">
        <v>1032</v>
      </c>
      <c r="O315" s="18">
        <v>960</v>
      </c>
      <c r="P315" s="18">
        <v>965</v>
      </c>
      <c r="Q315" s="18">
        <v>1003</v>
      </c>
      <c r="R315" s="18">
        <v>1031</v>
      </c>
      <c r="S315" s="18">
        <v>1066</v>
      </c>
      <c r="T315" s="18">
        <v>1035</v>
      </c>
      <c r="U315" s="18">
        <v>1056</v>
      </c>
      <c r="V315" s="18">
        <v>1056</v>
      </c>
      <c r="W315" s="18">
        <v>1114</v>
      </c>
      <c r="X315" s="18">
        <v>1096</v>
      </c>
      <c r="Y315" s="18">
        <v>1157</v>
      </c>
      <c r="Z315" s="18">
        <v>1074</v>
      </c>
      <c r="AA315" s="18">
        <v>1090</v>
      </c>
      <c r="AB315" s="18">
        <v>1139</v>
      </c>
      <c r="AC315" s="18">
        <v>1205</v>
      </c>
      <c r="AD315" s="18">
        <v>2916</v>
      </c>
      <c r="AE315" s="18">
        <v>2928</v>
      </c>
      <c r="AF315" s="18">
        <v>2716</v>
      </c>
      <c r="AG315" s="18"/>
      <c r="AH315" s="18"/>
      <c r="AI315" s="18"/>
      <c r="AJ315" s="18"/>
      <c r="AK315" s="18">
        <v>63100</v>
      </c>
      <c r="AL315" s="18">
        <v>62700</v>
      </c>
      <c r="AM315" s="18">
        <v>61900</v>
      </c>
      <c r="AN315" s="18">
        <v>58200</v>
      </c>
      <c r="AO315" s="18">
        <v>57400</v>
      </c>
      <c r="AP315" s="18">
        <v>57300</v>
      </c>
      <c r="AQ315" s="18">
        <v>55000</v>
      </c>
      <c r="AR315" s="18">
        <v>58000</v>
      </c>
      <c r="AS315" s="18">
        <v>58500</v>
      </c>
      <c r="AT315" s="18">
        <v>59200</v>
      </c>
      <c r="AU315" s="18">
        <v>59900</v>
      </c>
      <c r="AV315" s="18">
        <v>61100</v>
      </c>
      <c r="AW315" s="18">
        <v>60900</v>
      </c>
      <c r="AX315" s="18">
        <v>61900</v>
      </c>
      <c r="AY315" s="40">
        <v>64000</v>
      </c>
      <c r="AZ315" s="40">
        <v>64800</v>
      </c>
      <c r="BA315" s="40">
        <v>67300</v>
      </c>
      <c r="BB315" s="40">
        <v>66300</v>
      </c>
      <c r="BC315" s="40">
        <v>66700</v>
      </c>
      <c r="BD315" s="40">
        <v>66900</v>
      </c>
      <c r="BE315" s="40">
        <v>62900</v>
      </c>
      <c r="BF315" s="40">
        <v>60400</v>
      </c>
      <c r="BG315" s="40">
        <v>61600</v>
      </c>
      <c r="BH315" s="40">
        <v>58400</v>
      </c>
      <c r="BI315" s="40">
        <v>58900</v>
      </c>
      <c r="BJ315" s="40">
        <v>61400</v>
      </c>
      <c r="BK315" s="40">
        <v>61900</v>
      </c>
      <c r="BL315" s="40">
        <v>65200</v>
      </c>
      <c r="BM315" s="40">
        <v>68400</v>
      </c>
      <c r="BN315" s="40">
        <v>72700</v>
      </c>
      <c r="BO315" s="40">
        <v>71200</v>
      </c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16"/>
      <c r="CJ315"/>
      <c r="CL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EA315" s="30" t="e">
        <f t="shared" si="131"/>
        <v>#DIV/0!</v>
      </c>
      <c r="EB315" s="30">
        <f t="shared" si="132"/>
        <v>2.8335974643423138E-2</v>
      </c>
      <c r="EC315" s="30">
        <f t="shared" si="151"/>
        <v>2.5980861244019139E-2</v>
      </c>
      <c r="ED315" s="30">
        <f t="shared" si="152"/>
        <v>2.481421647819063E-2</v>
      </c>
      <c r="EE315" s="30">
        <f t="shared" si="153"/>
        <v>2.6185567010309278E-2</v>
      </c>
      <c r="EF315" s="30">
        <f t="shared" si="154"/>
        <v>2.2996515679442508E-2</v>
      </c>
      <c r="EG315" s="30">
        <f t="shared" si="155"/>
        <v>2.1692844677137869E-2</v>
      </c>
      <c r="EH315" s="30">
        <f t="shared" si="156"/>
        <v>2.1000000000000001E-2</v>
      </c>
      <c r="EI315" s="30">
        <f t="shared" si="157"/>
        <v>1.9534482758620689E-2</v>
      </c>
      <c r="EJ315" s="30">
        <f t="shared" si="158"/>
        <v>1.8205128205128204E-2</v>
      </c>
      <c r="EK315" s="30">
        <f t="shared" si="159"/>
        <v>1.7483108108108106E-2</v>
      </c>
      <c r="EL315" s="30">
        <f t="shared" si="160"/>
        <v>1.6944908180300502E-2</v>
      </c>
      <c r="EM315" s="30">
        <f t="shared" si="161"/>
        <v>1.7037643207855974E-2</v>
      </c>
      <c r="EN315" s="30">
        <f t="shared" si="162"/>
        <v>1.6945812807881773E-2</v>
      </c>
      <c r="EO315" s="30">
        <f t="shared" si="136"/>
        <v>1.5508885298869143E-2</v>
      </c>
      <c r="EP315" s="30">
        <f t="shared" si="137"/>
        <v>1.5078125E-2</v>
      </c>
      <c r="EQ315" s="30">
        <f t="shared" si="138"/>
        <v>1.5478395061728396E-2</v>
      </c>
      <c r="ER315" s="30">
        <f t="shared" si="139"/>
        <v>1.5319465081723625E-2</v>
      </c>
      <c r="ES315" s="30">
        <f t="shared" si="140"/>
        <v>1.607843137254902E-2</v>
      </c>
      <c r="ET315" s="30">
        <f t="shared" si="141"/>
        <v>1.5517241379310345E-2</v>
      </c>
      <c r="EU315" s="30">
        <f t="shared" si="142"/>
        <v>1.5784753363228699E-2</v>
      </c>
      <c r="EV315" s="30">
        <f t="shared" si="143"/>
        <v>1.6788553259141494E-2</v>
      </c>
      <c r="EW315" s="30">
        <f t="shared" si="144"/>
        <v>1.8443708609271522E-2</v>
      </c>
      <c r="EX315" s="30">
        <f t="shared" si="145"/>
        <v>1.7792207792207793E-2</v>
      </c>
      <c r="EY315" s="30">
        <f t="shared" si="146"/>
        <v>1.9811643835616437E-2</v>
      </c>
      <c r="EZ315" s="30">
        <f t="shared" si="147"/>
        <v>1.8234295415959254E-2</v>
      </c>
      <c r="FA315" s="30">
        <f t="shared" si="148"/>
        <v>1.7752442996742671E-2</v>
      </c>
      <c r="FB315" s="30">
        <f t="shared" si="149"/>
        <v>1.8400646203554121E-2</v>
      </c>
      <c r="FC315" s="30">
        <f t="shared" si="150"/>
        <v>1.8481595092024541E-2</v>
      </c>
      <c r="FD315" s="30">
        <f t="shared" si="133"/>
        <v>4.2631578947368423E-2</v>
      </c>
      <c r="FE315" s="30">
        <f t="shared" si="134"/>
        <v>4.0275103163686383E-2</v>
      </c>
      <c r="FF315" s="30">
        <f t="shared" si="135"/>
        <v>3.8146067415730338E-2</v>
      </c>
    </row>
    <row r="316" spans="1:162" ht="14.4" x14ac:dyDescent="0.3">
      <c r="A316" s="16" t="s">
        <v>319</v>
      </c>
      <c r="B316" s="18">
        <v>13763</v>
      </c>
      <c r="C316" s="18">
        <v>12486</v>
      </c>
      <c r="D316" s="18">
        <v>11128</v>
      </c>
      <c r="E316" s="18">
        <v>11644</v>
      </c>
      <c r="F316" s="18">
        <v>10349</v>
      </c>
      <c r="G316" s="18">
        <v>9092</v>
      </c>
      <c r="H316" s="18">
        <v>8304</v>
      </c>
      <c r="I316" s="18">
        <v>8940</v>
      </c>
      <c r="J316" s="18">
        <v>8400</v>
      </c>
      <c r="K316" s="18">
        <v>8199</v>
      </c>
      <c r="L316" s="18">
        <v>7045</v>
      </c>
      <c r="M316" s="18">
        <v>7485</v>
      </c>
      <c r="N316" s="18">
        <v>7756</v>
      </c>
      <c r="O316" s="18">
        <v>7648</v>
      </c>
      <c r="P316" s="18">
        <v>6833</v>
      </c>
      <c r="Q316" s="18">
        <v>7490</v>
      </c>
      <c r="R316" s="18">
        <v>7204</v>
      </c>
      <c r="S316" s="18">
        <v>6861</v>
      </c>
      <c r="T316" s="18">
        <v>6675</v>
      </c>
      <c r="U316" s="18">
        <v>7102</v>
      </c>
      <c r="V316" s="18">
        <v>6908</v>
      </c>
      <c r="W316" s="18">
        <v>6770</v>
      </c>
      <c r="X316" s="18">
        <v>6632</v>
      </c>
      <c r="Y316" s="18">
        <v>6918</v>
      </c>
      <c r="Z316" s="18">
        <v>6830</v>
      </c>
      <c r="AA316" s="18">
        <v>6738</v>
      </c>
      <c r="AB316" s="18">
        <v>6718</v>
      </c>
      <c r="AC316" s="18">
        <v>7324</v>
      </c>
      <c r="AD316" s="18">
        <v>14056</v>
      </c>
      <c r="AE316" s="18">
        <v>13123</v>
      </c>
      <c r="AF316" s="18">
        <v>12686</v>
      </c>
      <c r="AG316" s="18"/>
      <c r="AH316" s="18"/>
      <c r="AI316" s="18"/>
      <c r="AJ316" s="18"/>
      <c r="AK316" s="18">
        <v>163900</v>
      </c>
      <c r="AL316" s="18">
        <v>163700</v>
      </c>
      <c r="AM316" s="18">
        <v>161900</v>
      </c>
      <c r="AN316" s="18">
        <v>161100</v>
      </c>
      <c r="AO316" s="18">
        <v>160400</v>
      </c>
      <c r="AP316" s="18">
        <v>158500</v>
      </c>
      <c r="AQ316" s="18">
        <v>157600</v>
      </c>
      <c r="AR316" s="18">
        <v>158100</v>
      </c>
      <c r="AS316" s="18">
        <v>157600</v>
      </c>
      <c r="AT316" s="18">
        <v>156200</v>
      </c>
      <c r="AU316" s="18">
        <v>156900</v>
      </c>
      <c r="AV316" s="18">
        <v>158500</v>
      </c>
      <c r="AW316" s="18">
        <v>159300</v>
      </c>
      <c r="AX316" s="18">
        <v>163800</v>
      </c>
      <c r="AY316" s="40">
        <v>162400</v>
      </c>
      <c r="AZ316" s="40">
        <v>163000</v>
      </c>
      <c r="BA316" s="40">
        <v>163900</v>
      </c>
      <c r="BB316" s="40">
        <v>164700</v>
      </c>
      <c r="BC316" s="40">
        <v>166200</v>
      </c>
      <c r="BD316" s="40">
        <v>164800</v>
      </c>
      <c r="BE316" s="40">
        <v>163000</v>
      </c>
      <c r="BF316" s="40">
        <v>162500</v>
      </c>
      <c r="BG316" s="40">
        <v>163200</v>
      </c>
      <c r="BH316" s="40">
        <v>164800</v>
      </c>
      <c r="BI316" s="40">
        <v>163300</v>
      </c>
      <c r="BJ316" s="40">
        <v>166400</v>
      </c>
      <c r="BK316" s="40">
        <v>166000</v>
      </c>
      <c r="BL316" s="40">
        <v>164600</v>
      </c>
      <c r="BM316" s="40">
        <v>162400</v>
      </c>
      <c r="BN316" s="40">
        <v>165300</v>
      </c>
      <c r="BO316" s="40">
        <v>165500</v>
      </c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16"/>
      <c r="CJ316"/>
      <c r="CL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EA316" s="30" t="e">
        <f t="shared" si="131"/>
        <v>#DIV/0!</v>
      </c>
      <c r="EB316" s="30">
        <f t="shared" si="132"/>
        <v>8.3971934106162299E-2</v>
      </c>
      <c r="EC316" s="30">
        <f t="shared" si="151"/>
        <v>7.6273671350030547E-2</v>
      </c>
      <c r="ED316" s="30">
        <f t="shared" si="152"/>
        <v>6.8733786287831999E-2</v>
      </c>
      <c r="EE316" s="30">
        <f t="shared" si="153"/>
        <v>7.2278088144009933E-2</v>
      </c>
      <c r="EF316" s="30">
        <f t="shared" si="154"/>
        <v>6.451995012468828E-2</v>
      </c>
      <c r="EG316" s="30">
        <f t="shared" si="155"/>
        <v>5.7362776025236595E-2</v>
      </c>
      <c r="EH316" s="30">
        <f t="shared" si="156"/>
        <v>5.2690355329949236E-2</v>
      </c>
      <c r="EI316" s="30">
        <f t="shared" si="157"/>
        <v>5.6546489563567365E-2</v>
      </c>
      <c r="EJ316" s="30">
        <f t="shared" si="158"/>
        <v>5.3299492385786802E-2</v>
      </c>
      <c r="EK316" s="30">
        <f t="shared" si="159"/>
        <v>5.2490396927016646E-2</v>
      </c>
      <c r="EL316" s="30">
        <f t="shared" si="160"/>
        <v>4.490121096239643E-2</v>
      </c>
      <c r="EM316" s="30">
        <f t="shared" si="161"/>
        <v>4.7223974763406937E-2</v>
      </c>
      <c r="EN316" s="30">
        <f t="shared" si="162"/>
        <v>4.8688010043942249E-2</v>
      </c>
      <c r="EO316" s="30">
        <f t="shared" si="136"/>
        <v>4.6691086691086695E-2</v>
      </c>
      <c r="EP316" s="30">
        <f t="shared" si="137"/>
        <v>4.2075123152709358E-2</v>
      </c>
      <c r="EQ316" s="30">
        <f t="shared" si="138"/>
        <v>4.595092024539877E-2</v>
      </c>
      <c r="ER316" s="30">
        <f t="shared" si="139"/>
        <v>4.3953630262355096E-2</v>
      </c>
      <c r="ES316" s="30">
        <f t="shared" si="140"/>
        <v>4.1657559198542804E-2</v>
      </c>
      <c r="ET316" s="30">
        <f t="shared" si="141"/>
        <v>4.0162454873646211E-2</v>
      </c>
      <c r="EU316" s="30">
        <f t="shared" si="142"/>
        <v>4.309466019417476E-2</v>
      </c>
      <c r="EV316" s="30">
        <f t="shared" si="143"/>
        <v>4.238036809815951E-2</v>
      </c>
      <c r="EW316" s="30">
        <f t="shared" si="144"/>
        <v>4.1661538461538458E-2</v>
      </c>
      <c r="EX316" s="30">
        <f t="shared" si="145"/>
        <v>4.0637254901960781E-2</v>
      </c>
      <c r="EY316" s="30">
        <f t="shared" si="146"/>
        <v>4.1978155339805825E-2</v>
      </c>
      <c r="EZ316" s="30">
        <f t="shared" si="147"/>
        <v>4.1824862216778932E-2</v>
      </c>
      <c r="FA316" s="30">
        <f t="shared" si="148"/>
        <v>4.0492788461538462E-2</v>
      </c>
      <c r="FB316" s="30">
        <f t="shared" si="149"/>
        <v>4.0469879518072287E-2</v>
      </c>
      <c r="FC316" s="30">
        <f t="shared" si="150"/>
        <v>4.4495747266099638E-2</v>
      </c>
      <c r="FD316" s="30">
        <f t="shared" si="133"/>
        <v>8.6551724137931038E-2</v>
      </c>
      <c r="FE316" s="30">
        <f t="shared" si="134"/>
        <v>7.9388989715668476E-2</v>
      </c>
      <c r="FF316" s="30">
        <f t="shared" si="135"/>
        <v>7.665256797583081E-2</v>
      </c>
    </row>
    <row r="317" spans="1:162" ht="14.4" x14ac:dyDescent="0.3">
      <c r="A317" s="16" t="s">
        <v>320</v>
      </c>
      <c r="B317" s="18">
        <v>14391</v>
      </c>
      <c r="C317" s="18">
        <v>13546</v>
      </c>
      <c r="D317" s="18">
        <v>12554</v>
      </c>
      <c r="E317" s="18">
        <v>12647</v>
      </c>
      <c r="F317" s="18">
        <v>11765</v>
      </c>
      <c r="G317" s="18">
        <v>10618</v>
      </c>
      <c r="H317" s="18">
        <v>9288</v>
      </c>
      <c r="I317" s="18">
        <v>9411</v>
      </c>
      <c r="J317" s="18">
        <v>8849</v>
      </c>
      <c r="K317" s="18">
        <v>8361</v>
      </c>
      <c r="L317" s="18">
        <v>8135</v>
      </c>
      <c r="M317" s="18">
        <v>8529</v>
      </c>
      <c r="N317" s="18">
        <v>8446</v>
      </c>
      <c r="O317" s="18">
        <v>8557</v>
      </c>
      <c r="P317" s="18">
        <v>8436</v>
      </c>
      <c r="Q317" s="18">
        <v>8712</v>
      </c>
      <c r="R317" s="18">
        <v>8611</v>
      </c>
      <c r="S317" s="18">
        <v>8232</v>
      </c>
      <c r="T317" s="18">
        <v>8080</v>
      </c>
      <c r="U317" s="18">
        <v>8428</v>
      </c>
      <c r="V317" s="18">
        <v>8352</v>
      </c>
      <c r="W317" s="18">
        <v>8051</v>
      </c>
      <c r="X317" s="18">
        <v>7973</v>
      </c>
      <c r="Y317" s="18">
        <v>8484</v>
      </c>
      <c r="Z317" s="18">
        <v>8707</v>
      </c>
      <c r="AA317" s="18">
        <v>8701</v>
      </c>
      <c r="AB317" s="18">
        <v>8650</v>
      </c>
      <c r="AC317" s="18">
        <v>9244</v>
      </c>
      <c r="AD317" s="18">
        <v>15983</v>
      </c>
      <c r="AE317" s="18">
        <v>15643</v>
      </c>
      <c r="AF317" s="18">
        <v>15100</v>
      </c>
      <c r="AG317" s="18"/>
      <c r="AH317" s="18"/>
      <c r="AI317" s="18"/>
      <c r="AJ317" s="18"/>
      <c r="AK317" s="18">
        <v>121200</v>
      </c>
      <c r="AL317" s="18">
        <v>120500</v>
      </c>
      <c r="AM317" s="18">
        <v>116600</v>
      </c>
      <c r="AN317" s="18">
        <v>116800</v>
      </c>
      <c r="AO317" s="18">
        <v>115600</v>
      </c>
      <c r="AP317" s="18">
        <v>118500</v>
      </c>
      <c r="AQ317" s="18">
        <v>121800</v>
      </c>
      <c r="AR317" s="18">
        <v>122900</v>
      </c>
      <c r="AS317" s="18">
        <v>121500</v>
      </c>
      <c r="AT317" s="18">
        <v>118900</v>
      </c>
      <c r="AU317" s="18">
        <v>118700</v>
      </c>
      <c r="AV317" s="18">
        <v>118600</v>
      </c>
      <c r="AW317" s="18">
        <v>118700</v>
      </c>
      <c r="AX317" s="18">
        <v>121200</v>
      </c>
      <c r="AY317" s="40">
        <v>118700</v>
      </c>
      <c r="AZ317" s="40">
        <v>121600</v>
      </c>
      <c r="BA317" s="40">
        <v>123900</v>
      </c>
      <c r="BB317" s="40">
        <v>125900</v>
      </c>
      <c r="BC317" s="40">
        <v>128700</v>
      </c>
      <c r="BD317" s="40">
        <v>127500</v>
      </c>
      <c r="BE317" s="40">
        <v>125600</v>
      </c>
      <c r="BF317" s="40">
        <v>126700</v>
      </c>
      <c r="BG317" s="40">
        <v>127400</v>
      </c>
      <c r="BH317" s="40">
        <v>127800</v>
      </c>
      <c r="BI317" s="40">
        <v>127800</v>
      </c>
      <c r="BJ317" s="40">
        <v>127400</v>
      </c>
      <c r="BK317" s="40">
        <v>130000</v>
      </c>
      <c r="BL317" s="40">
        <v>132000</v>
      </c>
      <c r="BM317" s="40">
        <v>136600</v>
      </c>
      <c r="BN317" s="40">
        <v>135500</v>
      </c>
      <c r="BO317" s="40">
        <v>133000</v>
      </c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16"/>
      <c r="CJ317"/>
      <c r="CL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EA317" s="30" t="e">
        <f t="shared" si="131"/>
        <v>#DIV/0!</v>
      </c>
      <c r="EB317" s="30">
        <f t="shared" si="132"/>
        <v>0.11873762376237623</v>
      </c>
      <c r="EC317" s="30">
        <f t="shared" si="151"/>
        <v>0.1124149377593361</v>
      </c>
      <c r="ED317" s="30">
        <f t="shared" si="152"/>
        <v>0.1076672384219554</v>
      </c>
      <c r="EE317" s="30">
        <f t="shared" si="153"/>
        <v>0.10827910958904109</v>
      </c>
      <c r="EF317" s="30">
        <f t="shared" si="154"/>
        <v>0.10177335640138409</v>
      </c>
      <c r="EG317" s="30">
        <f t="shared" si="155"/>
        <v>8.9603375527426157E-2</v>
      </c>
      <c r="EH317" s="30">
        <f t="shared" si="156"/>
        <v>7.6256157635467975E-2</v>
      </c>
      <c r="EI317" s="30">
        <f t="shared" si="157"/>
        <v>7.6574450772986163E-2</v>
      </c>
      <c r="EJ317" s="30">
        <f t="shared" si="158"/>
        <v>7.2831275720164609E-2</v>
      </c>
      <c r="EK317" s="30">
        <f t="shared" si="159"/>
        <v>7.0319596299411272E-2</v>
      </c>
      <c r="EL317" s="30">
        <f t="shared" si="160"/>
        <v>6.8534119629317602E-2</v>
      </c>
      <c r="EM317" s="30">
        <f t="shared" si="161"/>
        <v>7.1913996627318719E-2</v>
      </c>
      <c r="EN317" s="30">
        <f t="shared" si="162"/>
        <v>7.1154170176916595E-2</v>
      </c>
      <c r="EO317" s="30">
        <f t="shared" si="136"/>
        <v>7.0602310231023105E-2</v>
      </c>
      <c r="EP317" s="30">
        <f t="shared" si="137"/>
        <v>7.1069924178601515E-2</v>
      </c>
      <c r="EQ317" s="30">
        <f t="shared" si="138"/>
        <v>7.1644736842105261E-2</v>
      </c>
      <c r="ER317" s="30">
        <f t="shared" si="139"/>
        <v>6.9499596448748993E-2</v>
      </c>
      <c r="ES317" s="30">
        <f t="shared" si="140"/>
        <v>6.5385226370135024E-2</v>
      </c>
      <c r="ET317" s="30">
        <f t="shared" si="141"/>
        <v>6.2781662781662778E-2</v>
      </c>
      <c r="EU317" s="30">
        <f t="shared" si="142"/>
        <v>6.6101960784313726E-2</v>
      </c>
      <c r="EV317" s="30">
        <f t="shared" si="143"/>
        <v>6.6496815286624197E-2</v>
      </c>
      <c r="EW317" s="30">
        <f t="shared" si="144"/>
        <v>6.3543804262036305E-2</v>
      </c>
      <c r="EX317" s="30">
        <f t="shared" si="145"/>
        <v>6.2582417582417588E-2</v>
      </c>
      <c r="EY317" s="30">
        <f t="shared" si="146"/>
        <v>6.6384976525821593E-2</v>
      </c>
      <c r="EZ317" s="30">
        <f t="shared" si="147"/>
        <v>6.8129890453834122E-2</v>
      </c>
      <c r="FA317" s="30">
        <f t="shared" si="148"/>
        <v>6.8296703296703301E-2</v>
      </c>
      <c r="FB317" s="30">
        <f t="shared" si="149"/>
        <v>6.6538461538461532E-2</v>
      </c>
      <c r="FC317" s="30">
        <f t="shared" si="150"/>
        <v>7.0030303030303026E-2</v>
      </c>
      <c r="FD317" s="30">
        <f t="shared" si="133"/>
        <v>0.11700585651537335</v>
      </c>
      <c r="FE317" s="30">
        <f t="shared" si="134"/>
        <v>0.11544649446494465</v>
      </c>
      <c r="FF317" s="30">
        <f t="shared" si="135"/>
        <v>0.11353383458646617</v>
      </c>
    </row>
    <row r="318" spans="1:162" ht="14.4" x14ac:dyDescent="0.3">
      <c r="A318" s="16" t="s">
        <v>321</v>
      </c>
      <c r="B318" s="18">
        <v>13529</v>
      </c>
      <c r="C318" s="18">
        <v>12607</v>
      </c>
      <c r="D318" s="18">
        <v>11625</v>
      </c>
      <c r="E318" s="18">
        <v>11299</v>
      </c>
      <c r="F318" s="18">
        <v>10498</v>
      </c>
      <c r="G318" s="18">
        <v>9849</v>
      </c>
      <c r="H318" s="18">
        <v>9251</v>
      </c>
      <c r="I318" s="18">
        <v>8982</v>
      </c>
      <c r="J318" s="18">
        <v>8494</v>
      </c>
      <c r="K318" s="18">
        <v>7855</v>
      </c>
      <c r="L318" s="18">
        <v>7716</v>
      </c>
      <c r="M318" s="18">
        <v>7827</v>
      </c>
      <c r="N318" s="18">
        <v>7646</v>
      </c>
      <c r="O318" s="18">
        <v>7443</v>
      </c>
      <c r="P318" s="18">
        <v>7256</v>
      </c>
      <c r="Q318" s="18">
        <v>7258</v>
      </c>
      <c r="R318" s="18">
        <v>7173</v>
      </c>
      <c r="S318" s="18">
        <v>7013</v>
      </c>
      <c r="T318" s="18">
        <v>6874</v>
      </c>
      <c r="U318" s="18">
        <v>7083</v>
      </c>
      <c r="V318" s="18">
        <v>6996</v>
      </c>
      <c r="W318" s="18">
        <v>6855</v>
      </c>
      <c r="X318" s="18">
        <v>6858</v>
      </c>
      <c r="Y318" s="18">
        <v>7145</v>
      </c>
      <c r="Z318" s="18">
        <v>7353</v>
      </c>
      <c r="AA318" s="18">
        <v>7314</v>
      </c>
      <c r="AB318" s="18">
        <v>7334</v>
      </c>
      <c r="AC318" s="18">
        <v>7668</v>
      </c>
      <c r="AD318" s="18">
        <v>18005</v>
      </c>
      <c r="AE318" s="18">
        <v>18714</v>
      </c>
      <c r="AF318" s="18">
        <v>19499</v>
      </c>
      <c r="AG318" s="18"/>
      <c r="AH318" s="18"/>
      <c r="AI318" s="18"/>
      <c r="AJ318" s="18"/>
      <c r="AK318" s="18">
        <v>135300</v>
      </c>
      <c r="AL318" s="18">
        <v>133600</v>
      </c>
      <c r="AM318" s="18">
        <v>137000</v>
      </c>
      <c r="AN318" s="18">
        <v>135700</v>
      </c>
      <c r="AO318" s="18">
        <v>134400</v>
      </c>
      <c r="AP318" s="18">
        <v>136500</v>
      </c>
      <c r="AQ318" s="18">
        <v>134200</v>
      </c>
      <c r="AR318" s="18">
        <v>137200</v>
      </c>
      <c r="AS318" s="18">
        <v>139000</v>
      </c>
      <c r="AT318" s="18">
        <v>138000</v>
      </c>
      <c r="AU318" s="18">
        <v>141900</v>
      </c>
      <c r="AV318" s="18">
        <v>140200</v>
      </c>
      <c r="AW318" s="18">
        <v>140700</v>
      </c>
      <c r="AX318" s="18">
        <v>145400</v>
      </c>
      <c r="AY318" s="40">
        <v>146000</v>
      </c>
      <c r="AZ318" s="40">
        <v>146700</v>
      </c>
      <c r="BA318" s="40">
        <v>147600</v>
      </c>
      <c r="BB318" s="40">
        <v>147500</v>
      </c>
      <c r="BC318" s="40">
        <v>148100</v>
      </c>
      <c r="BD318" s="40">
        <v>150300</v>
      </c>
      <c r="BE318" s="40">
        <v>150500</v>
      </c>
      <c r="BF318" s="40">
        <v>151900</v>
      </c>
      <c r="BG318" s="40">
        <v>150300</v>
      </c>
      <c r="BH318" s="40">
        <v>151200</v>
      </c>
      <c r="BI318" s="40">
        <v>150900</v>
      </c>
      <c r="BJ318" s="40">
        <v>148700</v>
      </c>
      <c r="BK318" s="40">
        <v>150700</v>
      </c>
      <c r="BL318" s="40">
        <v>152500</v>
      </c>
      <c r="BM318" s="40">
        <v>152400</v>
      </c>
      <c r="BN318" s="40">
        <v>148200</v>
      </c>
      <c r="BO318" s="40">
        <v>151200</v>
      </c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16"/>
      <c r="CJ318"/>
      <c r="CL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EA318" s="30" t="e">
        <f t="shared" si="131"/>
        <v>#DIV/0!</v>
      </c>
      <c r="EB318" s="30">
        <f t="shared" si="132"/>
        <v>9.9992609016999259E-2</v>
      </c>
      <c r="EC318" s="30">
        <f t="shared" si="151"/>
        <v>9.4363772455089825E-2</v>
      </c>
      <c r="ED318" s="30">
        <f t="shared" si="152"/>
        <v>8.485401459854014E-2</v>
      </c>
      <c r="EE318" s="30">
        <f t="shared" si="153"/>
        <v>8.3264554163596169E-2</v>
      </c>
      <c r="EF318" s="30">
        <f t="shared" si="154"/>
        <v>7.8110119047619053E-2</v>
      </c>
      <c r="EG318" s="30">
        <f t="shared" si="155"/>
        <v>7.2153846153846152E-2</v>
      </c>
      <c r="EH318" s="30">
        <f t="shared" si="156"/>
        <v>6.8934426229508197E-2</v>
      </c>
      <c r="EI318" s="30">
        <f t="shared" si="157"/>
        <v>6.5466472303206999E-2</v>
      </c>
      <c r="EJ318" s="30">
        <f t="shared" si="158"/>
        <v>6.1107913669064748E-2</v>
      </c>
      <c r="EK318" s="30">
        <f t="shared" si="159"/>
        <v>5.6920289855072463E-2</v>
      </c>
      <c r="EL318" s="30">
        <f t="shared" si="160"/>
        <v>5.437632135306554E-2</v>
      </c>
      <c r="EM318" s="30">
        <f t="shared" si="161"/>
        <v>5.5827389443651926E-2</v>
      </c>
      <c r="EN318" s="30">
        <f t="shared" si="162"/>
        <v>5.4342572850035534E-2</v>
      </c>
      <c r="EO318" s="30">
        <f t="shared" si="136"/>
        <v>5.1189821182943601E-2</v>
      </c>
      <c r="EP318" s="30">
        <f t="shared" si="137"/>
        <v>4.9698630136986305E-2</v>
      </c>
      <c r="EQ318" s="30">
        <f t="shared" si="138"/>
        <v>4.9475119291070215E-2</v>
      </c>
      <c r="ER318" s="30">
        <f t="shared" si="139"/>
        <v>4.8597560975609758E-2</v>
      </c>
      <c r="ES318" s="30">
        <f t="shared" si="140"/>
        <v>4.7545762711864406E-2</v>
      </c>
      <c r="ET318" s="30">
        <f t="shared" si="141"/>
        <v>4.641458474004051E-2</v>
      </c>
      <c r="EU318" s="30">
        <f t="shared" si="142"/>
        <v>4.712574850299401E-2</v>
      </c>
      <c r="EV318" s="30">
        <f t="shared" si="143"/>
        <v>4.6485049833887043E-2</v>
      </c>
      <c r="EW318" s="30">
        <f t="shared" si="144"/>
        <v>4.512837393021725E-2</v>
      </c>
      <c r="EX318" s="30">
        <f t="shared" si="145"/>
        <v>4.562874251497006E-2</v>
      </c>
      <c r="EY318" s="30">
        <f t="shared" si="146"/>
        <v>4.7255291005291009E-2</v>
      </c>
      <c r="EZ318" s="30">
        <f t="shared" si="147"/>
        <v>4.8727634194831011E-2</v>
      </c>
      <c r="FA318" s="30">
        <f t="shared" si="148"/>
        <v>4.9186281102891728E-2</v>
      </c>
      <c r="FB318" s="30">
        <f t="shared" si="149"/>
        <v>4.8666224286662244E-2</v>
      </c>
      <c r="FC318" s="30">
        <f t="shared" si="150"/>
        <v>5.0281967213114752E-2</v>
      </c>
      <c r="FD318" s="30">
        <f t="shared" si="133"/>
        <v>0.11814304461942257</v>
      </c>
      <c r="FE318" s="30">
        <f t="shared" si="134"/>
        <v>0.12627530364372469</v>
      </c>
      <c r="FF318" s="30">
        <f t="shared" si="135"/>
        <v>0.12896164021164022</v>
      </c>
    </row>
    <row r="319" spans="1:162" ht="14.4" x14ac:dyDescent="0.3">
      <c r="A319" s="16" t="s">
        <v>322</v>
      </c>
      <c r="B319" s="18">
        <v>9483</v>
      </c>
      <c r="C319" s="18">
        <v>9064</v>
      </c>
      <c r="D319" s="18">
        <v>8332</v>
      </c>
      <c r="E319" s="18">
        <v>8195</v>
      </c>
      <c r="F319" s="18">
        <v>7640</v>
      </c>
      <c r="G319" s="18">
        <v>7230</v>
      </c>
      <c r="H319" s="18">
        <v>6731</v>
      </c>
      <c r="I319" s="18">
        <v>6461</v>
      </c>
      <c r="J319" s="18">
        <v>6308</v>
      </c>
      <c r="K319" s="18">
        <v>6329</v>
      </c>
      <c r="L319" s="18">
        <v>6053</v>
      </c>
      <c r="M319" s="18">
        <v>6023</v>
      </c>
      <c r="N319" s="18">
        <v>5966</v>
      </c>
      <c r="O319" s="18">
        <v>5797</v>
      </c>
      <c r="P319" s="18">
        <v>5727</v>
      </c>
      <c r="Q319" s="18">
        <v>5759</v>
      </c>
      <c r="R319" s="18">
        <v>5780</v>
      </c>
      <c r="S319" s="18">
        <v>5675</v>
      </c>
      <c r="T319" s="18">
        <v>5469</v>
      </c>
      <c r="U319" s="18">
        <v>5595</v>
      </c>
      <c r="V319" s="18">
        <v>5482</v>
      </c>
      <c r="W319" s="18">
        <v>5444</v>
      </c>
      <c r="X319" s="18">
        <v>5328</v>
      </c>
      <c r="Y319" s="18">
        <v>5540</v>
      </c>
      <c r="Z319" s="18">
        <v>5613</v>
      </c>
      <c r="AA319" s="18">
        <v>5726</v>
      </c>
      <c r="AB319" s="18">
        <v>5741</v>
      </c>
      <c r="AC319" s="18">
        <v>5943</v>
      </c>
      <c r="AD319" s="18">
        <v>13882</v>
      </c>
      <c r="AE319" s="18">
        <v>14371</v>
      </c>
      <c r="AF319" s="18">
        <v>14608</v>
      </c>
      <c r="AG319" s="18"/>
      <c r="AH319" s="18"/>
      <c r="AI319" s="18"/>
      <c r="AJ319" s="18"/>
      <c r="AK319" s="18">
        <v>187700</v>
      </c>
      <c r="AL319" s="18">
        <v>187700</v>
      </c>
      <c r="AM319" s="18">
        <v>187200</v>
      </c>
      <c r="AN319" s="18">
        <v>186400</v>
      </c>
      <c r="AO319" s="18">
        <v>186200</v>
      </c>
      <c r="AP319" s="18">
        <v>188300</v>
      </c>
      <c r="AQ319" s="18">
        <v>189500</v>
      </c>
      <c r="AR319" s="18">
        <v>192000</v>
      </c>
      <c r="AS319" s="18">
        <v>191300</v>
      </c>
      <c r="AT319" s="18">
        <v>190000</v>
      </c>
      <c r="AU319" s="18">
        <v>193300</v>
      </c>
      <c r="AV319" s="18">
        <v>192200</v>
      </c>
      <c r="AW319" s="18">
        <v>194400</v>
      </c>
      <c r="AX319" s="18">
        <v>196400</v>
      </c>
      <c r="AY319" s="40">
        <v>192800</v>
      </c>
      <c r="AZ319" s="40">
        <v>190900</v>
      </c>
      <c r="BA319" s="40">
        <v>189100</v>
      </c>
      <c r="BB319" s="40">
        <v>189200</v>
      </c>
      <c r="BC319" s="40">
        <v>187700</v>
      </c>
      <c r="BD319" s="40">
        <v>189400</v>
      </c>
      <c r="BE319" s="40">
        <v>192600</v>
      </c>
      <c r="BF319" s="40">
        <v>194300</v>
      </c>
      <c r="BG319" s="40">
        <v>195900</v>
      </c>
      <c r="BH319" s="40">
        <v>198600</v>
      </c>
      <c r="BI319" s="40">
        <v>196800</v>
      </c>
      <c r="BJ319" s="40">
        <v>197900</v>
      </c>
      <c r="BK319" s="40">
        <v>197800</v>
      </c>
      <c r="BL319" s="40">
        <v>199700</v>
      </c>
      <c r="BM319" s="40">
        <v>200400</v>
      </c>
      <c r="BN319" s="40">
        <v>200500</v>
      </c>
      <c r="BO319" s="40">
        <v>207800</v>
      </c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16"/>
      <c r="CJ319"/>
      <c r="CL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EA319" s="30" t="e">
        <f t="shared" si="131"/>
        <v>#DIV/0!</v>
      </c>
      <c r="EB319" s="30">
        <f t="shared" si="132"/>
        <v>5.0522109749600426E-2</v>
      </c>
      <c r="EC319" s="30">
        <f t="shared" si="151"/>
        <v>4.8289824187533296E-2</v>
      </c>
      <c r="ED319" s="30">
        <f t="shared" si="152"/>
        <v>4.4508547008547006E-2</v>
      </c>
      <c r="EE319" s="30">
        <f t="shared" si="153"/>
        <v>4.396459227467811E-2</v>
      </c>
      <c r="EF319" s="30">
        <f t="shared" si="154"/>
        <v>4.1031149301825991E-2</v>
      </c>
      <c r="EG319" s="30">
        <f t="shared" si="155"/>
        <v>3.8396176314391926E-2</v>
      </c>
      <c r="EH319" s="30">
        <f t="shared" si="156"/>
        <v>3.5519788918205807E-2</v>
      </c>
      <c r="EI319" s="30">
        <f t="shared" si="157"/>
        <v>3.3651041666666666E-2</v>
      </c>
      <c r="EJ319" s="30">
        <f t="shared" si="158"/>
        <v>3.2974385781495037E-2</v>
      </c>
      <c r="EK319" s="30">
        <f t="shared" si="159"/>
        <v>3.3310526315789471E-2</v>
      </c>
      <c r="EL319" s="30">
        <f t="shared" si="160"/>
        <v>3.1314019658561822E-2</v>
      </c>
      <c r="EM319" s="30">
        <f t="shared" si="161"/>
        <v>3.1337148803329863E-2</v>
      </c>
      <c r="EN319" s="30">
        <f t="shared" si="162"/>
        <v>3.0689300411522635E-2</v>
      </c>
      <c r="EO319" s="30">
        <f t="shared" si="136"/>
        <v>2.9516293279022405E-2</v>
      </c>
      <c r="EP319" s="30">
        <f t="shared" si="137"/>
        <v>2.9704356846473028E-2</v>
      </c>
      <c r="EQ319" s="30">
        <f t="shared" si="138"/>
        <v>3.0167627029858566E-2</v>
      </c>
      <c r="ER319" s="30">
        <f t="shared" si="139"/>
        <v>3.0565838180856689E-2</v>
      </c>
      <c r="ES319" s="30">
        <f t="shared" si="140"/>
        <v>2.9994714587737843E-2</v>
      </c>
      <c r="ET319" s="30">
        <f t="shared" si="141"/>
        <v>2.9136920618007458E-2</v>
      </c>
      <c r="EU319" s="30">
        <f t="shared" si="142"/>
        <v>2.954065469904963E-2</v>
      </c>
      <c r="EV319" s="30">
        <f t="shared" si="143"/>
        <v>2.8463136033229492E-2</v>
      </c>
      <c r="EW319" s="30">
        <f t="shared" si="144"/>
        <v>2.8018528049408131E-2</v>
      </c>
      <c r="EX319" s="30">
        <f t="shared" si="145"/>
        <v>2.7197549770290964E-2</v>
      </c>
      <c r="EY319" s="30">
        <f t="shared" si="146"/>
        <v>2.7895266868076536E-2</v>
      </c>
      <c r="EZ319" s="30">
        <f t="shared" si="147"/>
        <v>2.8521341463414635E-2</v>
      </c>
      <c r="FA319" s="30">
        <f t="shared" si="148"/>
        <v>2.8933804951995958E-2</v>
      </c>
      <c r="FB319" s="30">
        <f t="shared" si="149"/>
        <v>2.9024266936299292E-2</v>
      </c>
      <c r="FC319" s="30">
        <f t="shared" si="150"/>
        <v>2.9759639459188782E-2</v>
      </c>
      <c r="FD319" s="30">
        <f t="shared" si="133"/>
        <v>6.9271457085828339E-2</v>
      </c>
      <c r="FE319" s="30">
        <f t="shared" si="134"/>
        <v>7.1675810473815466E-2</v>
      </c>
      <c r="FF319" s="30">
        <f t="shared" si="135"/>
        <v>7.0298363811357067E-2</v>
      </c>
    </row>
    <row r="320" spans="1:162" ht="14.4" x14ac:dyDescent="0.3">
      <c r="A320" s="16" t="s">
        <v>323</v>
      </c>
      <c r="B320" s="18">
        <v>6203</v>
      </c>
      <c r="C320" s="18">
        <v>5877</v>
      </c>
      <c r="D320" s="18">
        <v>4973</v>
      </c>
      <c r="E320" s="18">
        <v>4826</v>
      </c>
      <c r="F320" s="18">
        <v>4279</v>
      </c>
      <c r="G320" s="18">
        <v>3824</v>
      </c>
      <c r="H320" s="18">
        <v>3307</v>
      </c>
      <c r="I320" s="18">
        <v>3233</v>
      </c>
      <c r="J320" s="18">
        <v>4051</v>
      </c>
      <c r="K320" s="18">
        <v>3876</v>
      </c>
      <c r="L320" s="18">
        <v>3415</v>
      </c>
      <c r="M320" s="18">
        <v>3540</v>
      </c>
      <c r="N320" s="18">
        <v>3307</v>
      </c>
      <c r="O320" s="18">
        <v>3161</v>
      </c>
      <c r="P320" s="18">
        <v>3047</v>
      </c>
      <c r="Q320" s="18">
        <v>3151</v>
      </c>
      <c r="R320" s="18">
        <v>3155</v>
      </c>
      <c r="S320" s="18">
        <v>3172</v>
      </c>
      <c r="T320" s="18">
        <v>2935</v>
      </c>
      <c r="U320" s="18">
        <v>3124</v>
      </c>
      <c r="V320" s="18">
        <v>3343</v>
      </c>
      <c r="W320" s="18">
        <v>3385</v>
      </c>
      <c r="X320" s="18">
        <v>3258</v>
      </c>
      <c r="Y320" s="18">
        <v>3455</v>
      </c>
      <c r="Z320" s="18">
        <v>3246</v>
      </c>
      <c r="AA320" s="18">
        <v>3101</v>
      </c>
      <c r="AB320" s="18">
        <v>3111</v>
      </c>
      <c r="AC320" s="18">
        <v>3223</v>
      </c>
      <c r="AD320" s="18">
        <v>6802</v>
      </c>
      <c r="AE320" s="18">
        <v>6703</v>
      </c>
      <c r="AF320" s="18">
        <v>6380</v>
      </c>
      <c r="AG320" s="18"/>
      <c r="AH320" s="18"/>
      <c r="AI320" s="18"/>
      <c r="AJ320" s="18"/>
      <c r="AK320" s="18">
        <v>105900</v>
      </c>
      <c r="AL320" s="18">
        <v>106700</v>
      </c>
      <c r="AM320" s="18">
        <v>106200</v>
      </c>
      <c r="AN320" s="18">
        <v>106000</v>
      </c>
      <c r="AO320" s="18">
        <v>107000</v>
      </c>
      <c r="AP320" s="18">
        <v>104700</v>
      </c>
      <c r="AQ320" s="18">
        <v>103700</v>
      </c>
      <c r="AR320" s="18">
        <v>103400</v>
      </c>
      <c r="AS320" s="18">
        <v>104000</v>
      </c>
      <c r="AT320" s="18">
        <v>105300</v>
      </c>
      <c r="AU320" s="18">
        <v>105200</v>
      </c>
      <c r="AV320" s="18">
        <v>104600</v>
      </c>
      <c r="AW320" s="18">
        <v>104500</v>
      </c>
      <c r="AX320" s="18">
        <v>104900</v>
      </c>
      <c r="AY320" s="40">
        <v>104300</v>
      </c>
      <c r="AZ320" s="40">
        <v>104600</v>
      </c>
      <c r="BA320" s="40">
        <v>105000</v>
      </c>
      <c r="BB320" s="40">
        <v>104700</v>
      </c>
      <c r="BC320" s="40">
        <v>104300</v>
      </c>
      <c r="BD320" s="40">
        <v>103900</v>
      </c>
      <c r="BE320" s="40">
        <v>102200</v>
      </c>
      <c r="BF320" s="40">
        <v>102800</v>
      </c>
      <c r="BG320" s="40">
        <v>101900</v>
      </c>
      <c r="BH320" s="40">
        <v>101200</v>
      </c>
      <c r="BI320" s="40">
        <v>102200</v>
      </c>
      <c r="BJ320" s="40">
        <v>103400</v>
      </c>
      <c r="BK320" s="40">
        <v>107800</v>
      </c>
      <c r="BL320" s="40">
        <v>110100</v>
      </c>
      <c r="BM320" s="40">
        <v>110400</v>
      </c>
      <c r="BN320" s="40">
        <v>108600</v>
      </c>
      <c r="BO320" s="40">
        <v>106500</v>
      </c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16"/>
      <c r="CJ320"/>
      <c r="CL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EA320" s="30" t="e">
        <f t="shared" si="131"/>
        <v>#DIV/0!</v>
      </c>
      <c r="EB320" s="30">
        <f t="shared" si="132"/>
        <v>5.8574126534466475E-2</v>
      </c>
      <c r="EC320" s="30">
        <f t="shared" si="151"/>
        <v>5.50796626054358E-2</v>
      </c>
      <c r="ED320" s="30">
        <f t="shared" si="152"/>
        <v>4.6826741996233524E-2</v>
      </c>
      <c r="EE320" s="30">
        <f t="shared" si="153"/>
        <v>4.5528301886792452E-2</v>
      </c>
      <c r="EF320" s="30">
        <f t="shared" si="154"/>
        <v>3.9990654205607476E-2</v>
      </c>
      <c r="EG320" s="30">
        <f t="shared" si="155"/>
        <v>3.6523400191021967E-2</v>
      </c>
      <c r="EH320" s="30">
        <f t="shared" si="156"/>
        <v>3.1890067502410802E-2</v>
      </c>
      <c r="EI320" s="30">
        <f t="shared" si="157"/>
        <v>3.1266924564796905E-2</v>
      </c>
      <c r="EJ320" s="30">
        <f t="shared" si="158"/>
        <v>3.8951923076923078E-2</v>
      </c>
      <c r="EK320" s="30">
        <f t="shared" si="159"/>
        <v>3.6809116809116811E-2</v>
      </c>
      <c r="EL320" s="30">
        <f t="shared" si="160"/>
        <v>3.2461977186311788E-2</v>
      </c>
      <c r="EM320" s="30">
        <f t="shared" si="161"/>
        <v>3.3843212237093689E-2</v>
      </c>
      <c r="EN320" s="30">
        <f t="shared" si="162"/>
        <v>3.1645933014354068E-2</v>
      </c>
      <c r="EO320" s="30">
        <f t="shared" si="136"/>
        <v>3.0133460438512869E-2</v>
      </c>
      <c r="EP320" s="30">
        <f t="shared" si="137"/>
        <v>2.9213806327900289E-2</v>
      </c>
      <c r="EQ320" s="30">
        <f t="shared" si="138"/>
        <v>3.0124282982791586E-2</v>
      </c>
      <c r="ER320" s="30">
        <f t="shared" si="139"/>
        <v>3.0047619047619049E-2</v>
      </c>
      <c r="ES320" s="30">
        <f t="shared" si="140"/>
        <v>3.029608404966571E-2</v>
      </c>
      <c r="ET320" s="30">
        <f t="shared" si="141"/>
        <v>2.8139980824544584E-2</v>
      </c>
      <c r="EU320" s="30">
        <f t="shared" si="142"/>
        <v>3.0067372473532243E-2</v>
      </c>
      <c r="EV320" s="30">
        <f t="shared" si="143"/>
        <v>3.2710371819960858E-2</v>
      </c>
      <c r="EW320" s="30">
        <f t="shared" si="144"/>
        <v>3.2928015564202336E-2</v>
      </c>
      <c r="EX320" s="30">
        <f t="shared" si="145"/>
        <v>3.197252208047105E-2</v>
      </c>
      <c r="EY320" s="30">
        <f t="shared" si="146"/>
        <v>3.4140316205533594E-2</v>
      </c>
      <c r="EZ320" s="30">
        <f t="shared" si="147"/>
        <v>3.1761252446183955E-2</v>
      </c>
      <c r="FA320" s="30">
        <f t="shared" si="148"/>
        <v>2.9990328820116055E-2</v>
      </c>
      <c r="FB320" s="30">
        <f t="shared" si="149"/>
        <v>2.885899814471243E-2</v>
      </c>
      <c r="FC320" s="30">
        <f t="shared" si="150"/>
        <v>2.9273387829246138E-2</v>
      </c>
      <c r="FD320" s="30">
        <f t="shared" si="133"/>
        <v>6.1612318840579709E-2</v>
      </c>
      <c r="FE320" s="30">
        <f t="shared" si="134"/>
        <v>6.17219152854512E-2</v>
      </c>
      <c r="FF320" s="30">
        <f t="shared" si="135"/>
        <v>5.9906103286384974E-2</v>
      </c>
    </row>
    <row r="321" spans="1:162" ht="14.4" x14ac:dyDescent="0.3">
      <c r="A321" s="16" t="s">
        <v>324</v>
      </c>
      <c r="B321" s="18">
        <v>2403</v>
      </c>
      <c r="C321" s="18">
        <v>2243</v>
      </c>
      <c r="D321" s="18">
        <v>2037</v>
      </c>
      <c r="E321" s="18">
        <v>2038</v>
      </c>
      <c r="F321" s="18">
        <v>1756</v>
      </c>
      <c r="G321" s="18">
        <v>1580</v>
      </c>
      <c r="H321" s="18">
        <v>1393</v>
      </c>
      <c r="I321" s="18">
        <v>1425</v>
      </c>
      <c r="J321" s="18">
        <v>1342</v>
      </c>
      <c r="K321" s="18">
        <v>1246</v>
      </c>
      <c r="L321" s="18">
        <v>1226</v>
      </c>
      <c r="M321" s="18">
        <v>1306</v>
      </c>
      <c r="N321" s="18">
        <v>1226</v>
      </c>
      <c r="O321" s="18">
        <v>1230</v>
      </c>
      <c r="P321" s="18">
        <v>1195</v>
      </c>
      <c r="Q321" s="18">
        <v>1239</v>
      </c>
      <c r="R321" s="18">
        <v>1243</v>
      </c>
      <c r="S321" s="18">
        <v>1236</v>
      </c>
      <c r="T321" s="18">
        <v>1238</v>
      </c>
      <c r="U321" s="18">
        <v>1296</v>
      </c>
      <c r="V321" s="18">
        <v>1265</v>
      </c>
      <c r="W321" s="18">
        <v>1291</v>
      </c>
      <c r="X321" s="18">
        <v>1244</v>
      </c>
      <c r="Y321" s="18">
        <v>1411</v>
      </c>
      <c r="Z321" s="18">
        <v>1405</v>
      </c>
      <c r="AA321" s="18">
        <v>1418</v>
      </c>
      <c r="AB321" s="18">
        <v>1482</v>
      </c>
      <c r="AC321" s="18">
        <v>1549</v>
      </c>
      <c r="AD321" s="18">
        <v>3698</v>
      </c>
      <c r="AE321" s="18">
        <v>3692</v>
      </c>
      <c r="AF321" s="18">
        <v>3556</v>
      </c>
      <c r="AG321" s="18"/>
      <c r="AH321" s="18"/>
      <c r="AI321" s="18"/>
      <c r="AJ321" s="18"/>
      <c r="AK321" s="18">
        <v>76000</v>
      </c>
      <c r="AL321" s="18">
        <v>74400</v>
      </c>
      <c r="AM321" s="18">
        <v>71900</v>
      </c>
      <c r="AN321" s="18">
        <v>70800</v>
      </c>
      <c r="AO321" s="18">
        <v>71100</v>
      </c>
      <c r="AP321" s="18">
        <v>72800</v>
      </c>
      <c r="AQ321" s="18">
        <v>73000</v>
      </c>
      <c r="AR321" s="18">
        <v>72800</v>
      </c>
      <c r="AS321" s="18">
        <v>73300</v>
      </c>
      <c r="AT321" s="18">
        <v>73000</v>
      </c>
      <c r="AU321" s="18">
        <v>72800</v>
      </c>
      <c r="AV321" s="18">
        <v>73300</v>
      </c>
      <c r="AW321" s="18">
        <v>72800</v>
      </c>
      <c r="AX321" s="18">
        <v>71600</v>
      </c>
      <c r="AY321" s="40">
        <v>70400</v>
      </c>
      <c r="AZ321" s="40">
        <v>68600</v>
      </c>
      <c r="BA321" s="40">
        <v>69900</v>
      </c>
      <c r="BB321" s="40">
        <v>72200</v>
      </c>
      <c r="BC321" s="40">
        <v>73300</v>
      </c>
      <c r="BD321" s="40">
        <v>74100</v>
      </c>
      <c r="BE321" s="40">
        <v>75400</v>
      </c>
      <c r="BF321" s="40">
        <v>76600</v>
      </c>
      <c r="BG321" s="40">
        <v>78600</v>
      </c>
      <c r="BH321" s="40">
        <v>80100</v>
      </c>
      <c r="BI321" s="40">
        <v>76700</v>
      </c>
      <c r="BJ321" s="40">
        <v>72800</v>
      </c>
      <c r="BK321" s="40">
        <v>71800</v>
      </c>
      <c r="BL321" s="40">
        <v>71300</v>
      </c>
      <c r="BM321" s="40">
        <v>72300</v>
      </c>
      <c r="BN321" s="40">
        <v>73800</v>
      </c>
      <c r="BO321" s="40">
        <v>74800</v>
      </c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16"/>
      <c r="CJ321"/>
      <c r="CL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EA321" s="30" t="e">
        <f t="shared" si="131"/>
        <v>#DIV/0!</v>
      </c>
      <c r="EB321" s="30">
        <f t="shared" si="132"/>
        <v>3.161842105263158E-2</v>
      </c>
      <c r="EC321" s="30">
        <f t="shared" si="151"/>
        <v>3.0147849462365591E-2</v>
      </c>
      <c r="ED321" s="30">
        <f t="shared" si="152"/>
        <v>2.8331015299026426E-2</v>
      </c>
      <c r="EE321" s="30">
        <f t="shared" si="153"/>
        <v>2.8785310734463276E-2</v>
      </c>
      <c r="EF321" s="30">
        <f t="shared" si="154"/>
        <v>2.4697609001406471E-2</v>
      </c>
      <c r="EG321" s="30">
        <f t="shared" si="155"/>
        <v>2.1703296703296703E-2</v>
      </c>
      <c r="EH321" s="30">
        <f t="shared" si="156"/>
        <v>1.9082191780821919E-2</v>
      </c>
      <c r="EI321" s="30">
        <f t="shared" si="157"/>
        <v>1.9574175824175824E-2</v>
      </c>
      <c r="EJ321" s="30">
        <f t="shared" si="158"/>
        <v>1.830832196452933E-2</v>
      </c>
      <c r="EK321" s="30">
        <f t="shared" si="159"/>
        <v>1.706849315068493E-2</v>
      </c>
      <c r="EL321" s="30">
        <f t="shared" si="160"/>
        <v>1.6840659340659342E-2</v>
      </c>
      <c r="EM321" s="30">
        <f t="shared" si="161"/>
        <v>1.781718963165075E-2</v>
      </c>
      <c r="EN321" s="30">
        <f t="shared" si="162"/>
        <v>1.6840659340659342E-2</v>
      </c>
      <c r="EO321" s="30">
        <f t="shared" si="136"/>
        <v>1.717877094972067E-2</v>
      </c>
      <c r="EP321" s="30">
        <f t="shared" si="137"/>
        <v>1.6974431818181819E-2</v>
      </c>
      <c r="EQ321" s="30">
        <f t="shared" si="138"/>
        <v>1.806122448979592E-2</v>
      </c>
      <c r="ER321" s="30">
        <f t="shared" si="139"/>
        <v>1.7782546494992849E-2</v>
      </c>
      <c r="ES321" s="30">
        <f t="shared" si="140"/>
        <v>1.7119113573407202E-2</v>
      </c>
      <c r="ET321" s="30">
        <f t="shared" si="141"/>
        <v>1.688949522510232E-2</v>
      </c>
      <c r="EU321" s="30">
        <f t="shared" si="142"/>
        <v>1.7489878542510121E-2</v>
      </c>
      <c r="EV321" s="30">
        <f t="shared" si="143"/>
        <v>1.6777188328912465E-2</v>
      </c>
      <c r="EW321" s="30">
        <f t="shared" si="144"/>
        <v>1.6853785900783291E-2</v>
      </c>
      <c r="EX321" s="30">
        <f t="shared" si="145"/>
        <v>1.5826972010178117E-2</v>
      </c>
      <c r="EY321" s="30">
        <f t="shared" si="146"/>
        <v>1.7615480649188515E-2</v>
      </c>
      <c r="EZ321" s="30">
        <f t="shared" si="147"/>
        <v>1.8318122555410692E-2</v>
      </c>
      <c r="FA321" s="30">
        <f t="shared" si="148"/>
        <v>1.9478021978021978E-2</v>
      </c>
      <c r="FB321" s="30">
        <f t="shared" si="149"/>
        <v>2.0640668523676881E-2</v>
      </c>
      <c r="FC321" s="30">
        <f t="shared" si="150"/>
        <v>2.1725105189340812E-2</v>
      </c>
      <c r="FD321" s="30">
        <f t="shared" si="133"/>
        <v>5.1147994467496544E-2</v>
      </c>
      <c r="FE321" s="30">
        <f t="shared" si="134"/>
        <v>5.0027100271002711E-2</v>
      </c>
      <c r="FF321" s="30">
        <f t="shared" si="135"/>
        <v>4.7540106951871657E-2</v>
      </c>
    </row>
    <row r="322" spans="1:162" ht="14.4" x14ac:dyDescent="0.3">
      <c r="A322" s="16" t="s">
        <v>325</v>
      </c>
      <c r="B322" s="18">
        <v>12041</v>
      </c>
      <c r="C322" s="18">
        <v>11304</v>
      </c>
      <c r="D322" s="18">
        <v>10277</v>
      </c>
      <c r="E322" s="18">
        <v>10344</v>
      </c>
      <c r="F322" s="18">
        <v>9211</v>
      </c>
      <c r="G322" s="18">
        <v>8306</v>
      </c>
      <c r="H322" s="18">
        <v>7354</v>
      </c>
      <c r="I322" s="18">
        <v>7497</v>
      </c>
      <c r="J322" s="18">
        <v>7312</v>
      </c>
      <c r="K322" s="18">
        <v>6934</v>
      </c>
      <c r="L322" s="18">
        <v>6596</v>
      </c>
      <c r="M322" s="18">
        <v>7183</v>
      </c>
      <c r="N322" s="18">
        <v>6857</v>
      </c>
      <c r="O322" s="18">
        <v>6745</v>
      </c>
      <c r="P322" s="18">
        <v>6410</v>
      </c>
      <c r="Q322" s="18">
        <v>6840</v>
      </c>
      <c r="R322" s="18">
        <v>6929</v>
      </c>
      <c r="S322" s="18">
        <v>6789</v>
      </c>
      <c r="T322" s="18">
        <v>6570</v>
      </c>
      <c r="U322" s="18">
        <v>7097</v>
      </c>
      <c r="V322" s="18">
        <v>7186</v>
      </c>
      <c r="W322" s="18">
        <v>7084</v>
      </c>
      <c r="X322" s="18">
        <v>6871</v>
      </c>
      <c r="Y322" s="18">
        <v>7525</v>
      </c>
      <c r="Z322" s="18">
        <v>7384</v>
      </c>
      <c r="AA322" s="18">
        <v>7340</v>
      </c>
      <c r="AB322" s="18">
        <v>7303</v>
      </c>
      <c r="AC322" s="18">
        <v>7726</v>
      </c>
      <c r="AD322" s="18">
        <v>17539</v>
      </c>
      <c r="AE322" s="18">
        <v>17215</v>
      </c>
      <c r="AF322" s="18">
        <v>16354</v>
      </c>
      <c r="AG322" s="18"/>
      <c r="AH322" s="18"/>
      <c r="AI322" s="18"/>
      <c r="AJ322" s="18"/>
      <c r="AK322" s="18">
        <v>276900</v>
      </c>
      <c r="AL322" s="18">
        <v>277600</v>
      </c>
      <c r="AM322" s="18">
        <v>272000</v>
      </c>
      <c r="AN322" s="18">
        <v>272000</v>
      </c>
      <c r="AO322" s="18">
        <v>267900</v>
      </c>
      <c r="AP322" s="18">
        <v>269500</v>
      </c>
      <c r="AQ322" s="18">
        <v>269400</v>
      </c>
      <c r="AR322" s="18">
        <v>270400</v>
      </c>
      <c r="AS322" s="18">
        <v>271600</v>
      </c>
      <c r="AT322" s="18">
        <v>271800</v>
      </c>
      <c r="AU322" s="18">
        <v>272700</v>
      </c>
      <c r="AV322" s="18">
        <v>269800</v>
      </c>
      <c r="AW322" s="18">
        <v>269700</v>
      </c>
      <c r="AX322" s="18">
        <v>270900</v>
      </c>
      <c r="AY322" s="40">
        <v>267900</v>
      </c>
      <c r="AZ322" s="40">
        <v>270000</v>
      </c>
      <c r="BA322" s="40">
        <v>276200</v>
      </c>
      <c r="BB322" s="40">
        <v>275300</v>
      </c>
      <c r="BC322" s="40">
        <v>279200</v>
      </c>
      <c r="BD322" s="40">
        <v>283700</v>
      </c>
      <c r="BE322" s="40">
        <v>281500</v>
      </c>
      <c r="BF322" s="40">
        <v>283400</v>
      </c>
      <c r="BG322" s="40">
        <v>282700</v>
      </c>
      <c r="BH322" s="40">
        <v>279700</v>
      </c>
      <c r="BI322" s="40">
        <v>279400</v>
      </c>
      <c r="BJ322" s="40">
        <v>279500</v>
      </c>
      <c r="BK322" s="40">
        <v>282000</v>
      </c>
      <c r="BL322" s="40">
        <v>281800</v>
      </c>
      <c r="BM322" s="40">
        <v>281900</v>
      </c>
      <c r="BN322" s="40">
        <v>282100</v>
      </c>
      <c r="BO322" s="40">
        <v>284300</v>
      </c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16"/>
      <c r="CJ322"/>
      <c r="CL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EA322" s="30" t="e">
        <f t="shared" si="131"/>
        <v>#DIV/0!</v>
      </c>
      <c r="EB322" s="30">
        <f t="shared" si="132"/>
        <v>4.3485012639942221E-2</v>
      </c>
      <c r="EC322" s="30">
        <f t="shared" si="151"/>
        <v>4.0720461095100864E-2</v>
      </c>
      <c r="ED322" s="30">
        <f t="shared" si="152"/>
        <v>3.7783088235294117E-2</v>
      </c>
      <c r="EE322" s="30">
        <f t="shared" si="153"/>
        <v>3.8029411764705881E-2</v>
      </c>
      <c r="EF322" s="30">
        <f t="shared" si="154"/>
        <v>3.4382232176185142E-2</v>
      </c>
      <c r="EG322" s="30">
        <f t="shared" si="155"/>
        <v>3.0820037105751392E-2</v>
      </c>
      <c r="EH322" s="30">
        <f t="shared" si="156"/>
        <v>2.7297698589458054E-2</v>
      </c>
      <c r="EI322" s="30">
        <f t="shared" si="157"/>
        <v>2.7725591715976331E-2</v>
      </c>
      <c r="EJ322" s="30">
        <f t="shared" si="158"/>
        <v>2.6921944035346097E-2</v>
      </c>
      <c r="EK322" s="30">
        <f t="shared" si="159"/>
        <v>2.5511405445180279E-2</v>
      </c>
      <c r="EL322" s="30">
        <f t="shared" si="160"/>
        <v>2.4187752108544187E-2</v>
      </c>
      <c r="EM322" s="30">
        <f t="shared" si="161"/>
        <v>2.6623424759080801E-2</v>
      </c>
      <c r="EN322" s="30">
        <f t="shared" si="162"/>
        <v>2.5424545791620318E-2</v>
      </c>
      <c r="EO322" s="30">
        <f t="shared" si="136"/>
        <v>2.4898486526393503E-2</v>
      </c>
      <c r="EP322" s="30">
        <f t="shared" si="137"/>
        <v>2.3926838372527064E-2</v>
      </c>
      <c r="EQ322" s="30">
        <f t="shared" si="138"/>
        <v>2.5333333333333333E-2</v>
      </c>
      <c r="ER322" s="30">
        <f t="shared" si="139"/>
        <v>2.5086893555394642E-2</v>
      </c>
      <c r="ES322" s="30">
        <f t="shared" si="140"/>
        <v>2.4660370504903741E-2</v>
      </c>
      <c r="ET322" s="30">
        <f t="shared" si="141"/>
        <v>2.3531518624641833E-2</v>
      </c>
      <c r="EU322" s="30">
        <f t="shared" si="142"/>
        <v>2.5015861825872402E-2</v>
      </c>
      <c r="EV322" s="30">
        <f t="shared" si="143"/>
        <v>2.5527531083481349E-2</v>
      </c>
      <c r="EW322" s="30">
        <f t="shared" si="144"/>
        <v>2.4996471418489766E-2</v>
      </c>
      <c r="EX322" s="30">
        <f t="shared" si="145"/>
        <v>2.4304916873010257E-2</v>
      </c>
      <c r="EY322" s="30">
        <f t="shared" si="146"/>
        <v>2.6903825527350732E-2</v>
      </c>
      <c r="EZ322" s="30">
        <f t="shared" si="147"/>
        <v>2.642806012884753E-2</v>
      </c>
      <c r="FA322" s="30">
        <f t="shared" si="148"/>
        <v>2.6261180679785331E-2</v>
      </c>
      <c r="FB322" s="30">
        <f t="shared" si="149"/>
        <v>2.5897163120567376E-2</v>
      </c>
      <c r="FC322" s="30">
        <f t="shared" si="150"/>
        <v>2.7416607523066003E-2</v>
      </c>
      <c r="FD322" s="30">
        <f t="shared" si="133"/>
        <v>6.2217098261794966E-2</v>
      </c>
      <c r="FE322" s="30">
        <f t="shared" si="134"/>
        <v>6.1024459411556188E-2</v>
      </c>
      <c r="FF322" s="30">
        <f t="shared" si="135"/>
        <v>5.7523742525501229E-2</v>
      </c>
    </row>
    <row r="323" spans="1:162" ht="14.4" x14ac:dyDescent="0.3">
      <c r="A323" s="16" t="s">
        <v>326</v>
      </c>
      <c r="B323" s="18">
        <v>2819</v>
      </c>
      <c r="C323" s="18">
        <v>2609</v>
      </c>
      <c r="D323" s="18">
        <v>2315</v>
      </c>
      <c r="E323" s="18">
        <v>2378</v>
      </c>
      <c r="F323" s="18">
        <v>2247</v>
      </c>
      <c r="G323" s="18">
        <v>2072</v>
      </c>
      <c r="H323" s="18">
        <v>1890</v>
      </c>
      <c r="I323" s="18">
        <v>1874</v>
      </c>
      <c r="J323" s="18">
        <v>1831</v>
      </c>
      <c r="K323" s="18">
        <v>1859</v>
      </c>
      <c r="L323" s="18">
        <v>1703</v>
      </c>
      <c r="M323" s="18">
        <v>1752</v>
      </c>
      <c r="N323" s="18">
        <v>1694</v>
      </c>
      <c r="O323" s="18">
        <v>1615</v>
      </c>
      <c r="P323" s="18">
        <v>1562</v>
      </c>
      <c r="Q323" s="18">
        <v>1624</v>
      </c>
      <c r="R323" s="18">
        <v>1620</v>
      </c>
      <c r="S323" s="18">
        <v>1564</v>
      </c>
      <c r="T323" s="18">
        <v>1576</v>
      </c>
      <c r="U323" s="18">
        <v>1609</v>
      </c>
      <c r="V323" s="18">
        <v>1658</v>
      </c>
      <c r="W323" s="18">
        <v>1695</v>
      </c>
      <c r="X323" s="18">
        <v>1644</v>
      </c>
      <c r="Y323" s="18">
        <v>1674</v>
      </c>
      <c r="Z323" s="18">
        <v>1698</v>
      </c>
      <c r="AA323" s="18">
        <v>1677</v>
      </c>
      <c r="AB323" s="18">
        <v>1594</v>
      </c>
      <c r="AC323" s="18">
        <v>1738</v>
      </c>
      <c r="AD323" s="18">
        <v>4113</v>
      </c>
      <c r="AE323" s="18">
        <v>4242</v>
      </c>
      <c r="AF323" s="18">
        <v>4281</v>
      </c>
      <c r="AG323" s="18"/>
      <c r="AH323" s="18"/>
      <c r="AI323" s="18"/>
      <c r="AJ323" s="18"/>
      <c r="AK323" s="18">
        <v>55000</v>
      </c>
      <c r="AL323" s="18">
        <v>55600</v>
      </c>
      <c r="AM323" s="18">
        <v>54200</v>
      </c>
      <c r="AN323" s="18">
        <v>55000</v>
      </c>
      <c r="AO323" s="18">
        <v>55300</v>
      </c>
      <c r="AP323" s="18">
        <v>55200</v>
      </c>
      <c r="AQ323" s="18">
        <v>54600</v>
      </c>
      <c r="AR323" s="18">
        <v>52800</v>
      </c>
      <c r="AS323" s="18">
        <v>53700</v>
      </c>
      <c r="AT323" s="18">
        <v>53900</v>
      </c>
      <c r="AU323" s="18">
        <v>57400</v>
      </c>
      <c r="AV323" s="18">
        <v>55600</v>
      </c>
      <c r="AW323" s="18">
        <v>51100</v>
      </c>
      <c r="AX323" s="18">
        <v>51100</v>
      </c>
      <c r="AY323" s="40">
        <v>49800</v>
      </c>
      <c r="AZ323" s="40">
        <v>49600</v>
      </c>
      <c r="BA323" s="40">
        <v>52500</v>
      </c>
      <c r="BB323" s="40">
        <v>51600</v>
      </c>
      <c r="BC323" s="40">
        <v>51100</v>
      </c>
      <c r="BD323" s="40">
        <v>50700</v>
      </c>
      <c r="BE323" s="40">
        <v>52600</v>
      </c>
      <c r="BF323" s="40">
        <v>52200</v>
      </c>
      <c r="BG323" s="40">
        <v>51500</v>
      </c>
      <c r="BH323" s="40">
        <v>53300</v>
      </c>
      <c r="BI323" s="40">
        <v>50900</v>
      </c>
      <c r="BJ323" s="40">
        <v>51300</v>
      </c>
      <c r="BK323" s="40">
        <v>53100</v>
      </c>
      <c r="BL323" s="40">
        <v>50500</v>
      </c>
      <c r="BM323" s="40">
        <v>52400</v>
      </c>
      <c r="BN323" s="40">
        <v>49800</v>
      </c>
      <c r="BO323" s="40">
        <v>47900</v>
      </c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16"/>
      <c r="CJ323"/>
      <c r="CL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EA323" s="30" t="e">
        <f t="shared" si="131"/>
        <v>#DIV/0!</v>
      </c>
      <c r="EB323" s="30">
        <f t="shared" si="132"/>
        <v>5.1254545454545455E-2</v>
      </c>
      <c r="EC323" s="30">
        <f t="shared" si="151"/>
        <v>4.6924460431654678E-2</v>
      </c>
      <c r="ED323" s="30">
        <f t="shared" si="152"/>
        <v>4.2712177121771215E-2</v>
      </c>
      <c r="EE323" s="30">
        <f t="shared" si="153"/>
        <v>4.3236363636363635E-2</v>
      </c>
      <c r="EF323" s="30">
        <f t="shared" si="154"/>
        <v>4.0632911392405061E-2</v>
      </c>
      <c r="EG323" s="30">
        <f t="shared" si="155"/>
        <v>3.7536231884057969E-2</v>
      </c>
      <c r="EH323" s="30">
        <f t="shared" si="156"/>
        <v>3.4615384615384617E-2</v>
      </c>
      <c r="EI323" s="30">
        <f t="shared" si="157"/>
        <v>3.5492424242424242E-2</v>
      </c>
      <c r="EJ323" s="30">
        <f t="shared" si="158"/>
        <v>3.4096834264432031E-2</v>
      </c>
      <c r="EK323" s="30">
        <f t="shared" si="159"/>
        <v>3.4489795918367344E-2</v>
      </c>
      <c r="EL323" s="30">
        <f t="shared" si="160"/>
        <v>2.9668989547038328E-2</v>
      </c>
      <c r="EM323" s="30">
        <f t="shared" si="161"/>
        <v>3.1510791366906474E-2</v>
      </c>
      <c r="EN323" s="30">
        <f t="shared" si="162"/>
        <v>3.3150684931506851E-2</v>
      </c>
      <c r="EO323" s="30">
        <f t="shared" si="136"/>
        <v>3.1604696673189825E-2</v>
      </c>
      <c r="EP323" s="30">
        <f t="shared" si="137"/>
        <v>3.1365461847389559E-2</v>
      </c>
      <c r="EQ323" s="30">
        <f t="shared" si="138"/>
        <v>3.2741935483870971E-2</v>
      </c>
      <c r="ER323" s="30">
        <f t="shared" si="139"/>
        <v>3.0857142857142857E-2</v>
      </c>
      <c r="ES323" s="30">
        <f t="shared" si="140"/>
        <v>3.0310077519379846E-2</v>
      </c>
      <c r="ET323" s="30">
        <f t="shared" si="141"/>
        <v>3.0841487279843444E-2</v>
      </c>
      <c r="EU323" s="30">
        <f t="shared" si="142"/>
        <v>3.1735700197238662E-2</v>
      </c>
      <c r="EV323" s="30">
        <f t="shared" si="143"/>
        <v>3.1520912547528514E-2</v>
      </c>
      <c r="EW323" s="30">
        <f t="shared" si="144"/>
        <v>3.247126436781609E-2</v>
      </c>
      <c r="EX323" s="30">
        <f t="shared" si="145"/>
        <v>3.1922330097087379E-2</v>
      </c>
      <c r="EY323" s="30">
        <f t="shared" si="146"/>
        <v>3.1407129455909941E-2</v>
      </c>
      <c r="EZ323" s="30">
        <f t="shared" si="147"/>
        <v>3.335952848722986E-2</v>
      </c>
      <c r="FA323" s="30">
        <f t="shared" si="148"/>
        <v>3.2690058479532165E-2</v>
      </c>
      <c r="FB323" s="30">
        <f t="shared" si="149"/>
        <v>3.0018832391713747E-2</v>
      </c>
      <c r="FC323" s="30">
        <f t="shared" si="150"/>
        <v>3.4415841584158419E-2</v>
      </c>
      <c r="FD323" s="30">
        <f t="shared" si="133"/>
        <v>7.8492366412213743E-2</v>
      </c>
      <c r="FE323" s="30">
        <f t="shared" si="134"/>
        <v>8.5180722891566266E-2</v>
      </c>
      <c r="FF323" s="30">
        <f t="shared" si="135"/>
        <v>8.9373695198329856E-2</v>
      </c>
    </row>
    <row r="324" spans="1:162" ht="14.4" x14ac:dyDescent="0.3">
      <c r="A324" s="16" t="s">
        <v>327</v>
      </c>
      <c r="B324" s="18">
        <v>1540</v>
      </c>
      <c r="C324" s="18">
        <v>1439</v>
      </c>
      <c r="D324" s="18">
        <v>1299</v>
      </c>
      <c r="E324" s="18">
        <v>1257</v>
      </c>
      <c r="F324" s="18">
        <v>1150</v>
      </c>
      <c r="G324" s="18">
        <v>1066</v>
      </c>
      <c r="H324" s="18">
        <v>1030</v>
      </c>
      <c r="I324" s="18">
        <v>1029</v>
      </c>
      <c r="J324" s="18">
        <v>957</v>
      </c>
      <c r="K324" s="18">
        <v>944</v>
      </c>
      <c r="L324" s="18">
        <v>868</v>
      </c>
      <c r="M324" s="18">
        <v>898</v>
      </c>
      <c r="N324" s="18">
        <v>886</v>
      </c>
      <c r="O324" s="18">
        <v>853</v>
      </c>
      <c r="P324" s="18">
        <v>857</v>
      </c>
      <c r="Q324" s="18">
        <v>931</v>
      </c>
      <c r="R324" s="18">
        <v>893</v>
      </c>
      <c r="S324" s="18">
        <v>855</v>
      </c>
      <c r="T324" s="18">
        <v>839</v>
      </c>
      <c r="U324" s="18">
        <v>880</v>
      </c>
      <c r="V324" s="18">
        <v>851</v>
      </c>
      <c r="W324" s="18">
        <v>813</v>
      </c>
      <c r="X324" s="18">
        <v>792</v>
      </c>
      <c r="Y324" s="18">
        <v>844</v>
      </c>
      <c r="Z324" s="18">
        <v>855</v>
      </c>
      <c r="AA324" s="18">
        <v>834</v>
      </c>
      <c r="AB324" s="18">
        <v>864</v>
      </c>
      <c r="AC324" s="18">
        <v>892</v>
      </c>
      <c r="AD324" s="18">
        <v>2465</v>
      </c>
      <c r="AE324" s="18">
        <v>2600</v>
      </c>
      <c r="AF324" s="18">
        <v>2435</v>
      </c>
      <c r="AG324" s="18"/>
      <c r="AH324" s="18"/>
      <c r="AI324" s="18"/>
      <c r="AJ324" s="18"/>
      <c r="AK324" s="18">
        <v>57600</v>
      </c>
      <c r="AL324" s="18">
        <v>55400</v>
      </c>
      <c r="AM324" s="18">
        <v>54800</v>
      </c>
      <c r="AN324" s="18">
        <v>53100</v>
      </c>
      <c r="AO324" s="18">
        <v>52800</v>
      </c>
      <c r="AP324" s="18">
        <v>53700</v>
      </c>
      <c r="AQ324" s="18">
        <v>54400</v>
      </c>
      <c r="AR324" s="18">
        <v>55500</v>
      </c>
      <c r="AS324" s="18">
        <v>54000</v>
      </c>
      <c r="AT324" s="18">
        <v>54200</v>
      </c>
      <c r="AU324" s="18">
        <v>54500</v>
      </c>
      <c r="AV324" s="18">
        <v>57500</v>
      </c>
      <c r="AW324" s="18">
        <v>58900</v>
      </c>
      <c r="AX324" s="18">
        <v>60200</v>
      </c>
      <c r="AY324" s="40">
        <v>60000</v>
      </c>
      <c r="AZ324" s="40">
        <v>60800</v>
      </c>
      <c r="BA324" s="40">
        <v>58400</v>
      </c>
      <c r="BB324" s="40">
        <v>55900</v>
      </c>
      <c r="BC324" s="40">
        <v>56500</v>
      </c>
      <c r="BD324" s="40">
        <v>54100</v>
      </c>
      <c r="BE324" s="40">
        <v>55600</v>
      </c>
      <c r="BF324" s="40">
        <v>57900</v>
      </c>
      <c r="BG324" s="40">
        <v>57800</v>
      </c>
      <c r="BH324" s="40">
        <v>59400</v>
      </c>
      <c r="BI324" s="40">
        <v>59700</v>
      </c>
      <c r="BJ324" s="40">
        <v>59200</v>
      </c>
      <c r="BK324" s="40">
        <v>58700</v>
      </c>
      <c r="BL324" s="40">
        <v>57400</v>
      </c>
      <c r="BM324" s="40">
        <v>59400</v>
      </c>
      <c r="BN324" s="40">
        <v>60400</v>
      </c>
      <c r="BO324" s="40">
        <v>59900</v>
      </c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16"/>
      <c r="CJ324"/>
      <c r="CL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EA324" s="30" t="e">
        <f t="shared" si="131"/>
        <v>#DIV/0!</v>
      </c>
      <c r="EB324" s="30">
        <f t="shared" si="132"/>
        <v>2.673611111111111E-2</v>
      </c>
      <c r="EC324" s="30">
        <f t="shared" si="151"/>
        <v>2.5974729241877256E-2</v>
      </c>
      <c r="ED324" s="30">
        <f t="shared" si="152"/>
        <v>2.3704379562043795E-2</v>
      </c>
      <c r="EE324" s="30">
        <f t="shared" si="153"/>
        <v>2.367231638418079E-2</v>
      </c>
      <c r="EF324" s="30">
        <f t="shared" si="154"/>
        <v>2.1780303030303032E-2</v>
      </c>
      <c r="EG324" s="30">
        <f t="shared" si="155"/>
        <v>1.9851024208566107E-2</v>
      </c>
      <c r="EH324" s="30">
        <f t="shared" si="156"/>
        <v>1.8933823529411763E-2</v>
      </c>
      <c r="EI324" s="30">
        <f t="shared" si="157"/>
        <v>1.8540540540540541E-2</v>
      </c>
      <c r="EJ324" s="30">
        <f t="shared" si="158"/>
        <v>1.7722222222222223E-2</v>
      </c>
      <c r="EK324" s="30">
        <f t="shared" si="159"/>
        <v>1.7416974169741698E-2</v>
      </c>
      <c r="EL324" s="30">
        <f t="shared" si="160"/>
        <v>1.5926605504587157E-2</v>
      </c>
      <c r="EM324" s="30">
        <f t="shared" si="161"/>
        <v>1.5617391304347826E-2</v>
      </c>
      <c r="EN324" s="30">
        <f t="shared" si="162"/>
        <v>1.5042444821731749E-2</v>
      </c>
      <c r="EO324" s="30">
        <f t="shared" si="136"/>
        <v>1.4169435215946843E-2</v>
      </c>
      <c r="EP324" s="30">
        <f t="shared" si="137"/>
        <v>1.4283333333333334E-2</v>
      </c>
      <c r="EQ324" s="30">
        <f t="shared" si="138"/>
        <v>1.53125E-2</v>
      </c>
      <c r="ER324" s="30">
        <f t="shared" si="139"/>
        <v>1.529109589041096E-2</v>
      </c>
      <c r="ES324" s="30">
        <f t="shared" si="140"/>
        <v>1.5295169946332737E-2</v>
      </c>
      <c r="ET324" s="30">
        <f t="shared" si="141"/>
        <v>1.4849557522123894E-2</v>
      </c>
      <c r="EU324" s="30">
        <f t="shared" si="142"/>
        <v>1.6266173752310535E-2</v>
      </c>
      <c r="EV324" s="30">
        <f t="shared" si="143"/>
        <v>1.5305755395683454E-2</v>
      </c>
      <c r="EW324" s="30">
        <f t="shared" si="144"/>
        <v>1.4041450777202072E-2</v>
      </c>
      <c r="EX324" s="30">
        <f t="shared" si="145"/>
        <v>1.370242214532872E-2</v>
      </c>
      <c r="EY324" s="30">
        <f t="shared" si="146"/>
        <v>1.4208754208754209E-2</v>
      </c>
      <c r="EZ324" s="30">
        <f t="shared" si="147"/>
        <v>1.4321608040201005E-2</v>
      </c>
      <c r="FA324" s="30">
        <f t="shared" si="148"/>
        <v>1.4087837837837838E-2</v>
      </c>
      <c r="FB324" s="30">
        <f t="shared" si="149"/>
        <v>1.4718909710391822E-2</v>
      </c>
      <c r="FC324" s="30">
        <f t="shared" si="150"/>
        <v>1.554006968641115E-2</v>
      </c>
      <c r="FD324" s="30">
        <f t="shared" si="133"/>
        <v>4.14983164983165E-2</v>
      </c>
      <c r="FE324" s="30">
        <f t="shared" si="134"/>
        <v>4.3046357615894038E-2</v>
      </c>
      <c r="FF324" s="30">
        <f t="shared" si="135"/>
        <v>4.0651085141903173E-2</v>
      </c>
    </row>
    <row r="325" spans="1:162" ht="14.4" x14ac:dyDescent="0.3">
      <c r="A325" s="16" t="s">
        <v>328</v>
      </c>
      <c r="B325" s="18">
        <v>2038</v>
      </c>
      <c r="C325" s="18">
        <v>1903</v>
      </c>
      <c r="D325" s="18">
        <v>1864</v>
      </c>
      <c r="E325" s="18">
        <v>1787</v>
      </c>
      <c r="F325" s="18">
        <v>1683</v>
      </c>
      <c r="G325" s="18">
        <v>1570</v>
      </c>
      <c r="H325" s="18">
        <v>1504</v>
      </c>
      <c r="I325" s="18">
        <v>1469</v>
      </c>
      <c r="J325" s="18">
        <v>1374</v>
      </c>
      <c r="K325" s="18">
        <v>1339</v>
      </c>
      <c r="L325" s="18">
        <v>1351</v>
      </c>
      <c r="M325" s="18">
        <v>1418</v>
      </c>
      <c r="N325" s="18">
        <v>1335</v>
      </c>
      <c r="O325" s="18">
        <v>1289</v>
      </c>
      <c r="P325" s="18">
        <v>1329</v>
      </c>
      <c r="Q325" s="18">
        <v>1334</v>
      </c>
      <c r="R325" s="18">
        <v>1356</v>
      </c>
      <c r="S325" s="18">
        <v>1272</v>
      </c>
      <c r="T325" s="18">
        <v>1221</v>
      </c>
      <c r="U325" s="18">
        <v>1232</v>
      </c>
      <c r="V325" s="18">
        <v>1273</v>
      </c>
      <c r="W325" s="18">
        <v>1239</v>
      </c>
      <c r="X325" s="18">
        <v>1295</v>
      </c>
      <c r="Y325" s="18">
        <v>1379</v>
      </c>
      <c r="Z325" s="18">
        <v>1390</v>
      </c>
      <c r="AA325" s="18">
        <v>1427</v>
      </c>
      <c r="AB325" s="18">
        <v>1486</v>
      </c>
      <c r="AC325" s="18">
        <v>1500</v>
      </c>
      <c r="AD325" s="18">
        <v>4009</v>
      </c>
      <c r="AE325" s="18">
        <v>4069</v>
      </c>
      <c r="AF325" s="18">
        <v>3915</v>
      </c>
      <c r="AG325" s="18"/>
      <c r="AH325" s="18"/>
      <c r="AI325" s="18"/>
      <c r="AJ325" s="18"/>
      <c r="AK325" s="18">
        <v>68700</v>
      </c>
      <c r="AL325" s="18">
        <v>68900</v>
      </c>
      <c r="AM325" s="18">
        <v>71500</v>
      </c>
      <c r="AN325" s="18">
        <v>71600</v>
      </c>
      <c r="AO325" s="18">
        <v>73800</v>
      </c>
      <c r="AP325" s="18">
        <v>75400</v>
      </c>
      <c r="AQ325" s="18">
        <v>72600</v>
      </c>
      <c r="AR325" s="18">
        <v>71200</v>
      </c>
      <c r="AS325" s="18">
        <v>70300</v>
      </c>
      <c r="AT325" s="18">
        <v>70700</v>
      </c>
      <c r="AU325" s="18">
        <v>70400</v>
      </c>
      <c r="AV325" s="18">
        <v>72100</v>
      </c>
      <c r="AW325" s="18">
        <v>71400</v>
      </c>
      <c r="AX325" s="18">
        <v>70100</v>
      </c>
      <c r="AY325" s="40">
        <v>73400</v>
      </c>
      <c r="AZ325" s="40">
        <v>72500</v>
      </c>
      <c r="BA325" s="40">
        <v>72800</v>
      </c>
      <c r="BB325" s="40">
        <v>70700</v>
      </c>
      <c r="BC325" s="40">
        <v>72000</v>
      </c>
      <c r="BD325" s="40">
        <v>72700</v>
      </c>
      <c r="BE325" s="40">
        <v>72600</v>
      </c>
      <c r="BF325" s="40">
        <v>73400</v>
      </c>
      <c r="BG325" s="40">
        <v>70500</v>
      </c>
      <c r="BH325" s="40">
        <v>71600</v>
      </c>
      <c r="BI325" s="40">
        <v>73200</v>
      </c>
      <c r="BJ325" s="40">
        <v>73900</v>
      </c>
      <c r="BK325" s="40">
        <v>73600</v>
      </c>
      <c r="BL325" s="40">
        <v>77000</v>
      </c>
      <c r="BM325" s="40">
        <v>74300</v>
      </c>
      <c r="BN325" s="40">
        <v>75300</v>
      </c>
      <c r="BO325" s="40">
        <v>76000</v>
      </c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16"/>
      <c r="CJ325"/>
      <c r="CL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EA325" s="30" t="e">
        <f t="shared" si="131"/>
        <v>#DIV/0!</v>
      </c>
      <c r="EB325" s="30">
        <f t="shared" si="132"/>
        <v>2.9665211062590974E-2</v>
      </c>
      <c r="EC325" s="30">
        <f t="shared" si="151"/>
        <v>2.7619738751814223E-2</v>
      </c>
      <c r="ED325" s="30">
        <f t="shared" si="152"/>
        <v>2.606993006993007E-2</v>
      </c>
      <c r="EE325" s="30">
        <f t="shared" si="153"/>
        <v>2.4958100558659217E-2</v>
      </c>
      <c r="EF325" s="30">
        <f t="shared" si="154"/>
        <v>2.2804878048780487E-2</v>
      </c>
      <c r="EG325" s="30">
        <f t="shared" si="155"/>
        <v>2.0822281167108752E-2</v>
      </c>
      <c r="EH325" s="30">
        <f t="shared" si="156"/>
        <v>2.0716253443526171E-2</v>
      </c>
      <c r="EI325" s="30">
        <f t="shared" si="157"/>
        <v>2.0632022471910112E-2</v>
      </c>
      <c r="EJ325" s="30">
        <f t="shared" si="158"/>
        <v>1.9544807965860597E-2</v>
      </c>
      <c r="EK325" s="30">
        <f t="shared" si="159"/>
        <v>1.8939179632248938E-2</v>
      </c>
      <c r="EL325" s="30">
        <f t="shared" si="160"/>
        <v>1.919034090909091E-2</v>
      </c>
      <c r="EM325" s="30">
        <f t="shared" si="161"/>
        <v>1.9667128987517338E-2</v>
      </c>
      <c r="EN325" s="30">
        <f t="shared" si="162"/>
        <v>1.8697478991596638E-2</v>
      </c>
      <c r="EO325" s="30">
        <f t="shared" si="136"/>
        <v>1.8388017118402284E-2</v>
      </c>
      <c r="EP325" s="30">
        <f t="shared" si="137"/>
        <v>1.8106267029972752E-2</v>
      </c>
      <c r="EQ325" s="30">
        <f t="shared" si="138"/>
        <v>1.84E-2</v>
      </c>
      <c r="ER325" s="30">
        <f t="shared" si="139"/>
        <v>1.8626373626373625E-2</v>
      </c>
      <c r="ES325" s="30">
        <f t="shared" si="140"/>
        <v>1.7991513437057991E-2</v>
      </c>
      <c r="ET325" s="30">
        <f t="shared" si="141"/>
        <v>1.6958333333333332E-2</v>
      </c>
      <c r="EU325" s="30">
        <f t="shared" si="142"/>
        <v>1.6946354883081157E-2</v>
      </c>
      <c r="EV325" s="30">
        <f t="shared" si="143"/>
        <v>1.753443526170799E-2</v>
      </c>
      <c r="EW325" s="30">
        <f t="shared" si="144"/>
        <v>1.6880108991825613E-2</v>
      </c>
      <c r="EX325" s="30">
        <f t="shared" si="145"/>
        <v>1.8368794326241136E-2</v>
      </c>
      <c r="EY325" s="30">
        <f t="shared" si="146"/>
        <v>1.9259776536312848E-2</v>
      </c>
      <c r="EZ325" s="30">
        <f t="shared" si="147"/>
        <v>1.8989071038251367E-2</v>
      </c>
      <c r="FA325" s="30">
        <f t="shared" si="148"/>
        <v>1.9309878213802437E-2</v>
      </c>
      <c r="FB325" s="30">
        <f t="shared" si="149"/>
        <v>2.0190217391304346E-2</v>
      </c>
      <c r="FC325" s="30">
        <f t="shared" si="150"/>
        <v>1.948051948051948E-2</v>
      </c>
      <c r="FD325" s="30">
        <f t="shared" si="133"/>
        <v>5.395693135935397E-2</v>
      </c>
      <c r="FE325" s="30">
        <f t="shared" si="134"/>
        <v>5.4037184594953519E-2</v>
      </c>
      <c r="FF325" s="30">
        <f t="shared" si="135"/>
        <v>5.1513157894736844E-2</v>
      </c>
    </row>
    <row r="326" spans="1:162" ht="14.4" x14ac:dyDescent="0.3">
      <c r="A326" s="16" t="s">
        <v>329</v>
      </c>
      <c r="B326" s="18">
        <v>2912</v>
      </c>
      <c r="C326" s="18">
        <v>2604</v>
      </c>
      <c r="D326" s="18">
        <v>2155</v>
      </c>
      <c r="E326" s="18">
        <v>2310</v>
      </c>
      <c r="F326" s="18">
        <v>2084</v>
      </c>
      <c r="G326" s="18">
        <v>1809</v>
      </c>
      <c r="H326" s="18">
        <v>1618</v>
      </c>
      <c r="I326" s="18">
        <v>1790</v>
      </c>
      <c r="J326" s="18">
        <v>1735</v>
      </c>
      <c r="K326" s="18">
        <v>1512</v>
      </c>
      <c r="L326" s="18">
        <v>1413</v>
      </c>
      <c r="M326" s="18">
        <v>1539</v>
      </c>
      <c r="N326" s="18">
        <v>1528</v>
      </c>
      <c r="O326" s="18">
        <v>1485</v>
      </c>
      <c r="P326" s="18">
        <v>1331</v>
      </c>
      <c r="Q326" s="18">
        <v>1468</v>
      </c>
      <c r="R326" s="18">
        <v>1502</v>
      </c>
      <c r="S326" s="18">
        <v>1408</v>
      </c>
      <c r="T326" s="18">
        <v>1342</v>
      </c>
      <c r="U326" s="18">
        <v>1477</v>
      </c>
      <c r="V326" s="18">
        <v>1456</v>
      </c>
      <c r="W326" s="18">
        <v>1407</v>
      </c>
      <c r="X326" s="18">
        <v>1343</v>
      </c>
      <c r="Y326" s="18">
        <v>1433</v>
      </c>
      <c r="Z326" s="18">
        <v>1467</v>
      </c>
      <c r="AA326" s="18">
        <v>1436</v>
      </c>
      <c r="AB326" s="18">
        <v>1401</v>
      </c>
      <c r="AC326" s="18">
        <v>1487</v>
      </c>
      <c r="AD326" s="18">
        <v>3180</v>
      </c>
      <c r="AE326" s="18">
        <v>3066</v>
      </c>
      <c r="AF326" s="18">
        <v>2944</v>
      </c>
      <c r="AG326" s="18"/>
      <c r="AH326" s="18"/>
      <c r="AI326" s="18"/>
      <c r="AJ326" s="18"/>
      <c r="AK326" s="18">
        <v>35200</v>
      </c>
      <c r="AL326" s="18">
        <v>36100</v>
      </c>
      <c r="AM326" s="18">
        <v>36300</v>
      </c>
      <c r="AN326" s="18">
        <v>37300</v>
      </c>
      <c r="AO326" s="18">
        <v>37500</v>
      </c>
      <c r="AP326" s="18">
        <v>36500</v>
      </c>
      <c r="AQ326" s="18">
        <v>36800</v>
      </c>
      <c r="AR326" s="18">
        <v>37000</v>
      </c>
      <c r="AS326" s="18">
        <v>37500</v>
      </c>
      <c r="AT326" s="18">
        <v>36500</v>
      </c>
      <c r="AU326" s="18">
        <v>36400</v>
      </c>
      <c r="AV326" s="18">
        <v>37300</v>
      </c>
      <c r="AW326" s="18">
        <v>37200</v>
      </c>
      <c r="AX326" s="18">
        <v>37700</v>
      </c>
      <c r="AY326" s="40">
        <v>37100</v>
      </c>
      <c r="AZ326" s="40">
        <v>37700</v>
      </c>
      <c r="BA326" s="40">
        <v>37100</v>
      </c>
      <c r="BB326" s="40">
        <v>38100</v>
      </c>
      <c r="BC326" s="40">
        <v>39700</v>
      </c>
      <c r="BD326" s="40">
        <v>38100</v>
      </c>
      <c r="BE326" s="40">
        <v>38800</v>
      </c>
      <c r="BF326" s="40">
        <v>37600</v>
      </c>
      <c r="BG326" s="40">
        <v>37100</v>
      </c>
      <c r="BH326" s="40">
        <v>35400</v>
      </c>
      <c r="BI326" s="40">
        <v>35800</v>
      </c>
      <c r="BJ326" s="40">
        <v>36500</v>
      </c>
      <c r="BK326" s="40">
        <v>36600</v>
      </c>
      <c r="BL326" s="40">
        <v>40800</v>
      </c>
      <c r="BM326" s="40">
        <v>41300</v>
      </c>
      <c r="BN326" s="40">
        <v>41900</v>
      </c>
      <c r="BO326" s="40">
        <v>41200</v>
      </c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16"/>
      <c r="CJ326"/>
      <c r="CL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EA326" s="30" t="e">
        <f t="shared" si="131"/>
        <v>#DIV/0!</v>
      </c>
      <c r="EB326" s="30">
        <f t="shared" si="132"/>
        <v>8.2727272727272733E-2</v>
      </c>
      <c r="EC326" s="30">
        <f t="shared" si="151"/>
        <v>7.2132963988919663E-2</v>
      </c>
      <c r="ED326" s="30">
        <f t="shared" si="152"/>
        <v>5.9366391184573E-2</v>
      </c>
      <c r="EE326" s="30">
        <f t="shared" si="153"/>
        <v>6.1930294906166222E-2</v>
      </c>
      <c r="EF326" s="30">
        <f t="shared" si="154"/>
        <v>5.5573333333333336E-2</v>
      </c>
      <c r="EG326" s="30">
        <f t="shared" si="155"/>
        <v>4.956164383561644E-2</v>
      </c>
      <c r="EH326" s="30">
        <f t="shared" si="156"/>
        <v>4.3967391304347826E-2</v>
      </c>
      <c r="EI326" s="30">
        <f t="shared" si="157"/>
        <v>4.8378378378378377E-2</v>
      </c>
      <c r="EJ326" s="30">
        <f t="shared" si="158"/>
        <v>4.6266666666666664E-2</v>
      </c>
      <c r="EK326" s="30">
        <f t="shared" si="159"/>
        <v>4.1424657534246574E-2</v>
      </c>
      <c r="EL326" s="30">
        <f t="shared" si="160"/>
        <v>3.8818681318681318E-2</v>
      </c>
      <c r="EM326" s="30">
        <f t="shared" si="161"/>
        <v>4.1260053619302947E-2</v>
      </c>
      <c r="EN326" s="30">
        <f t="shared" si="162"/>
        <v>4.1075268817204302E-2</v>
      </c>
      <c r="EO326" s="30">
        <f t="shared" si="136"/>
        <v>3.9389920424403181E-2</v>
      </c>
      <c r="EP326" s="30">
        <f t="shared" si="137"/>
        <v>3.5876010781671158E-2</v>
      </c>
      <c r="EQ326" s="30">
        <f t="shared" si="138"/>
        <v>3.8938992042440321E-2</v>
      </c>
      <c r="ER326" s="30">
        <f t="shared" si="139"/>
        <v>4.0485175202156332E-2</v>
      </c>
      <c r="ES326" s="30">
        <f t="shared" si="140"/>
        <v>3.6955380577427824E-2</v>
      </c>
      <c r="ET326" s="30">
        <f t="shared" si="141"/>
        <v>3.3803526448362722E-2</v>
      </c>
      <c r="EU326" s="30">
        <f t="shared" si="142"/>
        <v>3.8766404199475066E-2</v>
      </c>
      <c r="EV326" s="30">
        <f t="shared" si="143"/>
        <v>3.7525773195876286E-2</v>
      </c>
      <c r="EW326" s="30">
        <f t="shared" si="144"/>
        <v>3.7420212765957445E-2</v>
      </c>
      <c r="EX326" s="30">
        <f t="shared" si="145"/>
        <v>3.619946091644205E-2</v>
      </c>
      <c r="EY326" s="30">
        <f t="shared" si="146"/>
        <v>4.0480225988700567E-2</v>
      </c>
      <c r="EZ326" s="30">
        <f t="shared" si="147"/>
        <v>4.0977653631284916E-2</v>
      </c>
      <c r="FA326" s="30">
        <f t="shared" si="148"/>
        <v>3.9342465753424656E-2</v>
      </c>
      <c r="FB326" s="30">
        <f t="shared" si="149"/>
        <v>3.8278688524590161E-2</v>
      </c>
      <c r="FC326" s="30">
        <f t="shared" si="150"/>
        <v>3.6446078431372549E-2</v>
      </c>
      <c r="FD326" s="30">
        <f t="shared" si="133"/>
        <v>7.6997578692493948E-2</v>
      </c>
      <c r="FE326" s="30">
        <f t="shared" si="134"/>
        <v>7.3174224343675418E-2</v>
      </c>
      <c r="FF326" s="30">
        <f t="shared" si="135"/>
        <v>7.1456310679611654E-2</v>
      </c>
    </row>
    <row r="327" spans="1:162" ht="14.4" x14ac:dyDescent="0.3">
      <c r="A327" s="16" t="s">
        <v>330</v>
      </c>
      <c r="B327" s="18">
        <v>2677</v>
      </c>
      <c r="C327" s="18">
        <v>2603</v>
      </c>
      <c r="D327" s="18">
        <v>2343</v>
      </c>
      <c r="E327" s="18">
        <v>2314</v>
      </c>
      <c r="F327" s="18">
        <v>2125</v>
      </c>
      <c r="G327" s="18">
        <v>1973</v>
      </c>
      <c r="H327" s="18">
        <v>1782</v>
      </c>
      <c r="I327" s="18">
        <v>1865</v>
      </c>
      <c r="J327" s="18">
        <v>1810</v>
      </c>
      <c r="K327" s="18">
        <v>1744</v>
      </c>
      <c r="L327" s="18">
        <v>1714</v>
      </c>
      <c r="M327" s="18">
        <v>1744</v>
      </c>
      <c r="N327" s="18">
        <v>1707</v>
      </c>
      <c r="O327" s="18">
        <v>1671</v>
      </c>
      <c r="P327" s="18">
        <v>1571</v>
      </c>
      <c r="Q327" s="18">
        <v>1581</v>
      </c>
      <c r="R327" s="18">
        <v>1657</v>
      </c>
      <c r="S327" s="18">
        <v>1604</v>
      </c>
      <c r="T327" s="18">
        <v>1636</v>
      </c>
      <c r="U327" s="18">
        <v>1651</v>
      </c>
      <c r="V327" s="18">
        <v>1647</v>
      </c>
      <c r="W327" s="18">
        <v>1642</v>
      </c>
      <c r="X327" s="18">
        <v>1629</v>
      </c>
      <c r="Y327" s="18">
        <v>1668</v>
      </c>
      <c r="Z327" s="18">
        <v>1586</v>
      </c>
      <c r="AA327" s="18">
        <v>1538</v>
      </c>
      <c r="AB327" s="18">
        <v>1608</v>
      </c>
      <c r="AC327" s="18">
        <v>1677</v>
      </c>
      <c r="AD327" s="18">
        <v>3752</v>
      </c>
      <c r="AE327" s="18">
        <v>3765</v>
      </c>
      <c r="AF327" s="18">
        <v>3680</v>
      </c>
      <c r="AG327" s="18"/>
      <c r="AH327" s="18"/>
      <c r="AI327" s="18"/>
      <c r="AJ327" s="18"/>
      <c r="AK327" s="18">
        <v>62100</v>
      </c>
      <c r="AL327" s="18">
        <v>60000</v>
      </c>
      <c r="AM327" s="18">
        <v>55500</v>
      </c>
      <c r="AN327" s="18">
        <v>51600</v>
      </c>
      <c r="AO327" s="18">
        <v>50900</v>
      </c>
      <c r="AP327" s="18">
        <v>56300</v>
      </c>
      <c r="AQ327" s="18">
        <v>54100</v>
      </c>
      <c r="AR327" s="18">
        <v>54900</v>
      </c>
      <c r="AS327" s="18">
        <v>57400</v>
      </c>
      <c r="AT327" s="18">
        <v>55100</v>
      </c>
      <c r="AU327" s="18">
        <v>57200</v>
      </c>
      <c r="AV327" s="18">
        <v>58700</v>
      </c>
      <c r="AW327" s="18">
        <v>60500</v>
      </c>
      <c r="AX327" s="18">
        <v>62400</v>
      </c>
      <c r="AY327" s="40">
        <v>66700</v>
      </c>
      <c r="AZ327" s="40">
        <v>68100</v>
      </c>
      <c r="BA327" s="40">
        <v>67500</v>
      </c>
      <c r="BB327" s="40">
        <v>67700</v>
      </c>
      <c r="BC327" s="40">
        <v>69700</v>
      </c>
      <c r="BD327" s="40">
        <v>68000</v>
      </c>
      <c r="BE327" s="40">
        <v>67600</v>
      </c>
      <c r="BF327" s="40">
        <v>66400</v>
      </c>
      <c r="BG327" s="40">
        <v>66700</v>
      </c>
      <c r="BH327" s="40">
        <v>68200</v>
      </c>
      <c r="BI327" s="40">
        <v>70400</v>
      </c>
      <c r="BJ327" s="40">
        <v>69000</v>
      </c>
      <c r="BK327" s="40">
        <v>68700</v>
      </c>
      <c r="BL327" s="40">
        <v>69300</v>
      </c>
      <c r="BM327" s="40">
        <v>66700</v>
      </c>
      <c r="BN327" s="40">
        <v>71500</v>
      </c>
      <c r="BO327" s="40">
        <v>70500</v>
      </c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16"/>
      <c r="CJ327"/>
      <c r="CL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EA327" s="30" t="e">
        <f t="shared" si="131"/>
        <v>#DIV/0!</v>
      </c>
      <c r="EB327" s="30">
        <f t="shared" si="132"/>
        <v>4.3107890499194848E-2</v>
      </c>
      <c r="EC327" s="30">
        <f t="shared" si="151"/>
        <v>4.3383333333333336E-2</v>
      </c>
      <c r="ED327" s="30">
        <f t="shared" si="152"/>
        <v>4.2216216216216219E-2</v>
      </c>
      <c r="EE327" s="30">
        <f t="shared" si="153"/>
        <v>4.484496124031008E-2</v>
      </c>
      <c r="EF327" s="30">
        <f t="shared" si="154"/>
        <v>4.1748526522593317E-2</v>
      </c>
      <c r="EG327" s="30">
        <f t="shared" si="155"/>
        <v>3.5044404973357014E-2</v>
      </c>
      <c r="EH327" s="30">
        <f t="shared" si="156"/>
        <v>3.2939001848428837E-2</v>
      </c>
      <c r="EI327" s="30">
        <f t="shared" si="157"/>
        <v>3.3970856102003642E-2</v>
      </c>
      <c r="EJ327" s="30">
        <f t="shared" si="158"/>
        <v>3.153310104529617E-2</v>
      </c>
      <c r="EK327" s="30">
        <f t="shared" si="159"/>
        <v>3.1651542649727769E-2</v>
      </c>
      <c r="EL327" s="30">
        <f t="shared" si="160"/>
        <v>2.9965034965034967E-2</v>
      </c>
      <c r="EM327" s="30">
        <f t="shared" si="161"/>
        <v>2.971039182282794E-2</v>
      </c>
      <c r="EN327" s="30">
        <f t="shared" si="162"/>
        <v>2.8214876033057851E-2</v>
      </c>
      <c r="EO327" s="30">
        <f t="shared" si="136"/>
        <v>2.6778846153846153E-2</v>
      </c>
      <c r="EP327" s="30">
        <f t="shared" si="137"/>
        <v>2.3553223388305847E-2</v>
      </c>
      <c r="EQ327" s="30">
        <f t="shared" si="138"/>
        <v>2.3215859030837005E-2</v>
      </c>
      <c r="ER327" s="30">
        <f t="shared" si="139"/>
        <v>2.4548148148148149E-2</v>
      </c>
      <c r="ES327" s="30">
        <f t="shared" si="140"/>
        <v>2.3692762186115213E-2</v>
      </c>
      <c r="ET327" s="30">
        <f t="shared" si="141"/>
        <v>2.3472022955523673E-2</v>
      </c>
      <c r="EU327" s="30">
        <f t="shared" si="142"/>
        <v>2.4279411764705883E-2</v>
      </c>
      <c r="EV327" s="30">
        <f t="shared" si="143"/>
        <v>2.4363905325443788E-2</v>
      </c>
      <c r="EW327" s="30">
        <f t="shared" si="144"/>
        <v>2.4728915662650602E-2</v>
      </c>
      <c r="EX327" s="30">
        <f t="shared" si="145"/>
        <v>2.4422788605697153E-2</v>
      </c>
      <c r="EY327" s="30">
        <f t="shared" si="146"/>
        <v>2.4457478005865101E-2</v>
      </c>
      <c r="EZ327" s="30">
        <f t="shared" si="147"/>
        <v>2.2528409090909092E-2</v>
      </c>
      <c r="FA327" s="30">
        <f t="shared" si="148"/>
        <v>2.2289855072463768E-2</v>
      </c>
      <c r="FB327" s="30">
        <f t="shared" si="149"/>
        <v>2.3406113537117905E-2</v>
      </c>
      <c r="FC327" s="30">
        <f t="shared" si="150"/>
        <v>2.4199134199134199E-2</v>
      </c>
      <c r="FD327" s="30">
        <f t="shared" si="133"/>
        <v>5.6251874062968513E-2</v>
      </c>
      <c r="FE327" s="30">
        <f t="shared" si="134"/>
        <v>5.2657342657342655E-2</v>
      </c>
      <c r="FF327" s="30">
        <f t="shared" si="135"/>
        <v>5.2198581560283688E-2</v>
      </c>
    </row>
    <row r="328" spans="1:162" ht="14.4" x14ac:dyDescent="0.3">
      <c r="A328" s="16" t="s">
        <v>331</v>
      </c>
      <c r="B328" s="18">
        <v>2501</v>
      </c>
      <c r="C328" s="18">
        <v>2288</v>
      </c>
      <c r="D328" s="18">
        <v>2016</v>
      </c>
      <c r="E328" s="18">
        <v>2018</v>
      </c>
      <c r="F328" s="18">
        <v>1792</v>
      </c>
      <c r="G328" s="18">
        <v>1620</v>
      </c>
      <c r="H328" s="18">
        <v>1512</v>
      </c>
      <c r="I328" s="18">
        <v>1534</v>
      </c>
      <c r="J328" s="18">
        <v>1346</v>
      </c>
      <c r="K328" s="18">
        <v>1314</v>
      </c>
      <c r="L328" s="18">
        <v>1280</v>
      </c>
      <c r="M328" s="18">
        <v>1371</v>
      </c>
      <c r="N328" s="18">
        <v>1367</v>
      </c>
      <c r="O328" s="18">
        <v>1323</v>
      </c>
      <c r="P328" s="18">
        <v>1335</v>
      </c>
      <c r="Q328" s="18">
        <v>1389</v>
      </c>
      <c r="R328" s="18">
        <v>1407</v>
      </c>
      <c r="S328" s="18">
        <v>1316</v>
      </c>
      <c r="T328" s="18">
        <v>1247</v>
      </c>
      <c r="U328" s="18">
        <v>1282</v>
      </c>
      <c r="V328" s="18">
        <v>1299</v>
      </c>
      <c r="W328" s="18">
        <v>1351</v>
      </c>
      <c r="X328" s="18">
        <v>1368</v>
      </c>
      <c r="Y328" s="18">
        <v>1482</v>
      </c>
      <c r="Z328" s="18">
        <v>1457</v>
      </c>
      <c r="AA328" s="18">
        <v>1461</v>
      </c>
      <c r="AB328" s="18">
        <v>1518</v>
      </c>
      <c r="AC328" s="18">
        <v>1595</v>
      </c>
      <c r="AD328" s="18">
        <v>3889</v>
      </c>
      <c r="AE328" s="18">
        <v>3921</v>
      </c>
      <c r="AF328" s="18">
        <v>3760</v>
      </c>
      <c r="AG328" s="18"/>
      <c r="AH328" s="18"/>
      <c r="AI328" s="18"/>
      <c r="AJ328" s="18"/>
      <c r="AK328" s="18">
        <v>80400</v>
      </c>
      <c r="AL328" s="18">
        <v>81000</v>
      </c>
      <c r="AM328" s="18">
        <v>82000</v>
      </c>
      <c r="AN328" s="18">
        <v>82800</v>
      </c>
      <c r="AO328" s="18">
        <v>81800</v>
      </c>
      <c r="AP328" s="18">
        <v>82200</v>
      </c>
      <c r="AQ328" s="18">
        <v>81100</v>
      </c>
      <c r="AR328" s="18">
        <v>81900</v>
      </c>
      <c r="AS328" s="18">
        <v>82900</v>
      </c>
      <c r="AT328" s="18">
        <v>81900</v>
      </c>
      <c r="AU328" s="18">
        <v>83200</v>
      </c>
      <c r="AV328" s="18">
        <v>83000</v>
      </c>
      <c r="AW328" s="18">
        <v>82800</v>
      </c>
      <c r="AX328" s="18">
        <v>82900</v>
      </c>
      <c r="AY328" s="40">
        <v>82500</v>
      </c>
      <c r="AZ328" s="40">
        <v>82400</v>
      </c>
      <c r="BA328" s="40">
        <v>81300</v>
      </c>
      <c r="BB328" s="40">
        <v>81000</v>
      </c>
      <c r="BC328" s="40">
        <v>79300</v>
      </c>
      <c r="BD328" s="40">
        <v>81300</v>
      </c>
      <c r="BE328" s="40">
        <v>82400</v>
      </c>
      <c r="BF328" s="40">
        <v>80900</v>
      </c>
      <c r="BG328" s="40">
        <v>81400</v>
      </c>
      <c r="BH328" s="40">
        <v>80800</v>
      </c>
      <c r="BI328" s="40">
        <v>80700</v>
      </c>
      <c r="BJ328" s="40">
        <v>83200</v>
      </c>
      <c r="BK328" s="40">
        <v>83100</v>
      </c>
      <c r="BL328" s="40">
        <v>82500</v>
      </c>
      <c r="BM328" s="40">
        <v>81200</v>
      </c>
      <c r="BN328" s="40">
        <v>80600</v>
      </c>
      <c r="BO328" s="40">
        <v>81300</v>
      </c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16"/>
      <c r="CJ328"/>
      <c r="CL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EA328" s="30" t="e">
        <f t="shared" si="131"/>
        <v>#DIV/0!</v>
      </c>
      <c r="EB328" s="30">
        <f t="shared" si="132"/>
        <v>3.1106965174129354E-2</v>
      </c>
      <c r="EC328" s="30">
        <f t="shared" si="151"/>
        <v>2.8246913580246915E-2</v>
      </c>
      <c r="ED328" s="30">
        <f t="shared" si="152"/>
        <v>2.4585365853658538E-2</v>
      </c>
      <c r="EE328" s="30">
        <f t="shared" si="153"/>
        <v>2.4371980676328502E-2</v>
      </c>
      <c r="EF328" s="30">
        <f t="shared" si="154"/>
        <v>2.1907090464547679E-2</v>
      </c>
      <c r="EG328" s="30">
        <f t="shared" si="155"/>
        <v>1.9708029197080291E-2</v>
      </c>
      <c r="EH328" s="30">
        <f t="shared" si="156"/>
        <v>1.8643649815043156E-2</v>
      </c>
      <c r="EI328" s="30">
        <f t="shared" si="157"/>
        <v>1.8730158730158729E-2</v>
      </c>
      <c r="EJ328" s="30">
        <f t="shared" si="158"/>
        <v>1.6236429433051869E-2</v>
      </c>
      <c r="EK328" s="30">
        <f t="shared" si="159"/>
        <v>1.6043956043956045E-2</v>
      </c>
      <c r="EL328" s="30">
        <f t="shared" si="160"/>
        <v>1.5384615384615385E-2</v>
      </c>
      <c r="EM328" s="30">
        <f t="shared" si="161"/>
        <v>1.6518072289156627E-2</v>
      </c>
      <c r="EN328" s="30">
        <f t="shared" si="162"/>
        <v>1.6509661835748791E-2</v>
      </c>
      <c r="EO328" s="30">
        <f t="shared" si="136"/>
        <v>1.5958986731001205E-2</v>
      </c>
      <c r="EP328" s="30">
        <f t="shared" si="137"/>
        <v>1.6181818181818183E-2</v>
      </c>
      <c r="EQ328" s="30">
        <f t="shared" si="138"/>
        <v>1.6856796116504855E-2</v>
      </c>
      <c r="ER328" s="30">
        <f t="shared" si="139"/>
        <v>1.7306273062730627E-2</v>
      </c>
      <c r="ES328" s="30">
        <f t="shared" si="140"/>
        <v>1.6246913580246915E-2</v>
      </c>
      <c r="ET328" s="30">
        <f t="shared" si="141"/>
        <v>1.5725094577553594E-2</v>
      </c>
      <c r="EU328" s="30">
        <f t="shared" si="142"/>
        <v>1.5768757687576875E-2</v>
      </c>
      <c r="EV328" s="30">
        <f t="shared" si="143"/>
        <v>1.5764563106796116E-2</v>
      </c>
      <c r="EW328" s="30">
        <f t="shared" si="144"/>
        <v>1.6699629171817058E-2</v>
      </c>
      <c r="EX328" s="30">
        <f t="shared" si="145"/>
        <v>1.6805896805896805E-2</v>
      </c>
      <c r="EY328" s="30">
        <f t="shared" si="146"/>
        <v>1.8341584158415841E-2</v>
      </c>
      <c r="EZ328" s="30">
        <f t="shared" si="147"/>
        <v>1.8054522924411402E-2</v>
      </c>
      <c r="FA328" s="30">
        <f t="shared" si="148"/>
        <v>1.7560096153846155E-2</v>
      </c>
      <c r="FB328" s="30">
        <f t="shared" si="149"/>
        <v>1.8267148014440432E-2</v>
      </c>
      <c r="FC328" s="30">
        <f t="shared" si="150"/>
        <v>1.9333333333333334E-2</v>
      </c>
      <c r="FD328" s="30">
        <f t="shared" si="133"/>
        <v>4.7894088669950742E-2</v>
      </c>
      <c r="FE328" s="30">
        <f t="shared" si="134"/>
        <v>4.8647642679900745E-2</v>
      </c>
      <c r="FF328" s="30">
        <f t="shared" si="135"/>
        <v>4.6248462484624844E-2</v>
      </c>
    </row>
    <row r="329" spans="1:162" ht="14.4" x14ac:dyDescent="0.3">
      <c r="A329" s="16" t="s">
        <v>332</v>
      </c>
      <c r="B329" s="18">
        <v>978</v>
      </c>
      <c r="C329" s="18">
        <v>876</v>
      </c>
      <c r="D329" s="18">
        <v>825</v>
      </c>
      <c r="E329" s="18">
        <v>821</v>
      </c>
      <c r="F329" s="18">
        <v>746</v>
      </c>
      <c r="G329" s="18">
        <v>663</v>
      </c>
      <c r="H329" s="18">
        <v>632</v>
      </c>
      <c r="I329" s="18">
        <v>650</v>
      </c>
      <c r="J329" s="18">
        <v>632</v>
      </c>
      <c r="K329" s="18">
        <v>554</v>
      </c>
      <c r="L329" s="18">
        <v>546</v>
      </c>
      <c r="M329" s="18">
        <v>603</v>
      </c>
      <c r="N329" s="18">
        <v>584</v>
      </c>
      <c r="O329" s="18">
        <v>570</v>
      </c>
      <c r="P329" s="18">
        <v>588</v>
      </c>
      <c r="Q329" s="18">
        <v>578</v>
      </c>
      <c r="R329" s="18">
        <v>541</v>
      </c>
      <c r="S329" s="18">
        <v>533</v>
      </c>
      <c r="T329" s="18">
        <v>519</v>
      </c>
      <c r="U329" s="18">
        <v>566</v>
      </c>
      <c r="V329" s="18">
        <v>542</v>
      </c>
      <c r="W329" s="18">
        <v>534</v>
      </c>
      <c r="X329" s="18">
        <v>534</v>
      </c>
      <c r="Y329" s="18">
        <v>542</v>
      </c>
      <c r="Z329" s="18">
        <v>545</v>
      </c>
      <c r="AA329" s="18">
        <v>514</v>
      </c>
      <c r="AB329" s="18">
        <v>543</v>
      </c>
      <c r="AC329" s="18">
        <v>577</v>
      </c>
      <c r="AD329" s="18">
        <v>1366</v>
      </c>
      <c r="AE329" s="18">
        <v>1343</v>
      </c>
      <c r="AF329" s="18">
        <v>1318</v>
      </c>
      <c r="AG329" s="18"/>
      <c r="AH329" s="18"/>
      <c r="AI329" s="18"/>
      <c r="AJ329" s="18"/>
      <c r="AK329" s="18">
        <v>26400</v>
      </c>
      <c r="AL329" s="18">
        <v>26200</v>
      </c>
      <c r="AM329" s="18">
        <v>27400</v>
      </c>
      <c r="AN329" s="18">
        <v>25000</v>
      </c>
      <c r="AO329" s="18">
        <v>25100</v>
      </c>
      <c r="AP329" s="18">
        <v>24400</v>
      </c>
      <c r="AQ329" s="18">
        <v>23100</v>
      </c>
      <c r="AR329" s="18">
        <v>24600</v>
      </c>
      <c r="AS329" s="18">
        <v>24500</v>
      </c>
      <c r="AT329" s="18">
        <v>24600</v>
      </c>
      <c r="AU329" s="18">
        <v>25200</v>
      </c>
      <c r="AV329" s="18">
        <v>25700</v>
      </c>
      <c r="AW329" s="18">
        <v>26600</v>
      </c>
      <c r="AX329" s="18">
        <v>26700</v>
      </c>
      <c r="AY329" s="40">
        <v>25700</v>
      </c>
      <c r="AZ329" s="40">
        <v>26500</v>
      </c>
      <c r="BA329" s="40">
        <v>25300</v>
      </c>
      <c r="BB329" s="40">
        <v>24300</v>
      </c>
      <c r="BC329" s="40">
        <v>23900</v>
      </c>
      <c r="BD329" s="40">
        <v>23600</v>
      </c>
      <c r="BE329" s="40">
        <v>22900</v>
      </c>
      <c r="BF329" s="40">
        <v>22500</v>
      </c>
      <c r="BG329" s="40">
        <v>22800</v>
      </c>
      <c r="BH329" s="40">
        <v>22300</v>
      </c>
      <c r="BI329" s="40">
        <v>22600</v>
      </c>
      <c r="BJ329" s="40">
        <v>22500</v>
      </c>
      <c r="BK329" s="40">
        <v>23700</v>
      </c>
      <c r="BL329" s="40">
        <v>21000</v>
      </c>
      <c r="BM329" s="40">
        <v>22000</v>
      </c>
      <c r="BN329" s="40">
        <v>22300</v>
      </c>
      <c r="BO329" s="40">
        <v>22600</v>
      </c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16"/>
      <c r="CJ329"/>
      <c r="CL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EA329" s="30" t="e">
        <f t="shared" ref="EA329:EA350" si="163">B329/AJ329</f>
        <v>#DIV/0!</v>
      </c>
      <c r="EB329" s="30">
        <f t="shared" ref="EB329:EB350" si="164">B329/AK329</f>
        <v>3.7045454545454548E-2</v>
      </c>
      <c r="EC329" s="30">
        <f t="shared" si="151"/>
        <v>3.3435114503816796E-2</v>
      </c>
      <c r="ED329" s="30">
        <f t="shared" si="152"/>
        <v>3.0109489051094892E-2</v>
      </c>
      <c r="EE329" s="30">
        <f t="shared" si="153"/>
        <v>3.2840000000000001E-2</v>
      </c>
      <c r="EF329" s="30">
        <f t="shared" si="154"/>
        <v>2.9721115537848605E-2</v>
      </c>
      <c r="EG329" s="30">
        <f t="shared" si="155"/>
        <v>2.7172131147540985E-2</v>
      </c>
      <c r="EH329" s="30">
        <f t="shared" si="156"/>
        <v>2.7359307359307361E-2</v>
      </c>
      <c r="EI329" s="30">
        <f t="shared" si="157"/>
        <v>2.6422764227642278E-2</v>
      </c>
      <c r="EJ329" s="30">
        <f t="shared" si="158"/>
        <v>2.5795918367346939E-2</v>
      </c>
      <c r="EK329" s="30">
        <f t="shared" si="159"/>
        <v>2.2520325203252034E-2</v>
      </c>
      <c r="EL329" s="30">
        <f t="shared" si="160"/>
        <v>2.1666666666666667E-2</v>
      </c>
      <c r="EM329" s="30">
        <f t="shared" si="161"/>
        <v>2.3463035019455254E-2</v>
      </c>
      <c r="EN329" s="30">
        <f t="shared" si="162"/>
        <v>2.1954887218045113E-2</v>
      </c>
      <c r="EO329" s="30">
        <f t="shared" si="136"/>
        <v>2.1348314606741574E-2</v>
      </c>
      <c r="EP329" s="30">
        <f t="shared" si="137"/>
        <v>2.2879377431906614E-2</v>
      </c>
      <c r="EQ329" s="30">
        <f t="shared" si="138"/>
        <v>2.1811320754716982E-2</v>
      </c>
      <c r="ER329" s="30">
        <f t="shared" si="139"/>
        <v>2.1383399209486165E-2</v>
      </c>
      <c r="ES329" s="30">
        <f t="shared" si="140"/>
        <v>2.1934156378600824E-2</v>
      </c>
      <c r="ET329" s="30">
        <f t="shared" si="141"/>
        <v>2.1715481171548118E-2</v>
      </c>
      <c r="EU329" s="30">
        <f t="shared" si="142"/>
        <v>2.3983050847457627E-2</v>
      </c>
      <c r="EV329" s="30">
        <f t="shared" si="143"/>
        <v>2.3668122270742359E-2</v>
      </c>
      <c r="EW329" s="30">
        <f t="shared" si="144"/>
        <v>2.3733333333333332E-2</v>
      </c>
      <c r="EX329" s="30">
        <f t="shared" si="145"/>
        <v>2.3421052631578947E-2</v>
      </c>
      <c r="EY329" s="30">
        <f t="shared" si="146"/>
        <v>2.430493273542601E-2</v>
      </c>
      <c r="EZ329" s="30">
        <f t="shared" si="147"/>
        <v>2.4115044247787612E-2</v>
      </c>
      <c r="FA329" s="30">
        <f t="shared" si="148"/>
        <v>2.2844444444444445E-2</v>
      </c>
      <c r="FB329" s="30">
        <f t="shared" si="149"/>
        <v>2.2911392405063291E-2</v>
      </c>
      <c r="FC329" s="30">
        <f t="shared" si="150"/>
        <v>2.7476190476190477E-2</v>
      </c>
      <c r="FD329" s="30">
        <f t="shared" ref="FD329:FD350" si="165">AD329/BM329</f>
        <v>6.2090909090909092E-2</v>
      </c>
      <c r="FE329" s="30">
        <f t="shared" ref="FE329:FE350" si="166">AE329/BN329</f>
        <v>6.0224215246636771E-2</v>
      </c>
      <c r="FF329" s="30">
        <f t="shared" ref="FF329:FF350" si="167">AF329/BO329</f>
        <v>5.8318584070796459E-2</v>
      </c>
    </row>
    <row r="330" spans="1:162" ht="14.4" x14ac:dyDescent="0.3">
      <c r="A330" s="16" t="s">
        <v>333</v>
      </c>
      <c r="B330" s="18">
        <v>3084</v>
      </c>
      <c r="C330" s="18">
        <v>2873</v>
      </c>
      <c r="D330" s="18">
        <v>2676</v>
      </c>
      <c r="E330" s="18">
        <v>2764</v>
      </c>
      <c r="F330" s="18">
        <v>2306</v>
      </c>
      <c r="G330" s="18">
        <v>2046</v>
      </c>
      <c r="H330" s="18">
        <v>1621</v>
      </c>
      <c r="I330" s="18">
        <v>1630</v>
      </c>
      <c r="J330" s="18">
        <v>1923</v>
      </c>
      <c r="K330" s="18">
        <v>2002</v>
      </c>
      <c r="L330" s="18">
        <v>1953</v>
      </c>
      <c r="M330" s="18">
        <v>2001</v>
      </c>
      <c r="N330" s="18">
        <v>1921</v>
      </c>
      <c r="O330" s="18">
        <v>1902</v>
      </c>
      <c r="P330" s="18">
        <v>1912</v>
      </c>
      <c r="Q330" s="18">
        <v>1899</v>
      </c>
      <c r="R330" s="18">
        <v>1875</v>
      </c>
      <c r="S330" s="18">
        <v>1774</v>
      </c>
      <c r="T330" s="18">
        <v>1729</v>
      </c>
      <c r="U330" s="18">
        <v>1858</v>
      </c>
      <c r="V330" s="18">
        <v>1906</v>
      </c>
      <c r="W330" s="18">
        <v>1826</v>
      </c>
      <c r="X330" s="18">
        <v>1794</v>
      </c>
      <c r="Y330" s="18">
        <v>1946</v>
      </c>
      <c r="Z330" s="18">
        <v>1840</v>
      </c>
      <c r="AA330" s="18">
        <v>1728</v>
      </c>
      <c r="AB330" s="18">
        <v>1722</v>
      </c>
      <c r="AC330" s="18">
        <v>1849</v>
      </c>
      <c r="AD330" s="18">
        <v>3728</v>
      </c>
      <c r="AE330" s="18">
        <v>3653</v>
      </c>
      <c r="AF330" s="18">
        <v>3535</v>
      </c>
      <c r="AG330" s="18"/>
      <c r="AH330" s="18"/>
      <c r="AI330" s="18"/>
      <c r="AJ330" s="18"/>
      <c r="AK330" s="18">
        <v>52200</v>
      </c>
      <c r="AL330" s="18">
        <v>53300</v>
      </c>
      <c r="AM330" s="18">
        <v>52400</v>
      </c>
      <c r="AN330" s="18">
        <v>50900</v>
      </c>
      <c r="AO330" s="18">
        <v>49600</v>
      </c>
      <c r="AP330" s="18">
        <v>48600</v>
      </c>
      <c r="AQ330" s="18">
        <v>51200</v>
      </c>
      <c r="AR330" s="18">
        <v>51300</v>
      </c>
      <c r="AS330" s="18">
        <v>51800</v>
      </c>
      <c r="AT330" s="18">
        <v>49300</v>
      </c>
      <c r="AU330" s="18">
        <v>48500</v>
      </c>
      <c r="AV330" s="18">
        <v>50300</v>
      </c>
      <c r="AW330" s="18">
        <v>50600</v>
      </c>
      <c r="AX330" s="18">
        <v>52000</v>
      </c>
      <c r="AY330" s="40">
        <v>49900</v>
      </c>
      <c r="AZ330" s="40">
        <v>50100</v>
      </c>
      <c r="BA330" s="40">
        <v>51400</v>
      </c>
      <c r="BB330" s="40">
        <v>52000</v>
      </c>
      <c r="BC330" s="40">
        <v>47500</v>
      </c>
      <c r="BD330" s="40">
        <v>45300</v>
      </c>
      <c r="BE330" s="40">
        <v>49000</v>
      </c>
      <c r="BF330" s="40">
        <v>49200</v>
      </c>
      <c r="BG330" s="40">
        <v>51600</v>
      </c>
      <c r="BH330" s="40">
        <v>50200</v>
      </c>
      <c r="BI330" s="40">
        <v>46600</v>
      </c>
      <c r="BJ330" s="40">
        <v>46600</v>
      </c>
      <c r="BK330" s="40">
        <v>47700</v>
      </c>
      <c r="BL330" s="40">
        <v>49400</v>
      </c>
      <c r="BM330" s="40">
        <v>49800</v>
      </c>
      <c r="BN330" s="40">
        <v>51900</v>
      </c>
      <c r="BO330" s="40">
        <v>51100</v>
      </c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16"/>
      <c r="CJ330"/>
      <c r="CL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EA330" s="30" t="e">
        <f t="shared" si="163"/>
        <v>#DIV/0!</v>
      </c>
      <c r="EB330" s="30">
        <f t="shared" si="164"/>
        <v>5.9080459770114946E-2</v>
      </c>
      <c r="EC330" s="30">
        <f t="shared" si="151"/>
        <v>5.3902439024390243E-2</v>
      </c>
      <c r="ED330" s="30">
        <f t="shared" si="152"/>
        <v>5.1068702290076338E-2</v>
      </c>
      <c r="EE330" s="30">
        <f t="shared" si="153"/>
        <v>5.4302554027504911E-2</v>
      </c>
      <c r="EF330" s="30">
        <f t="shared" si="154"/>
        <v>4.6491935483870969E-2</v>
      </c>
      <c r="EG330" s="30">
        <f t="shared" si="155"/>
        <v>4.2098765432098763E-2</v>
      </c>
      <c r="EH330" s="30">
        <f t="shared" si="156"/>
        <v>3.1660156250000002E-2</v>
      </c>
      <c r="EI330" s="30">
        <f t="shared" si="157"/>
        <v>3.1773879142300197E-2</v>
      </c>
      <c r="EJ330" s="30">
        <f t="shared" si="158"/>
        <v>3.7123552123552124E-2</v>
      </c>
      <c r="EK330" s="30">
        <f t="shared" si="159"/>
        <v>4.0608519269776877E-2</v>
      </c>
      <c r="EL330" s="30">
        <f t="shared" si="160"/>
        <v>4.0268041237113403E-2</v>
      </c>
      <c r="EM330" s="30">
        <f t="shared" si="161"/>
        <v>3.9781312127236582E-2</v>
      </c>
      <c r="EN330" s="30">
        <f t="shared" si="162"/>
        <v>3.7964426877470356E-2</v>
      </c>
      <c r="EO330" s="30">
        <f t="shared" si="136"/>
        <v>3.6576923076923076E-2</v>
      </c>
      <c r="EP330" s="30">
        <f t="shared" si="137"/>
        <v>3.8316633266533069E-2</v>
      </c>
      <c r="EQ330" s="30">
        <f t="shared" si="138"/>
        <v>3.7904191616766468E-2</v>
      </c>
      <c r="ER330" s="30">
        <f t="shared" si="139"/>
        <v>3.6478599221789886E-2</v>
      </c>
      <c r="ES330" s="30">
        <f t="shared" si="140"/>
        <v>3.4115384615384617E-2</v>
      </c>
      <c r="ET330" s="30">
        <f t="shared" si="141"/>
        <v>3.6400000000000002E-2</v>
      </c>
      <c r="EU330" s="30">
        <f t="shared" si="142"/>
        <v>4.1015452538631349E-2</v>
      </c>
      <c r="EV330" s="30">
        <f t="shared" si="143"/>
        <v>3.8897959183673468E-2</v>
      </c>
      <c r="EW330" s="30">
        <f t="shared" si="144"/>
        <v>3.7113821138211385E-2</v>
      </c>
      <c r="EX330" s="30">
        <f t="shared" si="145"/>
        <v>3.4767441860465119E-2</v>
      </c>
      <c r="EY330" s="30">
        <f t="shared" si="146"/>
        <v>3.8764940239043824E-2</v>
      </c>
      <c r="EZ330" s="30">
        <f t="shared" si="147"/>
        <v>3.9484978540772535E-2</v>
      </c>
      <c r="FA330" s="30">
        <f t="shared" si="148"/>
        <v>3.7081545064377684E-2</v>
      </c>
      <c r="FB330" s="30">
        <f t="shared" si="149"/>
        <v>3.6100628930817613E-2</v>
      </c>
      <c r="FC330" s="30">
        <f t="shared" si="150"/>
        <v>3.7429149797570851E-2</v>
      </c>
      <c r="FD330" s="30">
        <f t="shared" si="165"/>
        <v>7.485943775100401E-2</v>
      </c>
      <c r="FE330" s="30">
        <f t="shared" si="166"/>
        <v>7.0385356454720618E-2</v>
      </c>
      <c r="FF330" s="30">
        <f t="shared" si="167"/>
        <v>6.9178082191780815E-2</v>
      </c>
    </row>
    <row r="331" spans="1:162" ht="14.4" x14ac:dyDescent="0.3">
      <c r="A331" s="16" t="s">
        <v>334</v>
      </c>
      <c r="B331" s="18">
        <v>2871</v>
      </c>
      <c r="C331" s="18">
        <v>2748</v>
      </c>
      <c r="D331" s="18">
        <v>2725</v>
      </c>
      <c r="E331" s="18">
        <v>2816</v>
      </c>
      <c r="F331" s="18">
        <v>2492</v>
      </c>
      <c r="G331" s="18">
        <v>2245</v>
      </c>
      <c r="H331" s="18">
        <v>2294</v>
      </c>
      <c r="I331" s="18">
        <v>2234</v>
      </c>
      <c r="J331" s="18">
        <v>2034</v>
      </c>
      <c r="K331" s="18">
        <v>1981</v>
      </c>
      <c r="L331" s="18">
        <v>1974</v>
      </c>
      <c r="M331" s="18">
        <v>2071</v>
      </c>
      <c r="N331" s="18">
        <v>1906</v>
      </c>
      <c r="O331" s="18">
        <v>1819</v>
      </c>
      <c r="P331" s="18">
        <v>1769</v>
      </c>
      <c r="Q331" s="18">
        <v>1892</v>
      </c>
      <c r="R331" s="18">
        <v>1752</v>
      </c>
      <c r="S331" s="18">
        <v>1728</v>
      </c>
      <c r="T331" s="18">
        <v>1793</v>
      </c>
      <c r="U331" s="18">
        <v>1925</v>
      </c>
      <c r="V331" s="18">
        <v>1852</v>
      </c>
      <c r="W331" s="18">
        <v>1804</v>
      </c>
      <c r="X331" s="18">
        <v>1777</v>
      </c>
      <c r="Y331" s="18">
        <v>1892</v>
      </c>
      <c r="Z331" s="18">
        <v>1806</v>
      </c>
      <c r="AA331" s="18">
        <v>1785</v>
      </c>
      <c r="AB331" s="18">
        <v>1754</v>
      </c>
      <c r="AC331" s="18">
        <v>1874</v>
      </c>
      <c r="AD331" s="18">
        <v>3086</v>
      </c>
      <c r="AE331" s="18">
        <v>2987</v>
      </c>
      <c r="AF331" s="18">
        <v>2787</v>
      </c>
      <c r="AG331" s="18"/>
      <c r="AH331" s="18"/>
      <c r="AI331" s="18"/>
      <c r="AJ331" s="18"/>
      <c r="AK331" s="18">
        <v>38600</v>
      </c>
      <c r="AL331" s="18">
        <v>39500</v>
      </c>
      <c r="AM331" s="18">
        <v>40400</v>
      </c>
      <c r="AN331" s="18">
        <v>40800</v>
      </c>
      <c r="AO331" s="18">
        <v>41000</v>
      </c>
      <c r="AP331" s="18">
        <v>43000</v>
      </c>
      <c r="AQ331" s="18">
        <v>43400</v>
      </c>
      <c r="AR331" s="18">
        <v>44900</v>
      </c>
      <c r="AS331" s="18">
        <v>44000</v>
      </c>
      <c r="AT331" s="18">
        <v>44100</v>
      </c>
      <c r="AU331" s="18">
        <v>45400</v>
      </c>
      <c r="AV331" s="18">
        <v>43700</v>
      </c>
      <c r="AW331" s="18">
        <v>44500</v>
      </c>
      <c r="AX331" s="18">
        <v>45100</v>
      </c>
      <c r="AY331" s="40">
        <v>45400</v>
      </c>
      <c r="AZ331" s="40">
        <v>42600</v>
      </c>
      <c r="BA331" s="40">
        <v>41300</v>
      </c>
      <c r="BB331" s="40">
        <v>41000</v>
      </c>
      <c r="BC331" s="40">
        <v>39600</v>
      </c>
      <c r="BD331" s="40">
        <v>41700</v>
      </c>
      <c r="BE331" s="40">
        <v>42900</v>
      </c>
      <c r="BF331" s="40">
        <v>41700</v>
      </c>
      <c r="BG331" s="40">
        <v>43700</v>
      </c>
      <c r="BH331" s="40">
        <v>44900</v>
      </c>
      <c r="BI331" s="40">
        <v>45300</v>
      </c>
      <c r="BJ331" s="40">
        <v>44900</v>
      </c>
      <c r="BK331" s="40">
        <v>44000</v>
      </c>
      <c r="BL331" s="40">
        <v>41200</v>
      </c>
      <c r="BM331" s="40">
        <v>42200</v>
      </c>
      <c r="BN331" s="40">
        <v>39600</v>
      </c>
      <c r="BO331" s="40">
        <v>37500</v>
      </c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16"/>
      <c r="CJ331"/>
      <c r="CL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EA331" s="30" t="e">
        <f t="shared" si="163"/>
        <v>#DIV/0!</v>
      </c>
      <c r="EB331" s="30">
        <f t="shared" si="164"/>
        <v>7.4378238341968911E-2</v>
      </c>
      <c r="EC331" s="30">
        <f t="shared" si="151"/>
        <v>6.9569620253164557E-2</v>
      </c>
      <c r="ED331" s="30">
        <f t="shared" si="152"/>
        <v>6.7450495049504955E-2</v>
      </c>
      <c r="EE331" s="30">
        <f t="shared" si="153"/>
        <v>6.9019607843137251E-2</v>
      </c>
      <c r="EF331" s="30">
        <f t="shared" si="154"/>
        <v>6.0780487804878047E-2</v>
      </c>
      <c r="EG331" s="30">
        <f t="shared" si="155"/>
        <v>5.2209302325581394E-2</v>
      </c>
      <c r="EH331" s="30">
        <f t="shared" si="156"/>
        <v>5.2857142857142859E-2</v>
      </c>
      <c r="EI331" s="30">
        <f t="shared" si="157"/>
        <v>4.9755011135857459E-2</v>
      </c>
      <c r="EJ331" s="30">
        <f t="shared" si="158"/>
        <v>4.6227272727272728E-2</v>
      </c>
      <c r="EK331" s="30">
        <f t="shared" si="159"/>
        <v>4.4920634920634923E-2</v>
      </c>
      <c r="EL331" s="30">
        <f t="shared" si="160"/>
        <v>4.3480176211453746E-2</v>
      </c>
      <c r="EM331" s="30">
        <f t="shared" si="161"/>
        <v>4.739130434782609E-2</v>
      </c>
      <c r="EN331" s="30">
        <f t="shared" si="162"/>
        <v>4.2831460674157301E-2</v>
      </c>
      <c r="EO331" s="30">
        <f t="shared" si="136"/>
        <v>4.0332594235033256E-2</v>
      </c>
      <c r="EP331" s="30">
        <f t="shared" si="137"/>
        <v>3.8964757709251098E-2</v>
      </c>
      <c r="EQ331" s="30">
        <f t="shared" si="138"/>
        <v>4.44131455399061E-2</v>
      </c>
      <c r="ER331" s="30">
        <f t="shared" si="139"/>
        <v>4.2421307506053267E-2</v>
      </c>
      <c r="ES331" s="30">
        <f t="shared" si="140"/>
        <v>4.2146341463414637E-2</v>
      </c>
      <c r="ET331" s="30">
        <f t="shared" si="141"/>
        <v>4.5277777777777778E-2</v>
      </c>
      <c r="EU331" s="30">
        <f t="shared" si="142"/>
        <v>4.6163069544364506E-2</v>
      </c>
      <c r="EV331" s="30">
        <f t="shared" si="143"/>
        <v>4.3170163170163173E-2</v>
      </c>
      <c r="EW331" s="30">
        <f t="shared" si="144"/>
        <v>4.3261390887290169E-2</v>
      </c>
      <c r="EX331" s="30">
        <f t="shared" si="145"/>
        <v>4.0663615560640735E-2</v>
      </c>
      <c r="EY331" s="30">
        <f t="shared" si="146"/>
        <v>4.2138084632516705E-2</v>
      </c>
      <c r="EZ331" s="30">
        <f t="shared" si="147"/>
        <v>3.9867549668874173E-2</v>
      </c>
      <c r="FA331" s="30">
        <f t="shared" si="148"/>
        <v>3.9755011135857464E-2</v>
      </c>
      <c r="FB331" s="30">
        <f t="shared" si="149"/>
        <v>3.9863636363636365E-2</v>
      </c>
      <c r="FC331" s="30">
        <f t="shared" si="150"/>
        <v>4.5485436893203883E-2</v>
      </c>
      <c r="FD331" s="30">
        <f t="shared" si="165"/>
        <v>7.3127962085308057E-2</v>
      </c>
      <c r="FE331" s="30">
        <f t="shared" si="166"/>
        <v>7.5429292929292929E-2</v>
      </c>
      <c r="FF331" s="30">
        <f t="shared" si="167"/>
        <v>7.4319999999999997E-2</v>
      </c>
    </row>
    <row r="332" spans="1:162" ht="14.4" x14ac:dyDescent="0.3">
      <c r="A332" s="16" t="s">
        <v>335</v>
      </c>
      <c r="B332" s="18">
        <v>1371</v>
      </c>
      <c r="C332" s="18">
        <v>1308</v>
      </c>
      <c r="D332" s="18">
        <v>1198</v>
      </c>
      <c r="E332" s="18">
        <v>1186</v>
      </c>
      <c r="F332" s="18">
        <v>1116</v>
      </c>
      <c r="G332" s="18">
        <v>1018</v>
      </c>
      <c r="H332" s="18">
        <v>961</v>
      </c>
      <c r="I332" s="18">
        <v>968</v>
      </c>
      <c r="J332" s="18">
        <v>891</v>
      </c>
      <c r="K332" s="18">
        <v>862</v>
      </c>
      <c r="L332" s="18">
        <v>846</v>
      </c>
      <c r="M332" s="18">
        <v>884</v>
      </c>
      <c r="N332" s="18">
        <v>828</v>
      </c>
      <c r="O332" s="18">
        <v>803</v>
      </c>
      <c r="P332" s="18">
        <v>814</v>
      </c>
      <c r="Q332" s="18">
        <v>838</v>
      </c>
      <c r="R332" s="18">
        <v>839</v>
      </c>
      <c r="S332" s="18">
        <v>829</v>
      </c>
      <c r="T332" s="18">
        <v>798</v>
      </c>
      <c r="U332" s="18">
        <v>791</v>
      </c>
      <c r="V332" s="18">
        <v>850</v>
      </c>
      <c r="W332" s="18">
        <v>832</v>
      </c>
      <c r="X332" s="18">
        <v>836</v>
      </c>
      <c r="Y332" s="18">
        <v>873</v>
      </c>
      <c r="Z332" s="18">
        <v>863</v>
      </c>
      <c r="AA332" s="18">
        <v>869</v>
      </c>
      <c r="AB332" s="18">
        <v>925</v>
      </c>
      <c r="AC332" s="18">
        <v>998</v>
      </c>
      <c r="AD332" s="18">
        <v>2542</v>
      </c>
      <c r="AE332" s="18">
        <v>2507</v>
      </c>
      <c r="AF332" s="18">
        <v>2351</v>
      </c>
      <c r="AG332" s="18"/>
      <c r="AH332" s="18"/>
      <c r="AI332" s="18"/>
      <c r="AJ332" s="18"/>
      <c r="AK332" s="18">
        <v>53600</v>
      </c>
      <c r="AL332" s="18">
        <v>55000</v>
      </c>
      <c r="AM332" s="18">
        <v>54900</v>
      </c>
      <c r="AN332" s="18">
        <v>55300</v>
      </c>
      <c r="AO332" s="18">
        <v>55200</v>
      </c>
      <c r="AP332" s="18">
        <v>55000</v>
      </c>
      <c r="AQ332" s="18">
        <v>54700</v>
      </c>
      <c r="AR332" s="18">
        <v>54100</v>
      </c>
      <c r="AS332" s="18">
        <v>54200</v>
      </c>
      <c r="AT332" s="18">
        <v>53900</v>
      </c>
      <c r="AU332" s="18">
        <v>55900</v>
      </c>
      <c r="AV332" s="18">
        <v>56400</v>
      </c>
      <c r="AW332" s="18">
        <v>56600</v>
      </c>
      <c r="AX332" s="18">
        <v>56200</v>
      </c>
      <c r="AY332" s="40">
        <v>55500</v>
      </c>
      <c r="AZ332" s="40">
        <v>54600</v>
      </c>
      <c r="BA332" s="40">
        <v>53800</v>
      </c>
      <c r="BB332" s="40">
        <v>55600</v>
      </c>
      <c r="BC332" s="40">
        <v>56400</v>
      </c>
      <c r="BD332" s="40">
        <v>56800</v>
      </c>
      <c r="BE332" s="40">
        <v>59100</v>
      </c>
      <c r="BF332" s="40">
        <v>58400</v>
      </c>
      <c r="BG332" s="40">
        <v>59300</v>
      </c>
      <c r="BH332" s="40">
        <v>59500</v>
      </c>
      <c r="BI332" s="40">
        <v>58400</v>
      </c>
      <c r="BJ332" s="40">
        <v>57000</v>
      </c>
      <c r="BK332" s="40">
        <v>56700</v>
      </c>
      <c r="BL332" s="40">
        <v>56100</v>
      </c>
      <c r="BM332" s="40">
        <v>53700</v>
      </c>
      <c r="BN332" s="40">
        <v>54000</v>
      </c>
      <c r="BO332" s="40">
        <v>53000</v>
      </c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16"/>
      <c r="CJ332"/>
      <c r="CL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EA332" s="30" t="e">
        <f t="shared" si="163"/>
        <v>#DIV/0!</v>
      </c>
      <c r="EB332" s="30">
        <f t="shared" si="164"/>
        <v>2.5578358208955224E-2</v>
      </c>
      <c r="EC332" s="30">
        <f t="shared" si="151"/>
        <v>2.3781818181818182E-2</v>
      </c>
      <c r="ED332" s="30">
        <f t="shared" si="152"/>
        <v>2.1821493624772315E-2</v>
      </c>
      <c r="EE332" s="30">
        <f t="shared" si="153"/>
        <v>2.1446654611211573E-2</v>
      </c>
      <c r="EF332" s="30">
        <f t="shared" si="154"/>
        <v>2.0217391304347826E-2</v>
      </c>
      <c r="EG332" s="30">
        <f t="shared" si="155"/>
        <v>1.8509090909090909E-2</v>
      </c>
      <c r="EH332" s="30">
        <f t="shared" si="156"/>
        <v>1.756855575868373E-2</v>
      </c>
      <c r="EI332" s="30">
        <f t="shared" si="157"/>
        <v>1.789279112754159E-2</v>
      </c>
      <c r="EJ332" s="30">
        <f t="shared" si="158"/>
        <v>1.643911439114391E-2</v>
      </c>
      <c r="EK332" s="30">
        <f t="shared" si="159"/>
        <v>1.5992578849721707E-2</v>
      </c>
      <c r="EL332" s="30">
        <f t="shared" si="160"/>
        <v>1.5134168157423971E-2</v>
      </c>
      <c r="EM332" s="30">
        <f t="shared" si="161"/>
        <v>1.5673758865248227E-2</v>
      </c>
      <c r="EN332" s="30">
        <f t="shared" si="162"/>
        <v>1.4628975265017668E-2</v>
      </c>
      <c r="EO332" s="30">
        <f t="shared" si="136"/>
        <v>1.4288256227758008E-2</v>
      </c>
      <c r="EP332" s="30">
        <f t="shared" si="137"/>
        <v>1.4666666666666666E-2</v>
      </c>
      <c r="EQ332" s="30">
        <f t="shared" si="138"/>
        <v>1.5347985347985349E-2</v>
      </c>
      <c r="ER332" s="30">
        <f t="shared" si="139"/>
        <v>1.5594795539033457E-2</v>
      </c>
      <c r="ES332" s="30">
        <f t="shared" si="140"/>
        <v>1.4910071942446044E-2</v>
      </c>
      <c r="ET332" s="30">
        <f t="shared" si="141"/>
        <v>1.4148936170212767E-2</v>
      </c>
      <c r="EU332" s="30">
        <f t="shared" si="142"/>
        <v>1.3926056338028169E-2</v>
      </c>
      <c r="EV332" s="30">
        <f t="shared" si="143"/>
        <v>1.4382402707275803E-2</v>
      </c>
      <c r="EW332" s="30">
        <f t="shared" si="144"/>
        <v>1.4246575342465753E-2</v>
      </c>
      <c r="EX332" s="30">
        <f t="shared" si="145"/>
        <v>1.4097807757166948E-2</v>
      </c>
      <c r="EY332" s="30">
        <f t="shared" si="146"/>
        <v>1.4672268907563025E-2</v>
      </c>
      <c r="EZ332" s="30">
        <f t="shared" si="147"/>
        <v>1.4777397260273972E-2</v>
      </c>
      <c r="FA332" s="30">
        <f t="shared" si="148"/>
        <v>1.5245614035087719E-2</v>
      </c>
      <c r="FB332" s="30">
        <f t="shared" si="149"/>
        <v>1.6313932980599646E-2</v>
      </c>
      <c r="FC332" s="30">
        <f t="shared" si="150"/>
        <v>1.7789661319073082E-2</v>
      </c>
      <c r="FD332" s="30">
        <f t="shared" si="165"/>
        <v>4.7337057728119178E-2</v>
      </c>
      <c r="FE332" s="30">
        <f t="shared" si="166"/>
        <v>4.6425925925925926E-2</v>
      </c>
      <c r="FF332" s="30">
        <f t="shared" si="167"/>
        <v>4.4358490566037738E-2</v>
      </c>
    </row>
    <row r="333" spans="1:162" ht="14.4" x14ac:dyDescent="0.3">
      <c r="A333" s="16" t="s">
        <v>336</v>
      </c>
      <c r="B333" s="18">
        <v>15495</v>
      </c>
      <c r="C333" s="18">
        <v>14514</v>
      </c>
      <c r="D333" s="18">
        <v>13664</v>
      </c>
      <c r="E333" s="18">
        <v>13866</v>
      </c>
      <c r="F333" s="18">
        <v>12033</v>
      </c>
      <c r="G333" s="18">
        <v>11035</v>
      </c>
      <c r="H333" s="18">
        <v>10655</v>
      </c>
      <c r="I333" s="18">
        <v>10738</v>
      </c>
      <c r="J333" s="18">
        <v>9864</v>
      </c>
      <c r="K333" s="18">
        <v>9368</v>
      </c>
      <c r="L333" s="18">
        <v>9333</v>
      </c>
      <c r="M333" s="18">
        <v>9954</v>
      </c>
      <c r="N333" s="18">
        <v>9669</v>
      </c>
      <c r="O333" s="18">
        <v>9529</v>
      </c>
      <c r="P333" s="18">
        <v>9380</v>
      </c>
      <c r="Q333" s="18">
        <v>9780</v>
      </c>
      <c r="R333" s="18">
        <v>9562</v>
      </c>
      <c r="S333" s="18">
        <v>9102</v>
      </c>
      <c r="T333" s="18">
        <v>9140</v>
      </c>
      <c r="U333" s="18">
        <v>9953</v>
      </c>
      <c r="V333" s="18">
        <v>9314</v>
      </c>
      <c r="W333" s="18">
        <v>9088</v>
      </c>
      <c r="X333" s="18">
        <v>9424</v>
      </c>
      <c r="Y333" s="18">
        <v>10356</v>
      </c>
      <c r="Z333" s="18">
        <v>10147</v>
      </c>
      <c r="AA333" s="18">
        <v>10024</v>
      </c>
      <c r="AB333" s="18">
        <v>10362</v>
      </c>
      <c r="AC333" s="18">
        <v>11022</v>
      </c>
      <c r="AD333" s="18">
        <v>26355</v>
      </c>
      <c r="AE333" s="18">
        <v>27081</v>
      </c>
      <c r="AF333" s="18">
        <v>26974</v>
      </c>
      <c r="AG333" s="18"/>
      <c r="AH333" s="18"/>
      <c r="AI333" s="18"/>
      <c r="AJ333" s="18"/>
      <c r="AK333" s="18">
        <v>404700</v>
      </c>
      <c r="AL333" s="18">
        <v>406600</v>
      </c>
      <c r="AM333" s="18">
        <v>411500</v>
      </c>
      <c r="AN333" s="18">
        <v>409700</v>
      </c>
      <c r="AO333" s="18">
        <v>406800</v>
      </c>
      <c r="AP333" s="18">
        <v>407700</v>
      </c>
      <c r="AQ333" s="18">
        <v>405000</v>
      </c>
      <c r="AR333" s="18">
        <v>401800</v>
      </c>
      <c r="AS333" s="18">
        <v>406900</v>
      </c>
      <c r="AT333" s="18">
        <v>403500</v>
      </c>
      <c r="AU333" s="18">
        <v>400100</v>
      </c>
      <c r="AV333" s="18">
        <v>403300</v>
      </c>
      <c r="AW333" s="18">
        <v>405500</v>
      </c>
      <c r="AX333" s="18">
        <v>403300</v>
      </c>
      <c r="AY333" s="40">
        <v>405000</v>
      </c>
      <c r="AZ333" s="40">
        <v>406400</v>
      </c>
      <c r="BA333" s="40">
        <v>410000</v>
      </c>
      <c r="BB333" s="40">
        <v>412700</v>
      </c>
      <c r="BC333" s="40">
        <v>413800</v>
      </c>
      <c r="BD333" s="40">
        <v>412400</v>
      </c>
      <c r="BE333" s="40">
        <v>406600</v>
      </c>
      <c r="BF333" s="40">
        <v>413200</v>
      </c>
      <c r="BG333" s="40">
        <v>411000</v>
      </c>
      <c r="BH333" s="40">
        <v>415900</v>
      </c>
      <c r="BI333" s="40">
        <v>417900</v>
      </c>
      <c r="BJ333" s="40">
        <v>422200</v>
      </c>
      <c r="BK333" s="40">
        <v>426300</v>
      </c>
      <c r="BL333" s="40">
        <v>419300</v>
      </c>
      <c r="BM333" s="40">
        <v>416700</v>
      </c>
      <c r="BN333" s="40">
        <v>417200</v>
      </c>
      <c r="BO333" s="40">
        <v>414400</v>
      </c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16"/>
      <c r="CJ333"/>
      <c r="CL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EA333" s="30" t="e">
        <f t="shared" si="163"/>
        <v>#DIV/0!</v>
      </c>
      <c r="EB333" s="30">
        <f t="shared" si="164"/>
        <v>3.8287620459599707E-2</v>
      </c>
      <c r="EC333" s="30">
        <f t="shared" si="151"/>
        <v>3.5696015740285296E-2</v>
      </c>
      <c r="ED333" s="30">
        <f t="shared" si="152"/>
        <v>3.3205346294046173E-2</v>
      </c>
      <c r="EE333" s="30">
        <f t="shared" si="153"/>
        <v>3.384427629973151E-2</v>
      </c>
      <c r="EF333" s="30">
        <f t="shared" si="154"/>
        <v>2.9579646017699114E-2</v>
      </c>
      <c r="EG333" s="30">
        <f t="shared" si="155"/>
        <v>2.7066470443953886E-2</v>
      </c>
      <c r="EH333" s="30">
        <f t="shared" si="156"/>
        <v>2.6308641975308644E-2</v>
      </c>
      <c r="EI333" s="30">
        <f t="shared" si="157"/>
        <v>2.6724738675958187E-2</v>
      </c>
      <c r="EJ333" s="30">
        <f t="shared" si="158"/>
        <v>2.4241828459080857E-2</v>
      </c>
      <c r="EK333" s="30">
        <f t="shared" si="159"/>
        <v>2.3216852540272614E-2</v>
      </c>
      <c r="EL333" s="30">
        <f t="shared" si="160"/>
        <v>2.3326668332916772E-2</v>
      </c>
      <c r="EM333" s="30">
        <f t="shared" si="161"/>
        <v>2.4681378626332753E-2</v>
      </c>
      <c r="EN333" s="30">
        <f t="shared" si="162"/>
        <v>2.3844636251541308E-2</v>
      </c>
      <c r="EO333" s="30">
        <f t="shared" si="136"/>
        <v>2.3627572526655094E-2</v>
      </c>
      <c r="EP333" s="30">
        <f t="shared" si="137"/>
        <v>2.3160493827160494E-2</v>
      </c>
      <c r="EQ333" s="30">
        <f t="shared" si="138"/>
        <v>2.4064960629921261E-2</v>
      </c>
      <c r="ER333" s="30">
        <f t="shared" si="139"/>
        <v>2.3321951219512194E-2</v>
      </c>
      <c r="ES333" s="30">
        <f t="shared" si="140"/>
        <v>2.2054761327841045E-2</v>
      </c>
      <c r="ET333" s="30">
        <f t="shared" si="141"/>
        <v>2.2087965200579991E-2</v>
      </c>
      <c r="EU333" s="30">
        <f t="shared" si="142"/>
        <v>2.4134335596508245E-2</v>
      </c>
      <c r="EV333" s="30">
        <f t="shared" si="143"/>
        <v>2.2907033939990162E-2</v>
      </c>
      <c r="EW333" s="30">
        <f t="shared" si="144"/>
        <v>2.1994191674733786E-2</v>
      </c>
      <c r="EX333" s="30">
        <f t="shared" si="145"/>
        <v>2.2929440389294405E-2</v>
      </c>
      <c r="EY333" s="30">
        <f t="shared" si="146"/>
        <v>2.4900216398172637E-2</v>
      </c>
      <c r="EZ333" s="30">
        <f t="shared" si="147"/>
        <v>2.4280928451782723E-2</v>
      </c>
      <c r="FA333" s="30">
        <f t="shared" si="148"/>
        <v>2.3742302226432969E-2</v>
      </c>
      <c r="FB333" s="30">
        <f t="shared" si="149"/>
        <v>2.4306826178747361E-2</v>
      </c>
      <c r="FC333" s="30">
        <f t="shared" si="150"/>
        <v>2.6286668256618174E-2</v>
      </c>
      <c r="FD333" s="30">
        <f t="shared" si="165"/>
        <v>6.324694024478042E-2</v>
      </c>
      <c r="FE333" s="30">
        <f t="shared" si="166"/>
        <v>6.491131351869607E-2</v>
      </c>
      <c r="FF333" s="30">
        <f t="shared" si="167"/>
        <v>6.5091698841698839E-2</v>
      </c>
    </row>
    <row r="334" spans="1:162" ht="14.4" x14ac:dyDescent="0.3">
      <c r="A334" s="16" t="s">
        <v>337</v>
      </c>
      <c r="B334" s="18">
        <v>7451</v>
      </c>
      <c r="C334" s="18">
        <v>6888</v>
      </c>
      <c r="D334" s="18">
        <v>6519</v>
      </c>
      <c r="E334" s="18">
        <v>6508</v>
      </c>
      <c r="F334" s="18">
        <v>6072</v>
      </c>
      <c r="G334" s="18">
        <v>5667</v>
      </c>
      <c r="H334" s="18">
        <v>5391</v>
      </c>
      <c r="I334" s="18">
        <v>5306</v>
      </c>
      <c r="J334" s="18">
        <v>5227</v>
      </c>
      <c r="K334" s="18">
        <v>5165</v>
      </c>
      <c r="L334" s="18">
        <v>4950</v>
      </c>
      <c r="M334" s="18">
        <v>4907</v>
      </c>
      <c r="N334" s="18">
        <v>4892</v>
      </c>
      <c r="O334" s="18">
        <v>4698</v>
      </c>
      <c r="P334" s="18">
        <v>4599</v>
      </c>
      <c r="Q334" s="18">
        <v>4597</v>
      </c>
      <c r="R334" s="18">
        <v>4575</v>
      </c>
      <c r="S334" s="18">
        <v>4454</v>
      </c>
      <c r="T334" s="18">
        <v>4446</v>
      </c>
      <c r="U334" s="18">
        <v>4550</v>
      </c>
      <c r="V334" s="18">
        <v>4549</v>
      </c>
      <c r="W334" s="18">
        <v>4403</v>
      </c>
      <c r="X334" s="18">
        <v>4370</v>
      </c>
      <c r="Y334" s="18">
        <v>4535</v>
      </c>
      <c r="Z334" s="18">
        <v>4563</v>
      </c>
      <c r="AA334" s="18">
        <v>4599</v>
      </c>
      <c r="AB334" s="18">
        <v>4550</v>
      </c>
      <c r="AC334" s="18">
        <v>4574</v>
      </c>
      <c r="AD334" s="18">
        <v>10013</v>
      </c>
      <c r="AE334" s="18">
        <v>10389</v>
      </c>
      <c r="AF334" s="18">
        <v>11001</v>
      </c>
      <c r="AG334" s="18"/>
      <c r="AH334" s="18"/>
      <c r="AI334" s="18"/>
      <c r="AJ334" s="18"/>
      <c r="AK334" s="18">
        <v>113700</v>
      </c>
      <c r="AL334" s="18">
        <v>115300</v>
      </c>
      <c r="AM334" s="18">
        <v>114900</v>
      </c>
      <c r="AN334" s="18">
        <v>115800</v>
      </c>
      <c r="AO334" s="18">
        <v>119200</v>
      </c>
      <c r="AP334" s="18">
        <v>116900</v>
      </c>
      <c r="AQ334" s="18">
        <v>115700</v>
      </c>
      <c r="AR334" s="18">
        <v>117200</v>
      </c>
      <c r="AS334" s="18">
        <v>116800</v>
      </c>
      <c r="AT334" s="18">
        <v>114900</v>
      </c>
      <c r="AU334" s="18">
        <v>120400</v>
      </c>
      <c r="AV334" s="18">
        <v>122600</v>
      </c>
      <c r="AW334" s="18">
        <v>120200</v>
      </c>
      <c r="AX334" s="18">
        <v>120100</v>
      </c>
      <c r="AY334" s="40">
        <v>121200</v>
      </c>
      <c r="AZ334" s="40">
        <v>119400</v>
      </c>
      <c r="BA334" s="40">
        <v>119500</v>
      </c>
      <c r="BB334" s="40">
        <v>120900</v>
      </c>
      <c r="BC334" s="40">
        <v>115800</v>
      </c>
      <c r="BD334" s="40">
        <v>117800</v>
      </c>
      <c r="BE334" s="40">
        <v>120900</v>
      </c>
      <c r="BF334" s="40">
        <v>122000</v>
      </c>
      <c r="BG334" s="40">
        <v>124200</v>
      </c>
      <c r="BH334" s="40">
        <v>123600</v>
      </c>
      <c r="BI334" s="40">
        <v>126100</v>
      </c>
      <c r="BJ334" s="40">
        <v>131600</v>
      </c>
      <c r="BK334" s="40">
        <v>129200</v>
      </c>
      <c r="BL334" s="40">
        <v>127400</v>
      </c>
      <c r="BM334" s="40">
        <v>130500</v>
      </c>
      <c r="BN334" s="40">
        <v>123200</v>
      </c>
      <c r="BO334" s="40">
        <v>131300</v>
      </c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16"/>
      <c r="CJ334"/>
      <c r="CL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EA334" s="30" t="e">
        <f t="shared" si="163"/>
        <v>#DIV/0!</v>
      </c>
      <c r="EB334" s="30">
        <f t="shared" si="164"/>
        <v>6.5532102022867189E-2</v>
      </c>
      <c r="EC334" s="30">
        <f t="shared" si="151"/>
        <v>5.9739809193408502E-2</v>
      </c>
      <c r="ED334" s="30">
        <f t="shared" si="152"/>
        <v>5.6736292428198436E-2</v>
      </c>
      <c r="EE334" s="30">
        <f t="shared" si="153"/>
        <v>5.6200345423143352E-2</v>
      </c>
      <c r="EF334" s="30">
        <f t="shared" si="154"/>
        <v>5.0939597315436243E-2</v>
      </c>
      <c r="EG334" s="30">
        <f t="shared" si="155"/>
        <v>4.8477331052181355E-2</v>
      </c>
      <c r="EH334" s="30">
        <f t="shared" si="156"/>
        <v>4.6594641313742434E-2</v>
      </c>
      <c r="EI334" s="30">
        <f t="shared" si="157"/>
        <v>4.5273037542662119E-2</v>
      </c>
      <c r="EJ334" s="30">
        <f t="shared" si="158"/>
        <v>4.4751712328767124E-2</v>
      </c>
      <c r="EK334" s="30">
        <f t="shared" si="159"/>
        <v>4.4952132288946914E-2</v>
      </c>
      <c r="EL334" s="30">
        <f t="shared" si="160"/>
        <v>4.1112956810631228E-2</v>
      </c>
      <c r="EM334" s="30">
        <f t="shared" si="161"/>
        <v>4.0024469820554652E-2</v>
      </c>
      <c r="EN334" s="30">
        <f t="shared" si="162"/>
        <v>4.0698835274542426E-2</v>
      </c>
      <c r="EO334" s="30">
        <f t="shared" si="136"/>
        <v>3.9117402164862612E-2</v>
      </c>
      <c r="EP334" s="30">
        <f t="shared" si="137"/>
        <v>3.7945544554455445E-2</v>
      </c>
      <c r="EQ334" s="30">
        <f t="shared" si="138"/>
        <v>3.8500837520938025E-2</v>
      </c>
      <c r="ER334" s="30">
        <f t="shared" si="139"/>
        <v>3.828451882845188E-2</v>
      </c>
      <c r="ES334" s="30">
        <f t="shared" si="140"/>
        <v>3.6840363937138132E-2</v>
      </c>
      <c r="ET334" s="30">
        <f t="shared" si="141"/>
        <v>3.8393782383419686E-2</v>
      </c>
      <c r="EU334" s="30">
        <f t="shared" si="142"/>
        <v>3.8624787775891338E-2</v>
      </c>
      <c r="EV334" s="30">
        <f t="shared" si="143"/>
        <v>3.7626137303556656E-2</v>
      </c>
      <c r="EW334" s="30">
        <f t="shared" si="144"/>
        <v>3.6090163934426232E-2</v>
      </c>
      <c r="EX334" s="30">
        <f t="shared" si="145"/>
        <v>3.5185185185185187E-2</v>
      </c>
      <c r="EY334" s="30">
        <f t="shared" si="146"/>
        <v>3.6690938511326862E-2</v>
      </c>
      <c r="EZ334" s="30">
        <f t="shared" si="147"/>
        <v>3.6185567010309276E-2</v>
      </c>
      <c r="FA334" s="30">
        <f t="shared" si="148"/>
        <v>3.4946808510638298E-2</v>
      </c>
      <c r="FB334" s="30">
        <f t="shared" si="149"/>
        <v>3.5216718266253867E-2</v>
      </c>
      <c r="FC334" s="30">
        <f t="shared" si="150"/>
        <v>3.5902668759811615E-2</v>
      </c>
      <c r="FD334" s="30">
        <f t="shared" si="165"/>
        <v>7.6727969348658998E-2</v>
      </c>
      <c r="FE334" s="30">
        <f t="shared" si="166"/>
        <v>8.4326298701298708E-2</v>
      </c>
      <c r="FF334" s="30">
        <f t="shared" si="167"/>
        <v>8.3785224676313788E-2</v>
      </c>
    </row>
    <row r="335" spans="1:162" ht="14.4" x14ac:dyDescent="0.3">
      <c r="A335" s="16" t="s">
        <v>338</v>
      </c>
      <c r="B335" s="18">
        <v>12801</v>
      </c>
      <c r="C335" s="18">
        <v>11881</v>
      </c>
      <c r="D335" s="18">
        <v>10919</v>
      </c>
      <c r="E335" s="18">
        <v>10585</v>
      </c>
      <c r="F335" s="18">
        <v>9408</v>
      </c>
      <c r="G335" s="18">
        <v>8115</v>
      </c>
      <c r="H335" s="18">
        <v>7061</v>
      </c>
      <c r="I335" s="18">
        <v>6787</v>
      </c>
      <c r="J335" s="18">
        <v>7997</v>
      </c>
      <c r="K335" s="18">
        <v>7746</v>
      </c>
      <c r="L335" s="18">
        <v>7419</v>
      </c>
      <c r="M335" s="18">
        <v>7716</v>
      </c>
      <c r="N335" s="18">
        <v>7571</v>
      </c>
      <c r="O335" s="18">
        <v>7453</v>
      </c>
      <c r="P335" s="18">
        <v>7261</v>
      </c>
      <c r="Q335" s="18">
        <v>7608</v>
      </c>
      <c r="R335" s="18">
        <v>7380</v>
      </c>
      <c r="S335" s="18">
        <v>7284</v>
      </c>
      <c r="T335" s="18">
        <v>7036</v>
      </c>
      <c r="U335" s="18">
        <v>7406</v>
      </c>
      <c r="V335" s="18">
        <v>7397</v>
      </c>
      <c r="W335" s="18">
        <v>7283</v>
      </c>
      <c r="X335" s="18">
        <v>7188</v>
      </c>
      <c r="Y335" s="18">
        <v>7731</v>
      </c>
      <c r="Z335" s="18">
        <v>7449</v>
      </c>
      <c r="AA335" s="18">
        <v>7444</v>
      </c>
      <c r="AB335" s="18">
        <v>7310</v>
      </c>
      <c r="AC335" s="18">
        <v>7911</v>
      </c>
      <c r="AD335" s="18">
        <v>14316</v>
      </c>
      <c r="AE335" s="18">
        <v>14055</v>
      </c>
      <c r="AF335" s="18">
        <v>13026</v>
      </c>
      <c r="AG335" s="18"/>
      <c r="AH335" s="18"/>
      <c r="AI335" s="18"/>
      <c r="AJ335" s="18"/>
      <c r="AK335" s="18">
        <v>156900</v>
      </c>
      <c r="AL335" s="18">
        <v>157200</v>
      </c>
      <c r="AM335" s="18">
        <v>156900</v>
      </c>
      <c r="AN335" s="18">
        <v>160100</v>
      </c>
      <c r="AO335" s="18">
        <v>160800</v>
      </c>
      <c r="AP335" s="18">
        <v>161700</v>
      </c>
      <c r="AQ335" s="18">
        <v>162600</v>
      </c>
      <c r="AR335" s="18">
        <v>161500</v>
      </c>
      <c r="AS335" s="18">
        <v>161500</v>
      </c>
      <c r="AT335" s="18">
        <v>163000</v>
      </c>
      <c r="AU335" s="18">
        <v>162600</v>
      </c>
      <c r="AV335" s="18">
        <v>161600</v>
      </c>
      <c r="AW335" s="18">
        <v>161400</v>
      </c>
      <c r="AX335" s="18">
        <v>162600</v>
      </c>
      <c r="AY335" s="40">
        <v>159800</v>
      </c>
      <c r="AZ335" s="40">
        <v>159800</v>
      </c>
      <c r="BA335" s="40">
        <v>160400</v>
      </c>
      <c r="BB335" s="40">
        <v>157500</v>
      </c>
      <c r="BC335" s="40">
        <v>159500</v>
      </c>
      <c r="BD335" s="40">
        <v>159900</v>
      </c>
      <c r="BE335" s="40">
        <v>157700</v>
      </c>
      <c r="BF335" s="40">
        <v>158000</v>
      </c>
      <c r="BG335" s="40">
        <v>158400</v>
      </c>
      <c r="BH335" s="40">
        <v>158300</v>
      </c>
      <c r="BI335" s="40">
        <v>160200</v>
      </c>
      <c r="BJ335" s="40">
        <v>161200</v>
      </c>
      <c r="BK335" s="40">
        <v>161600</v>
      </c>
      <c r="BL335" s="40">
        <v>161800</v>
      </c>
      <c r="BM335" s="40">
        <v>164100</v>
      </c>
      <c r="BN335" s="40">
        <v>162900</v>
      </c>
      <c r="BO335" s="40">
        <v>164000</v>
      </c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16"/>
      <c r="CJ335"/>
      <c r="CL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EA335" s="30" t="e">
        <f t="shared" si="163"/>
        <v>#DIV/0!</v>
      </c>
      <c r="EB335" s="30">
        <f t="shared" si="164"/>
        <v>8.158699808795411E-2</v>
      </c>
      <c r="EC335" s="30">
        <f t="shared" si="151"/>
        <v>7.5578880407124682E-2</v>
      </c>
      <c r="ED335" s="30">
        <f t="shared" si="152"/>
        <v>6.9592096876991708E-2</v>
      </c>
      <c r="EE335" s="30">
        <f t="shared" si="153"/>
        <v>6.6114928169893811E-2</v>
      </c>
      <c r="EF335" s="30">
        <f t="shared" si="154"/>
        <v>5.8507462686567167E-2</v>
      </c>
      <c r="EG335" s="30">
        <f t="shared" si="155"/>
        <v>5.018552875695733E-2</v>
      </c>
      <c r="EH335" s="30">
        <f t="shared" si="156"/>
        <v>4.3425584255842559E-2</v>
      </c>
      <c r="EI335" s="30">
        <f t="shared" si="157"/>
        <v>4.2024767801857585E-2</v>
      </c>
      <c r="EJ335" s="30">
        <f t="shared" si="158"/>
        <v>4.951702786377709E-2</v>
      </c>
      <c r="EK335" s="30">
        <f t="shared" si="159"/>
        <v>4.7521472392638035E-2</v>
      </c>
      <c r="EL335" s="30">
        <f t="shared" si="160"/>
        <v>4.5627306273062732E-2</v>
      </c>
      <c r="EM335" s="30">
        <f t="shared" si="161"/>
        <v>4.7747524752475248E-2</v>
      </c>
      <c r="EN335" s="30">
        <f t="shared" si="162"/>
        <v>4.6908302354399009E-2</v>
      </c>
      <c r="EO335" s="30">
        <f t="shared" si="136"/>
        <v>4.583640836408364E-2</v>
      </c>
      <c r="EP335" s="30">
        <f t="shared" si="137"/>
        <v>4.5438047559449309E-2</v>
      </c>
      <c r="EQ335" s="30">
        <f t="shared" si="138"/>
        <v>4.760951188986233E-2</v>
      </c>
      <c r="ER335" s="30">
        <f t="shared" si="139"/>
        <v>4.6009975062344138E-2</v>
      </c>
      <c r="ES335" s="30">
        <f t="shared" si="140"/>
        <v>4.6247619047619044E-2</v>
      </c>
      <c r="ET335" s="30">
        <f t="shared" si="141"/>
        <v>4.4112852664576804E-2</v>
      </c>
      <c r="EU335" s="30">
        <f t="shared" si="142"/>
        <v>4.6316447779862414E-2</v>
      </c>
      <c r="EV335" s="30">
        <f t="shared" si="143"/>
        <v>4.6905516804058342E-2</v>
      </c>
      <c r="EW335" s="30">
        <f t="shared" si="144"/>
        <v>4.6094936708860758E-2</v>
      </c>
      <c r="EX335" s="30">
        <f t="shared" si="145"/>
        <v>4.537878787878788E-2</v>
      </c>
      <c r="EY335" s="30">
        <f t="shared" si="146"/>
        <v>4.8837650031585599E-2</v>
      </c>
      <c r="EZ335" s="30">
        <f t="shared" si="147"/>
        <v>4.6498127340823973E-2</v>
      </c>
      <c r="FA335" s="30">
        <f t="shared" si="148"/>
        <v>4.6178660049627791E-2</v>
      </c>
      <c r="FB335" s="30">
        <f t="shared" si="149"/>
        <v>4.5235148514851484E-2</v>
      </c>
      <c r="FC335" s="30">
        <f t="shared" si="150"/>
        <v>4.889369592088999E-2</v>
      </c>
      <c r="FD335" s="30">
        <f t="shared" si="165"/>
        <v>8.7239488117001829E-2</v>
      </c>
      <c r="FE335" s="30">
        <f t="shared" si="166"/>
        <v>8.627992633517495E-2</v>
      </c>
      <c r="FF335" s="30">
        <f t="shared" si="167"/>
        <v>7.9426829268292684E-2</v>
      </c>
    </row>
    <row r="336" spans="1:162" ht="14.4" x14ac:dyDescent="0.3">
      <c r="A336" s="16" t="s">
        <v>339</v>
      </c>
      <c r="B336" s="18">
        <v>8594</v>
      </c>
      <c r="C336" s="18">
        <v>8258</v>
      </c>
      <c r="D336" s="18">
        <v>7660</v>
      </c>
      <c r="E336" s="18">
        <v>7729</v>
      </c>
      <c r="F336" s="18">
        <v>6780</v>
      </c>
      <c r="G336" s="18">
        <v>6218</v>
      </c>
      <c r="H336" s="18">
        <v>5753</v>
      </c>
      <c r="I336" s="18">
        <v>5766</v>
      </c>
      <c r="J336" s="18">
        <v>5238</v>
      </c>
      <c r="K336" s="18">
        <v>5185</v>
      </c>
      <c r="L336" s="18">
        <v>5021</v>
      </c>
      <c r="M336" s="18">
        <v>5199</v>
      </c>
      <c r="N336" s="18">
        <v>5115</v>
      </c>
      <c r="O336" s="18">
        <v>4983</v>
      </c>
      <c r="P336" s="18">
        <v>4944</v>
      </c>
      <c r="Q336" s="18">
        <v>5165</v>
      </c>
      <c r="R336" s="18">
        <v>4986</v>
      </c>
      <c r="S336" s="18">
        <v>4742</v>
      </c>
      <c r="T336" s="18">
        <v>4615</v>
      </c>
      <c r="U336" s="18">
        <v>4988</v>
      </c>
      <c r="V336" s="18">
        <v>5014</v>
      </c>
      <c r="W336" s="18">
        <v>5080</v>
      </c>
      <c r="X336" s="18">
        <v>4981</v>
      </c>
      <c r="Y336" s="18">
        <v>5388</v>
      </c>
      <c r="Z336" s="18">
        <v>5163</v>
      </c>
      <c r="AA336" s="18">
        <v>5135</v>
      </c>
      <c r="AB336" s="18">
        <v>5072</v>
      </c>
      <c r="AC336" s="18">
        <v>5401</v>
      </c>
      <c r="AD336" s="18">
        <v>12519</v>
      </c>
      <c r="AE336" s="18">
        <v>12287</v>
      </c>
      <c r="AF336" s="18">
        <v>11505</v>
      </c>
      <c r="AG336" s="18"/>
      <c r="AH336" s="18"/>
      <c r="AI336" s="18"/>
      <c r="AJ336" s="18"/>
      <c r="AK336" s="18">
        <v>229700</v>
      </c>
      <c r="AL336" s="18">
        <v>230600</v>
      </c>
      <c r="AM336" s="18">
        <v>232800</v>
      </c>
      <c r="AN336" s="18">
        <v>236000</v>
      </c>
      <c r="AO336" s="18">
        <v>235700</v>
      </c>
      <c r="AP336" s="18">
        <v>234700</v>
      </c>
      <c r="AQ336" s="18">
        <v>235800</v>
      </c>
      <c r="AR336" s="18">
        <v>236400</v>
      </c>
      <c r="AS336" s="18">
        <v>237500</v>
      </c>
      <c r="AT336" s="18">
        <v>236200</v>
      </c>
      <c r="AU336" s="18">
        <v>236800</v>
      </c>
      <c r="AV336" s="18">
        <v>237400</v>
      </c>
      <c r="AW336" s="18">
        <v>237600</v>
      </c>
      <c r="AX336" s="18">
        <v>242200</v>
      </c>
      <c r="AY336" s="40">
        <v>241900</v>
      </c>
      <c r="AZ336" s="40">
        <v>245100</v>
      </c>
      <c r="BA336" s="40">
        <v>245300</v>
      </c>
      <c r="BB336" s="40">
        <v>245100</v>
      </c>
      <c r="BC336" s="40">
        <v>247400</v>
      </c>
      <c r="BD336" s="40">
        <v>243900</v>
      </c>
      <c r="BE336" s="40">
        <v>242800</v>
      </c>
      <c r="BF336" s="40">
        <v>240300</v>
      </c>
      <c r="BG336" s="40">
        <v>239200</v>
      </c>
      <c r="BH336" s="40">
        <v>236000</v>
      </c>
      <c r="BI336" s="40">
        <v>237000</v>
      </c>
      <c r="BJ336" s="40">
        <v>235500</v>
      </c>
      <c r="BK336" s="40">
        <v>233700</v>
      </c>
      <c r="BL336" s="40">
        <v>234100</v>
      </c>
      <c r="BM336" s="40">
        <v>231100</v>
      </c>
      <c r="BN336" s="40">
        <v>232000</v>
      </c>
      <c r="BO336" s="40">
        <v>234900</v>
      </c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16"/>
      <c r="CJ336"/>
      <c r="CL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EA336" s="30" t="e">
        <f t="shared" si="163"/>
        <v>#DIV/0!</v>
      </c>
      <c r="EB336" s="30">
        <f t="shared" si="164"/>
        <v>3.74140182847192E-2</v>
      </c>
      <c r="EC336" s="30">
        <f t="shared" si="151"/>
        <v>3.5810928013876843E-2</v>
      </c>
      <c r="ED336" s="30">
        <f t="shared" si="152"/>
        <v>3.2903780068728523E-2</v>
      </c>
      <c r="EE336" s="30">
        <f t="shared" si="153"/>
        <v>3.2750000000000001E-2</v>
      </c>
      <c r="EF336" s="30">
        <f t="shared" si="154"/>
        <v>2.8765379719983029E-2</v>
      </c>
      <c r="EG336" s="30">
        <f t="shared" si="155"/>
        <v>2.6493395824456752E-2</v>
      </c>
      <c r="EH336" s="30">
        <f t="shared" si="156"/>
        <v>2.439779474130619E-2</v>
      </c>
      <c r="EI336" s="30">
        <f t="shared" si="157"/>
        <v>2.4390862944162435E-2</v>
      </c>
      <c r="EJ336" s="30">
        <f t="shared" si="158"/>
        <v>2.2054736842105262E-2</v>
      </c>
      <c r="EK336" s="30">
        <f t="shared" si="159"/>
        <v>2.1951735817104148E-2</v>
      </c>
      <c r="EL336" s="30">
        <f t="shared" si="160"/>
        <v>2.1203547297297298E-2</v>
      </c>
      <c r="EM336" s="30">
        <f t="shared" si="161"/>
        <v>2.1899747262005054E-2</v>
      </c>
      <c r="EN336" s="30">
        <f t="shared" si="162"/>
        <v>2.1527777777777778E-2</v>
      </c>
      <c r="EO336" s="30">
        <f t="shared" si="136"/>
        <v>2.0573905862923205E-2</v>
      </c>
      <c r="EP336" s="30">
        <f t="shared" si="137"/>
        <v>2.0438197602315005E-2</v>
      </c>
      <c r="EQ336" s="30">
        <f t="shared" si="138"/>
        <v>2.1073031415748674E-2</v>
      </c>
      <c r="ER336" s="30">
        <f t="shared" si="139"/>
        <v>2.0326131267835303E-2</v>
      </c>
      <c r="ES336" s="30">
        <f t="shared" si="140"/>
        <v>1.9347205222358221E-2</v>
      </c>
      <c r="ET336" s="30">
        <f t="shared" si="141"/>
        <v>1.8654001616814873E-2</v>
      </c>
      <c r="EU336" s="30">
        <f t="shared" si="142"/>
        <v>2.0451004510045102E-2</v>
      </c>
      <c r="EV336" s="30">
        <f t="shared" si="143"/>
        <v>2.0650741350906096E-2</v>
      </c>
      <c r="EW336" s="30">
        <f t="shared" si="144"/>
        <v>2.1140241364960465E-2</v>
      </c>
      <c r="EX336" s="30">
        <f t="shared" si="145"/>
        <v>2.0823578595317725E-2</v>
      </c>
      <c r="EY336" s="30">
        <f t="shared" si="146"/>
        <v>2.283050847457627E-2</v>
      </c>
      <c r="EZ336" s="30">
        <f t="shared" si="147"/>
        <v>2.1784810126582278E-2</v>
      </c>
      <c r="FA336" s="30">
        <f t="shared" si="148"/>
        <v>2.1804670912951168E-2</v>
      </c>
      <c r="FB336" s="30">
        <f t="shared" si="149"/>
        <v>2.170303808301241E-2</v>
      </c>
      <c r="FC336" s="30">
        <f t="shared" si="150"/>
        <v>2.3071337035454935E-2</v>
      </c>
      <c r="FD336" s="30">
        <f t="shared" si="165"/>
        <v>5.4171354392038081E-2</v>
      </c>
      <c r="FE336" s="30">
        <f t="shared" si="166"/>
        <v>5.2961206896551725E-2</v>
      </c>
      <c r="FF336" s="30">
        <f t="shared" si="167"/>
        <v>4.8978288633461049E-2</v>
      </c>
    </row>
    <row r="337" spans="1:162" ht="14.4" x14ac:dyDescent="0.3">
      <c r="A337" s="16" t="s">
        <v>340</v>
      </c>
      <c r="B337" s="18">
        <v>1523</v>
      </c>
      <c r="C337" s="18">
        <v>1450</v>
      </c>
      <c r="D337" s="18">
        <v>1319</v>
      </c>
      <c r="E337" s="18">
        <v>1326</v>
      </c>
      <c r="F337" s="18">
        <v>1162</v>
      </c>
      <c r="G337" s="18">
        <v>1052</v>
      </c>
      <c r="H337" s="18">
        <v>982</v>
      </c>
      <c r="I337" s="18">
        <v>996</v>
      </c>
      <c r="J337" s="18">
        <v>951</v>
      </c>
      <c r="K337" s="18">
        <v>882</v>
      </c>
      <c r="L337" s="18">
        <v>901</v>
      </c>
      <c r="M337" s="18">
        <v>969</v>
      </c>
      <c r="N337" s="18">
        <v>967</v>
      </c>
      <c r="O337" s="18">
        <v>927</v>
      </c>
      <c r="P337" s="18">
        <v>882</v>
      </c>
      <c r="Q337" s="18">
        <v>883</v>
      </c>
      <c r="R337" s="18">
        <v>902</v>
      </c>
      <c r="S337" s="18">
        <v>883</v>
      </c>
      <c r="T337" s="18">
        <v>911</v>
      </c>
      <c r="U337" s="18">
        <v>924</v>
      </c>
      <c r="V337" s="18">
        <v>930</v>
      </c>
      <c r="W337" s="18">
        <v>937</v>
      </c>
      <c r="X337" s="18">
        <v>883</v>
      </c>
      <c r="Y337" s="18">
        <v>970</v>
      </c>
      <c r="Z337" s="18">
        <v>954</v>
      </c>
      <c r="AA337" s="18">
        <v>961</v>
      </c>
      <c r="AB337" s="18">
        <v>1007</v>
      </c>
      <c r="AC337" s="18">
        <v>1135</v>
      </c>
      <c r="AD337" s="18">
        <v>2805</v>
      </c>
      <c r="AE337" s="18">
        <v>2795</v>
      </c>
      <c r="AF337" s="18">
        <v>2732</v>
      </c>
      <c r="AG337" s="18"/>
      <c r="AH337" s="18"/>
      <c r="AI337" s="18"/>
      <c r="AJ337" s="18"/>
      <c r="AK337" s="18">
        <v>58300</v>
      </c>
      <c r="AL337" s="18">
        <v>58000</v>
      </c>
      <c r="AM337" s="18">
        <v>58000</v>
      </c>
      <c r="AN337" s="18">
        <v>58000</v>
      </c>
      <c r="AO337" s="18">
        <v>59000</v>
      </c>
      <c r="AP337" s="18">
        <v>61000</v>
      </c>
      <c r="AQ337" s="18">
        <v>62700</v>
      </c>
      <c r="AR337" s="18">
        <v>65000</v>
      </c>
      <c r="AS337" s="18">
        <v>66500</v>
      </c>
      <c r="AT337" s="18">
        <v>67000</v>
      </c>
      <c r="AU337" s="18">
        <v>65600</v>
      </c>
      <c r="AV337" s="18">
        <v>63500</v>
      </c>
      <c r="AW337" s="18">
        <v>62400</v>
      </c>
      <c r="AX337" s="18">
        <v>59300</v>
      </c>
      <c r="AY337" s="40">
        <v>60900</v>
      </c>
      <c r="AZ337" s="40">
        <v>59600</v>
      </c>
      <c r="BA337" s="40">
        <v>60400</v>
      </c>
      <c r="BB337" s="40">
        <v>61900</v>
      </c>
      <c r="BC337" s="40">
        <v>61400</v>
      </c>
      <c r="BD337" s="40">
        <v>63000</v>
      </c>
      <c r="BE337" s="40">
        <v>61900</v>
      </c>
      <c r="BF337" s="40">
        <v>62700</v>
      </c>
      <c r="BG337" s="40">
        <v>63200</v>
      </c>
      <c r="BH337" s="40">
        <v>59200</v>
      </c>
      <c r="BI337" s="40">
        <v>56000</v>
      </c>
      <c r="BJ337" s="40">
        <v>56400</v>
      </c>
      <c r="BK337" s="40">
        <v>55200</v>
      </c>
      <c r="BL337" s="40">
        <v>58800</v>
      </c>
      <c r="BM337" s="40">
        <v>59900</v>
      </c>
      <c r="BN337" s="40">
        <v>58700</v>
      </c>
      <c r="BO337" s="40">
        <v>59600</v>
      </c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16"/>
      <c r="CJ337"/>
      <c r="CL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EA337" s="30" t="e">
        <f t="shared" si="163"/>
        <v>#DIV/0!</v>
      </c>
      <c r="EB337" s="30">
        <f t="shared" si="164"/>
        <v>2.6123499142367067E-2</v>
      </c>
      <c r="EC337" s="30">
        <f t="shared" si="151"/>
        <v>2.5000000000000001E-2</v>
      </c>
      <c r="ED337" s="30">
        <f t="shared" si="152"/>
        <v>2.2741379310344829E-2</v>
      </c>
      <c r="EE337" s="30">
        <f t="shared" si="153"/>
        <v>2.2862068965517242E-2</v>
      </c>
      <c r="EF337" s="30">
        <f t="shared" si="154"/>
        <v>1.9694915254237288E-2</v>
      </c>
      <c r="EG337" s="30">
        <f t="shared" si="155"/>
        <v>1.7245901639344263E-2</v>
      </c>
      <c r="EH337" s="30">
        <f t="shared" si="156"/>
        <v>1.566188197767145E-2</v>
      </c>
      <c r="EI337" s="30">
        <f t="shared" si="157"/>
        <v>1.5323076923076924E-2</v>
      </c>
      <c r="EJ337" s="30">
        <f t="shared" si="158"/>
        <v>1.4300751879699248E-2</v>
      </c>
      <c r="EK337" s="30">
        <f t="shared" si="159"/>
        <v>1.3164179104477612E-2</v>
      </c>
      <c r="EL337" s="30">
        <f t="shared" si="160"/>
        <v>1.3734756097560976E-2</v>
      </c>
      <c r="EM337" s="30">
        <f t="shared" si="161"/>
        <v>1.5259842519685039E-2</v>
      </c>
      <c r="EN337" s="30">
        <f t="shared" si="162"/>
        <v>1.5496794871794872E-2</v>
      </c>
      <c r="EO337" s="30">
        <f t="shared" ref="EO337:EO350" si="168">O337/AX337</f>
        <v>1.563237774030354E-2</v>
      </c>
      <c r="EP337" s="30">
        <f t="shared" ref="EP337:EP350" si="169">P337/AY337</f>
        <v>1.4482758620689656E-2</v>
      </c>
      <c r="EQ337" s="30">
        <f t="shared" ref="EQ337:EQ350" si="170">Q337/AZ337</f>
        <v>1.4815436241610738E-2</v>
      </c>
      <c r="ER337" s="30">
        <f t="shared" ref="ER337:ER350" si="171">R337/BA337</f>
        <v>1.4933774834437086E-2</v>
      </c>
      <c r="ES337" s="30">
        <f t="shared" ref="ES337:ES350" si="172">S337/BB337</f>
        <v>1.4264943457189014E-2</v>
      </c>
      <c r="ET337" s="30">
        <f t="shared" ref="ET337:ET350" si="173">T337/BC337</f>
        <v>1.48371335504886E-2</v>
      </c>
      <c r="EU337" s="30">
        <f t="shared" ref="EU337:EU350" si="174">U337/BD337</f>
        <v>1.4666666666666666E-2</v>
      </c>
      <c r="EV337" s="30">
        <f t="shared" ref="EV337:EV350" si="175">V337/BE337</f>
        <v>1.5024232633279483E-2</v>
      </c>
      <c r="EW337" s="30">
        <f t="shared" ref="EW337:EW350" si="176">W337/BF337</f>
        <v>1.4944178628389154E-2</v>
      </c>
      <c r="EX337" s="30">
        <f t="shared" ref="EX337:EX350" si="177">X337/BG337</f>
        <v>1.3971518987341771E-2</v>
      </c>
      <c r="EY337" s="30">
        <f t="shared" ref="EY337:EY350" si="178">Y337/BH337</f>
        <v>1.6385135135135134E-2</v>
      </c>
      <c r="EZ337" s="30">
        <f t="shared" ref="EZ337:EZ350" si="179">Z337/BI337</f>
        <v>1.7035714285714286E-2</v>
      </c>
      <c r="FA337" s="30">
        <f t="shared" ref="FA337:FA350" si="180">AA337/BJ337</f>
        <v>1.703900709219858E-2</v>
      </c>
      <c r="FB337" s="30">
        <f t="shared" ref="FB337:FB350" si="181">AB337/BK337</f>
        <v>1.8242753623188404E-2</v>
      </c>
      <c r="FC337" s="30">
        <f t="shared" ref="FC337:FC350" si="182">AC337/BL337</f>
        <v>1.9302721088435375E-2</v>
      </c>
      <c r="FD337" s="30">
        <f t="shared" si="165"/>
        <v>4.6828046744574289E-2</v>
      </c>
      <c r="FE337" s="30">
        <f t="shared" si="166"/>
        <v>4.7614991482112436E-2</v>
      </c>
      <c r="FF337" s="30">
        <f t="shared" si="167"/>
        <v>4.5838926174496641E-2</v>
      </c>
    </row>
    <row r="338" spans="1:162" ht="14.4" x14ac:dyDescent="0.3">
      <c r="A338" s="16" t="s">
        <v>341</v>
      </c>
      <c r="B338" s="18">
        <v>2583</v>
      </c>
      <c r="C338" s="18">
        <v>2413</v>
      </c>
      <c r="D338" s="18">
        <v>2165</v>
      </c>
      <c r="E338" s="18">
        <v>2105</v>
      </c>
      <c r="F338" s="18">
        <v>1845</v>
      </c>
      <c r="G338" s="18">
        <v>1663</v>
      </c>
      <c r="H338" s="18">
        <v>1593</v>
      </c>
      <c r="I338" s="18">
        <v>1581</v>
      </c>
      <c r="J338" s="18">
        <v>1534</v>
      </c>
      <c r="K338" s="18">
        <v>1453</v>
      </c>
      <c r="L338" s="18">
        <v>1475</v>
      </c>
      <c r="M338" s="18">
        <v>1530</v>
      </c>
      <c r="N338" s="18">
        <v>1472</v>
      </c>
      <c r="O338" s="18">
        <v>1425</v>
      </c>
      <c r="P338" s="18">
        <v>1511</v>
      </c>
      <c r="Q338" s="18">
        <v>1543</v>
      </c>
      <c r="R338" s="18">
        <v>1539</v>
      </c>
      <c r="S338" s="18">
        <v>1430</v>
      </c>
      <c r="T338" s="18">
        <v>1349</v>
      </c>
      <c r="U338" s="18">
        <v>1417</v>
      </c>
      <c r="V338" s="18">
        <v>1376</v>
      </c>
      <c r="W338" s="18">
        <v>1304</v>
      </c>
      <c r="X338" s="18">
        <v>1336</v>
      </c>
      <c r="Y338" s="18">
        <v>1432</v>
      </c>
      <c r="Z338" s="18">
        <v>1425</v>
      </c>
      <c r="AA338" s="18">
        <v>1428</v>
      </c>
      <c r="AB338" s="18">
        <v>1421</v>
      </c>
      <c r="AC338" s="18">
        <v>1485</v>
      </c>
      <c r="AD338" s="18">
        <v>3972</v>
      </c>
      <c r="AE338" s="18">
        <v>4216</v>
      </c>
      <c r="AF338" s="18">
        <v>4218</v>
      </c>
      <c r="AG338" s="18"/>
      <c r="AH338" s="18"/>
      <c r="AI338" s="18"/>
      <c r="AJ338" s="18"/>
      <c r="AK338" s="18">
        <v>71200</v>
      </c>
      <c r="AL338" s="18">
        <v>70900</v>
      </c>
      <c r="AM338" s="18">
        <v>71700</v>
      </c>
      <c r="AN338" s="18">
        <v>71900</v>
      </c>
      <c r="AO338" s="18">
        <v>73300</v>
      </c>
      <c r="AP338" s="18">
        <v>75000</v>
      </c>
      <c r="AQ338" s="18">
        <v>73600</v>
      </c>
      <c r="AR338" s="18">
        <v>74700</v>
      </c>
      <c r="AS338" s="18">
        <v>73700</v>
      </c>
      <c r="AT338" s="18">
        <v>73900</v>
      </c>
      <c r="AU338" s="18">
        <v>74400</v>
      </c>
      <c r="AV338" s="18">
        <v>74300</v>
      </c>
      <c r="AW338" s="18">
        <v>75600</v>
      </c>
      <c r="AX338" s="18">
        <v>75100</v>
      </c>
      <c r="AY338" s="40">
        <v>75000</v>
      </c>
      <c r="AZ338" s="40">
        <v>74800</v>
      </c>
      <c r="BA338" s="40">
        <v>75400</v>
      </c>
      <c r="BB338" s="40">
        <v>75900</v>
      </c>
      <c r="BC338" s="40">
        <v>76200</v>
      </c>
      <c r="BD338" s="40">
        <v>76200</v>
      </c>
      <c r="BE338" s="40">
        <v>75400</v>
      </c>
      <c r="BF338" s="40">
        <v>75800</v>
      </c>
      <c r="BG338" s="40">
        <v>75400</v>
      </c>
      <c r="BH338" s="40">
        <v>75000</v>
      </c>
      <c r="BI338" s="40">
        <v>75600</v>
      </c>
      <c r="BJ338" s="40">
        <v>75800</v>
      </c>
      <c r="BK338" s="40">
        <v>76000</v>
      </c>
      <c r="BL338" s="40">
        <v>76000</v>
      </c>
      <c r="BM338" s="40">
        <v>75800</v>
      </c>
      <c r="BN338" s="40">
        <v>75600</v>
      </c>
      <c r="BO338" s="40">
        <v>74600</v>
      </c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16"/>
      <c r="CJ338"/>
      <c r="CL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EA338" s="30" t="e">
        <f t="shared" si="163"/>
        <v>#DIV/0!</v>
      </c>
      <c r="EB338" s="30">
        <f t="shared" si="164"/>
        <v>3.6278089887640447E-2</v>
      </c>
      <c r="EC338" s="30">
        <f t="shared" ref="EC338:EC350" si="183">C338/AL338</f>
        <v>3.4033850493653033E-2</v>
      </c>
      <c r="ED338" s="30">
        <f t="shared" ref="ED338:ED350" si="184">D338/AM338</f>
        <v>3.01952580195258E-2</v>
      </c>
      <c r="EE338" s="30">
        <f t="shared" ref="EE338:EE350" si="185">E338/AN338</f>
        <v>2.9276773296244785E-2</v>
      </c>
      <c r="EF338" s="30">
        <f t="shared" ref="EF338:EF350" si="186">F338/AO338</f>
        <v>2.5170532060027284E-2</v>
      </c>
      <c r="EG338" s="30">
        <f t="shared" ref="EG338:EG350" si="187">G338/AP338</f>
        <v>2.2173333333333333E-2</v>
      </c>
      <c r="EH338" s="30">
        <f t="shared" ref="EH338:EH350" si="188">H338/AQ338</f>
        <v>2.1644021739130433E-2</v>
      </c>
      <c r="EI338" s="30">
        <f t="shared" ref="EI338:EI350" si="189">I338/AR338</f>
        <v>2.1164658634538154E-2</v>
      </c>
      <c r="EJ338" s="30">
        <f t="shared" ref="EJ338:EJ350" si="190">J338/AS338</f>
        <v>2.0814111261872457E-2</v>
      </c>
      <c r="EK338" s="30">
        <f t="shared" ref="EK338:EK350" si="191">K338/AT338</f>
        <v>1.9661705006765898E-2</v>
      </c>
      <c r="EL338" s="30">
        <f t="shared" ref="EL338:EL350" si="192">L338/AU338</f>
        <v>1.9825268817204301E-2</v>
      </c>
      <c r="EM338" s="30">
        <f t="shared" ref="EM338:EM350" si="193">M338/AV338</f>
        <v>2.0592193808882907E-2</v>
      </c>
      <c r="EN338" s="30">
        <f t="shared" ref="EN338:EN350" si="194">N338/AW338</f>
        <v>1.9470899470899472E-2</v>
      </c>
      <c r="EO338" s="30">
        <f t="shared" si="168"/>
        <v>1.8974700399467376E-2</v>
      </c>
      <c r="EP338" s="30">
        <f t="shared" si="169"/>
        <v>2.0146666666666667E-2</v>
      </c>
      <c r="EQ338" s="30">
        <f t="shared" si="170"/>
        <v>2.0628342245989306E-2</v>
      </c>
      <c r="ER338" s="30">
        <f t="shared" si="171"/>
        <v>2.0411140583554376E-2</v>
      </c>
      <c r="ES338" s="30">
        <f t="shared" si="172"/>
        <v>1.8840579710144929E-2</v>
      </c>
      <c r="ET338" s="30">
        <f t="shared" si="173"/>
        <v>1.7703412073490812E-2</v>
      </c>
      <c r="EU338" s="30">
        <f t="shared" si="174"/>
        <v>1.8595800524934383E-2</v>
      </c>
      <c r="EV338" s="30">
        <f t="shared" si="175"/>
        <v>1.8249336870026524E-2</v>
      </c>
      <c r="EW338" s="30">
        <f t="shared" si="176"/>
        <v>1.7203166226912928E-2</v>
      </c>
      <c r="EX338" s="30">
        <f t="shared" si="177"/>
        <v>1.7718832891246684E-2</v>
      </c>
      <c r="EY338" s="30">
        <f t="shared" si="178"/>
        <v>1.9093333333333334E-2</v>
      </c>
      <c r="EZ338" s="30">
        <f t="shared" si="179"/>
        <v>1.8849206349206348E-2</v>
      </c>
      <c r="FA338" s="30">
        <f t="shared" si="180"/>
        <v>1.8839050131926122E-2</v>
      </c>
      <c r="FB338" s="30">
        <f t="shared" si="181"/>
        <v>1.8697368421052633E-2</v>
      </c>
      <c r="FC338" s="30">
        <f t="shared" si="182"/>
        <v>1.9539473684210527E-2</v>
      </c>
      <c r="FD338" s="30">
        <f t="shared" si="165"/>
        <v>5.2401055408970977E-2</v>
      </c>
      <c r="FE338" s="30">
        <f t="shared" si="166"/>
        <v>5.5767195767195764E-2</v>
      </c>
      <c r="FF338" s="30">
        <f t="shared" si="167"/>
        <v>5.6541554959785523E-2</v>
      </c>
    </row>
    <row r="339" spans="1:162" ht="14.4" x14ac:dyDescent="0.3">
      <c r="A339" s="16" t="s">
        <v>342</v>
      </c>
      <c r="B339" s="18">
        <v>11046</v>
      </c>
      <c r="C339" s="18">
        <v>10584</v>
      </c>
      <c r="D339" s="18">
        <v>9786</v>
      </c>
      <c r="E339" s="18">
        <v>9919</v>
      </c>
      <c r="F339" s="18">
        <v>9078</v>
      </c>
      <c r="G339" s="18">
        <v>7530</v>
      </c>
      <c r="H339" s="18">
        <v>6635</v>
      </c>
      <c r="I339" s="18">
        <v>6262</v>
      </c>
      <c r="J339" s="18">
        <v>7841</v>
      </c>
      <c r="K339" s="18">
        <v>7226</v>
      </c>
      <c r="L339" s="18">
        <v>6689</v>
      </c>
      <c r="M339" s="18">
        <v>6728</v>
      </c>
      <c r="N339" s="18">
        <v>6357</v>
      </c>
      <c r="O339" s="18">
        <v>6037</v>
      </c>
      <c r="P339" s="18">
        <v>5789</v>
      </c>
      <c r="Q339" s="18">
        <v>6159</v>
      </c>
      <c r="R339" s="18">
        <v>6247</v>
      </c>
      <c r="S339" s="18">
        <v>6072</v>
      </c>
      <c r="T339" s="18">
        <v>5982</v>
      </c>
      <c r="U339" s="18">
        <v>6271</v>
      </c>
      <c r="V339" s="18">
        <v>6531</v>
      </c>
      <c r="W339" s="18">
        <v>6566</v>
      </c>
      <c r="X339" s="18">
        <v>6491</v>
      </c>
      <c r="Y339" s="18">
        <v>6939</v>
      </c>
      <c r="Z339" s="18">
        <v>6990</v>
      </c>
      <c r="AA339" s="18">
        <v>6693</v>
      </c>
      <c r="AB339" s="18">
        <v>6416</v>
      </c>
      <c r="AC339" s="18">
        <v>6916</v>
      </c>
      <c r="AD339" s="18">
        <v>13288</v>
      </c>
      <c r="AE339" s="18">
        <v>12541</v>
      </c>
      <c r="AF339" s="18">
        <v>11950</v>
      </c>
      <c r="AG339" s="18"/>
      <c r="AH339" s="18"/>
      <c r="AI339" s="18"/>
      <c r="AJ339" s="18"/>
      <c r="AK339" s="18">
        <v>150000</v>
      </c>
      <c r="AL339" s="18">
        <v>150300</v>
      </c>
      <c r="AM339" s="18">
        <v>147500</v>
      </c>
      <c r="AN339" s="18">
        <v>146400</v>
      </c>
      <c r="AO339" s="18">
        <v>144400</v>
      </c>
      <c r="AP339" s="18">
        <v>142800</v>
      </c>
      <c r="AQ339" s="18">
        <v>145000</v>
      </c>
      <c r="AR339" s="18">
        <v>142000</v>
      </c>
      <c r="AS339" s="18">
        <v>141800</v>
      </c>
      <c r="AT339" s="18">
        <v>144400</v>
      </c>
      <c r="AU339" s="18">
        <v>141300</v>
      </c>
      <c r="AV339" s="18">
        <v>141500</v>
      </c>
      <c r="AW339" s="18">
        <v>140800</v>
      </c>
      <c r="AX339" s="18">
        <v>139700</v>
      </c>
      <c r="AY339" s="40">
        <v>139800</v>
      </c>
      <c r="AZ339" s="40">
        <v>140700</v>
      </c>
      <c r="BA339" s="40">
        <v>142300</v>
      </c>
      <c r="BB339" s="40">
        <v>143200</v>
      </c>
      <c r="BC339" s="40">
        <v>146400</v>
      </c>
      <c r="BD339" s="40">
        <v>149300</v>
      </c>
      <c r="BE339" s="40">
        <v>149100</v>
      </c>
      <c r="BF339" s="40">
        <v>146900</v>
      </c>
      <c r="BG339" s="40">
        <v>145900</v>
      </c>
      <c r="BH339" s="40">
        <v>148600</v>
      </c>
      <c r="BI339" s="40">
        <v>150600</v>
      </c>
      <c r="BJ339" s="40">
        <v>152500</v>
      </c>
      <c r="BK339" s="40">
        <v>153800</v>
      </c>
      <c r="BL339" s="40">
        <v>152800</v>
      </c>
      <c r="BM339" s="40">
        <v>150500</v>
      </c>
      <c r="BN339" s="40">
        <v>145600</v>
      </c>
      <c r="BO339" s="40">
        <v>142500</v>
      </c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16"/>
      <c r="CJ339"/>
      <c r="CL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EA339" s="30" t="e">
        <f t="shared" si="163"/>
        <v>#DIV/0!</v>
      </c>
      <c r="EB339" s="30">
        <f t="shared" si="164"/>
        <v>7.3639999999999997E-2</v>
      </c>
      <c r="EC339" s="30">
        <f t="shared" si="183"/>
        <v>7.0419161676646705E-2</v>
      </c>
      <c r="ED339" s="30">
        <f t="shared" si="184"/>
        <v>6.6345762711864403E-2</v>
      </c>
      <c r="EE339" s="30">
        <f t="shared" si="185"/>
        <v>6.7752732240437152E-2</v>
      </c>
      <c r="EF339" s="30">
        <f t="shared" si="186"/>
        <v>6.2867036011080332E-2</v>
      </c>
      <c r="EG339" s="30">
        <f t="shared" si="187"/>
        <v>5.273109243697479E-2</v>
      </c>
      <c r="EH339" s="30">
        <f t="shared" si="188"/>
        <v>4.5758620689655173E-2</v>
      </c>
      <c r="EI339" s="30">
        <f t="shared" si="189"/>
        <v>4.4098591549295775E-2</v>
      </c>
      <c r="EJ339" s="30">
        <f t="shared" si="190"/>
        <v>5.5296191819464033E-2</v>
      </c>
      <c r="EK339" s="30">
        <f t="shared" si="191"/>
        <v>5.0041551246537398E-2</v>
      </c>
      <c r="EL339" s="30">
        <f t="shared" si="192"/>
        <v>4.7338995046001413E-2</v>
      </c>
      <c r="EM339" s="30">
        <f t="shared" si="193"/>
        <v>4.7547703180212016E-2</v>
      </c>
      <c r="EN339" s="30">
        <f t="shared" si="194"/>
        <v>4.5149147727272729E-2</v>
      </c>
      <c r="EO339" s="30">
        <f t="shared" si="168"/>
        <v>4.3214030064423765E-2</v>
      </c>
      <c r="EP339" s="30">
        <f t="shared" si="169"/>
        <v>4.1409155937052931E-2</v>
      </c>
      <c r="EQ339" s="30">
        <f t="shared" si="170"/>
        <v>4.3773987206823024E-2</v>
      </c>
      <c r="ER339" s="30">
        <f t="shared" si="171"/>
        <v>4.3900210822206603E-2</v>
      </c>
      <c r="ES339" s="30">
        <f t="shared" si="172"/>
        <v>4.2402234636871511E-2</v>
      </c>
      <c r="ET339" s="30">
        <f t="shared" si="173"/>
        <v>4.0860655737704921E-2</v>
      </c>
      <c r="EU339" s="30">
        <f t="shared" si="174"/>
        <v>4.200267916945747E-2</v>
      </c>
      <c r="EV339" s="30">
        <f t="shared" si="175"/>
        <v>4.3802816901408449E-2</v>
      </c>
      <c r="EW339" s="30">
        <f t="shared" si="176"/>
        <v>4.4697072838665759E-2</v>
      </c>
      <c r="EX339" s="30">
        <f t="shared" si="177"/>
        <v>4.4489376285126801E-2</v>
      </c>
      <c r="EY339" s="30">
        <f t="shared" si="178"/>
        <v>4.6695827725437414E-2</v>
      </c>
      <c r="EZ339" s="30">
        <f t="shared" si="179"/>
        <v>4.6414342629482075E-2</v>
      </c>
      <c r="FA339" s="30">
        <f t="shared" si="180"/>
        <v>4.3888524590163937E-2</v>
      </c>
      <c r="FB339" s="30">
        <f t="shared" si="181"/>
        <v>4.1716514954486347E-2</v>
      </c>
      <c r="FC339" s="30">
        <f t="shared" si="182"/>
        <v>4.5261780104712039E-2</v>
      </c>
      <c r="FD339" s="30">
        <f t="shared" si="165"/>
        <v>8.8292358803986712E-2</v>
      </c>
      <c r="FE339" s="30">
        <f t="shared" si="166"/>
        <v>8.613324175824176E-2</v>
      </c>
      <c r="FF339" s="30">
        <f t="shared" si="167"/>
        <v>8.3859649122807023E-2</v>
      </c>
    </row>
    <row r="340" spans="1:162" ht="14.4" x14ac:dyDescent="0.3">
      <c r="A340" s="16" t="s">
        <v>343</v>
      </c>
      <c r="B340" s="18">
        <v>1694</v>
      </c>
      <c r="C340" s="18">
        <v>1626</v>
      </c>
      <c r="D340" s="18">
        <v>1490</v>
      </c>
      <c r="E340" s="18">
        <v>1490</v>
      </c>
      <c r="F340" s="18">
        <v>1353</v>
      </c>
      <c r="G340" s="18">
        <v>1204</v>
      </c>
      <c r="H340" s="18">
        <v>1113</v>
      </c>
      <c r="I340" s="18">
        <v>1097</v>
      </c>
      <c r="J340" s="18">
        <v>1006</v>
      </c>
      <c r="K340" s="18">
        <v>937</v>
      </c>
      <c r="L340" s="18">
        <v>915</v>
      </c>
      <c r="M340" s="18">
        <v>936</v>
      </c>
      <c r="N340" s="18">
        <v>856</v>
      </c>
      <c r="O340" s="18">
        <v>854</v>
      </c>
      <c r="P340" s="18">
        <v>917</v>
      </c>
      <c r="Q340" s="18">
        <v>987</v>
      </c>
      <c r="R340" s="18">
        <v>935</v>
      </c>
      <c r="S340" s="18">
        <v>933</v>
      </c>
      <c r="T340" s="18">
        <v>940</v>
      </c>
      <c r="U340" s="18">
        <v>930</v>
      </c>
      <c r="V340" s="18">
        <v>920</v>
      </c>
      <c r="W340" s="18">
        <v>872</v>
      </c>
      <c r="X340" s="18">
        <v>848</v>
      </c>
      <c r="Y340" s="18">
        <v>931</v>
      </c>
      <c r="Z340" s="18">
        <v>889</v>
      </c>
      <c r="AA340" s="18">
        <v>897</v>
      </c>
      <c r="AB340" s="18">
        <v>883</v>
      </c>
      <c r="AC340" s="18">
        <v>998</v>
      </c>
      <c r="AD340" s="18">
        <v>2701</v>
      </c>
      <c r="AE340" s="18">
        <v>2830</v>
      </c>
      <c r="AF340" s="18">
        <v>2769</v>
      </c>
      <c r="AG340" s="18"/>
      <c r="AH340" s="18"/>
      <c r="AI340" s="18"/>
      <c r="AJ340" s="18"/>
      <c r="AK340" s="18">
        <v>53600</v>
      </c>
      <c r="AL340" s="18">
        <v>52400</v>
      </c>
      <c r="AM340" s="18">
        <v>52200</v>
      </c>
      <c r="AN340" s="18">
        <v>49500</v>
      </c>
      <c r="AO340" s="18">
        <v>50500</v>
      </c>
      <c r="AP340" s="18">
        <v>52300</v>
      </c>
      <c r="AQ340" s="18">
        <v>52200</v>
      </c>
      <c r="AR340" s="18">
        <v>52400</v>
      </c>
      <c r="AS340" s="18">
        <v>52200</v>
      </c>
      <c r="AT340" s="18">
        <v>52000</v>
      </c>
      <c r="AU340" s="18">
        <v>50600</v>
      </c>
      <c r="AV340" s="18">
        <v>53400</v>
      </c>
      <c r="AW340" s="18">
        <v>52500</v>
      </c>
      <c r="AX340" s="18">
        <v>51500</v>
      </c>
      <c r="AY340" s="40">
        <v>52100</v>
      </c>
      <c r="AZ340" s="40">
        <v>52000</v>
      </c>
      <c r="BA340" s="40">
        <v>51600</v>
      </c>
      <c r="BB340" s="40">
        <v>50900</v>
      </c>
      <c r="BC340" s="40">
        <v>52000</v>
      </c>
      <c r="BD340" s="40">
        <v>51700</v>
      </c>
      <c r="BE340" s="40">
        <v>53300</v>
      </c>
      <c r="BF340" s="40">
        <v>55000</v>
      </c>
      <c r="BG340" s="40">
        <v>55400</v>
      </c>
      <c r="BH340" s="40">
        <v>54300</v>
      </c>
      <c r="BI340" s="40">
        <v>54800</v>
      </c>
      <c r="BJ340" s="40">
        <v>55000</v>
      </c>
      <c r="BK340" s="40">
        <v>52600</v>
      </c>
      <c r="BL340" s="40">
        <v>49600</v>
      </c>
      <c r="BM340" s="40">
        <v>49100</v>
      </c>
      <c r="BN340" s="40">
        <v>52400</v>
      </c>
      <c r="BO340" s="40">
        <v>52200</v>
      </c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16"/>
      <c r="CJ340"/>
      <c r="CL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EA340" s="30" t="e">
        <f t="shared" si="163"/>
        <v>#DIV/0!</v>
      </c>
      <c r="EB340" s="30">
        <f t="shared" si="164"/>
        <v>3.1604477611940296E-2</v>
      </c>
      <c r="EC340" s="30">
        <f t="shared" si="183"/>
        <v>3.1030534351145039E-2</v>
      </c>
      <c r="ED340" s="30">
        <f t="shared" si="184"/>
        <v>2.8544061302681993E-2</v>
      </c>
      <c r="EE340" s="30">
        <f t="shared" si="185"/>
        <v>3.0101010101010101E-2</v>
      </c>
      <c r="EF340" s="30">
        <f t="shared" si="186"/>
        <v>2.6792079207920792E-2</v>
      </c>
      <c r="EG340" s="30">
        <f t="shared" si="187"/>
        <v>2.3021032504780114E-2</v>
      </c>
      <c r="EH340" s="30">
        <f t="shared" si="188"/>
        <v>2.1321839080459769E-2</v>
      </c>
      <c r="EI340" s="30">
        <f t="shared" si="189"/>
        <v>2.0935114503816795E-2</v>
      </c>
      <c r="EJ340" s="30">
        <f t="shared" si="190"/>
        <v>1.9272030651340998E-2</v>
      </c>
      <c r="EK340" s="30">
        <f t="shared" si="191"/>
        <v>1.801923076923077E-2</v>
      </c>
      <c r="EL340" s="30">
        <f t="shared" si="192"/>
        <v>1.808300395256917E-2</v>
      </c>
      <c r="EM340" s="30">
        <f t="shared" si="193"/>
        <v>1.7528089887640451E-2</v>
      </c>
      <c r="EN340" s="30">
        <f t="shared" si="194"/>
        <v>1.6304761904761905E-2</v>
      </c>
      <c r="EO340" s="30">
        <f t="shared" si="168"/>
        <v>1.6582524271844659E-2</v>
      </c>
      <c r="EP340" s="30">
        <f t="shared" si="169"/>
        <v>1.7600767754318618E-2</v>
      </c>
      <c r="EQ340" s="30">
        <f t="shared" si="170"/>
        <v>1.8980769230769232E-2</v>
      </c>
      <c r="ER340" s="30">
        <f t="shared" si="171"/>
        <v>1.8120155038759689E-2</v>
      </c>
      <c r="ES340" s="30">
        <f t="shared" si="172"/>
        <v>1.8330058939096266E-2</v>
      </c>
      <c r="ET340" s="30">
        <f t="shared" si="173"/>
        <v>1.8076923076923077E-2</v>
      </c>
      <c r="EU340" s="30">
        <f t="shared" si="174"/>
        <v>1.7988394584139266E-2</v>
      </c>
      <c r="EV340" s="30">
        <f t="shared" si="175"/>
        <v>1.7260787992495311E-2</v>
      </c>
      <c r="EW340" s="30">
        <f t="shared" si="176"/>
        <v>1.5854545454545454E-2</v>
      </c>
      <c r="EX340" s="30">
        <f t="shared" si="177"/>
        <v>1.5306859205776173E-2</v>
      </c>
      <c r="EY340" s="30">
        <f t="shared" si="178"/>
        <v>1.714548802946593E-2</v>
      </c>
      <c r="EZ340" s="30">
        <f t="shared" si="179"/>
        <v>1.6222627737226276E-2</v>
      </c>
      <c r="FA340" s="30">
        <f t="shared" si="180"/>
        <v>1.6309090909090908E-2</v>
      </c>
      <c r="FB340" s="30">
        <f t="shared" si="181"/>
        <v>1.6787072243346007E-2</v>
      </c>
      <c r="FC340" s="30">
        <f t="shared" si="182"/>
        <v>2.0120967741935485E-2</v>
      </c>
      <c r="FD340" s="30">
        <f t="shared" si="165"/>
        <v>5.5010183299389004E-2</v>
      </c>
      <c r="FE340" s="30">
        <f t="shared" si="166"/>
        <v>5.4007633587786257E-2</v>
      </c>
      <c r="FF340" s="30">
        <f t="shared" si="167"/>
        <v>5.3045977011494251E-2</v>
      </c>
    </row>
    <row r="341" spans="1:162" ht="14.4" x14ac:dyDescent="0.3">
      <c r="A341" s="16" t="s">
        <v>344</v>
      </c>
      <c r="B341" s="18">
        <v>1885</v>
      </c>
      <c r="C341" s="18">
        <v>1693</v>
      </c>
      <c r="D341" s="18">
        <v>1559</v>
      </c>
      <c r="E341" s="18">
        <v>1539</v>
      </c>
      <c r="F341" s="18">
        <v>1357</v>
      </c>
      <c r="G341" s="18">
        <v>1202</v>
      </c>
      <c r="H341" s="18">
        <v>1168</v>
      </c>
      <c r="I341" s="18">
        <v>1209</v>
      </c>
      <c r="J341" s="18">
        <v>1146</v>
      </c>
      <c r="K341" s="18">
        <v>1083</v>
      </c>
      <c r="L341" s="18">
        <v>1058</v>
      </c>
      <c r="M341" s="18">
        <v>1159</v>
      </c>
      <c r="N341" s="18">
        <v>1132</v>
      </c>
      <c r="O341" s="18">
        <v>1121</v>
      </c>
      <c r="P341" s="18">
        <v>1165</v>
      </c>
      <c r="Q341" s="18">
        <v>1176</v>
      </c>
      <c r="R341" s="18">
        <v>1167</v>
      </c>
      <c r="S341" s="18">
        <v>1127</v>
      </c>
      <c r="T341" s="18">
        <v>1069</v>
      </c>
      <c r="U341" s="18">
        <v>1105</v>
      </c>
      <c r="V341" s="18">
        <v>1103</v>
      </c>
      <c r="W341" s="18">
        <v>1108</v>
      </c>
      <c r="X341" s="18">
        <v>1165</v>
      </c>
      <c r="Y341" s="18">
        <v>1180</v>
      </c>
      <c r="Z341" s="18">
        <v>1184</v>
      </c>
      <c r="AA341" s="18">
        <v>1166</v>
      </c>
      <c r="AB341" s="18">
        <v>1193</v>
      </c>
      <c r="AC341" s="18">
        <v>1291</v>
      </c>
      <c r="AD341" s="18">
        <v>3476</v>
      </c>
      <c r="AE341" s="18">
        <v>3634</v>
      </c>
      <c r="AF341" s="18">
        <v>3535</v>
      </c>
      <c r="AG341" s="18"/>
      <c r="AH341" s="18"/>
      <c r="AI341" s="18"/>
      <c r="AJ341" s="18"/>
      <c r="AK341" s="18">
        <v>82100</v>
      </c>
      <c r="AL341" s="18">
        <v>82200</v>
      </c>
      <c r="AM341" s="18">
        <v>81400</v>
      </c>
      <c r="AN341" s="18">
        <v>81000</v>
      </c>
      <c r="AO341" s="18">
        <v>80700</v>
      </c>
      <c r="AP341" s="18">
        <v>79800</v>
      </c>
      <c r="AQ341" s="18">
        <v>79800</v>
      </c>
      <c r="AR341" s="18">
        <v>80900</v>
      </c>
      <c r="AS341" s="18">
        <v>80100</v>
      </c>
      <c r="AT341" s="18">
        <v>80300</v>
      </c>
      <c r="AU341" s="18">
        <v>80000</v>
      </c>
      <c r="AV341" s="18">
        <v>79800</v>
      </c>
      <c r="AW341" s="18">
        <v>80300</v>
      </c>
      <c r="AX341" s="18">
        <v>79400</v>
      </c>
      <c r="AY341" s="40">
        <v>80000</v>
      </c>
      <c r="AZ341" s="40">
        <v>80700</v>
      </c>
      <c r="BA341" s="40">
        <v>80900</v>
      </c>
      <c r="BB341" s="40">
        <v>81900</v>
      </c>
      <c r="BC341" s="40">
        <v>81900</v>
      </c>
      <c r="BD341" s="40">
        <v>82100</v>
      </c>
      <c r="BE341" s="40">
        <v>82900</v>
      </c>
      <c r="BF341" s="40">
        <v>83200</v>
      </c>
      <c r="BG341" s="40">
        <v>82300</v>
      </c>
      <c r="BH341" s="40">
        <v>84300</v>
      </c>
      <c r="BI341" s="40">
        <v>83600</v>
      </c>
      <c r="BJ341" s="40">
        <v>83400</v>
      </c>
      <c r="BK341" s="40">
        <v>83400</v>
      </c>
      <c r="BL341" s="40">
        <v>82000</v>
      </c>
      <c r="BM341" s="40">
        <v>79800</v>
      </c>
      <c r="BN341" s="40">
        <v>78600</v>
      </c>
      <c r="BO341" s="40">
        <v>79900</v>
      </c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16"/>
      <c r="CJ341"/>
      <c r="CL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EA341" s="30" t="e">
        <f t="shared" si="163"/>
        <v>#DIV/0!</v>
      </c>
      <c r="EB341" s="30">
        <f t="shared" si="164"/>
        <v>2.2959805115712547E-2</v>
      </c>
      <c r="EC341" s="30">
        <f t="shared" si="183"/>
        <v>2.0596107055961071E-2</v>
      </c>
      <c r="ED341" s="30">
        <f t="shared" si="184"/>
        <v>1.9152334152334152E-2</v>
      </c>
      <c r="EE341" s="30">
        <f t="shared" si="185"/>
        <v>1.9E-2</v>
      </c>
      <c r="EF341" s="30">
        <f t="shared" si="186"/>
        <v>1.6815365551425029E-2</v>
      </c>
      <c r="EG341" s="30">
        <f t="shared" si="187"/>
        <v>1.506265664160401E-2</v>
      </c>
      <c r="EH341" s="30">
        <f t="shared" si="188"/>
        <v>1.4636591478696741E-2</v>
      </c>
      <c r="EI341" s="30">
        <f t="shared" si="189"/>
        <v>1.4944375772558714E-2</v>
      </c>
      <c r="EJ341" s="30">
        <f t="shared" si="190"/>
        <v>1.4307116104868914E-2</v>
      </c>
      <c r="EK341" s="30">
        <f t="shared" si="191"/>
        <v>1.348692403486924E-2</v>
      </c>
      <c r="EL341" s="30">
        <f t="shared" si="192"/>
        <v>1.3225000000000001E-2</v>
      </c>
      <c r="EM341" s="30">
        <f t="shared" si="193"/>
        <v>1.4523809523809524E-2</v>
      </c>
      <c r="EN341" s="30">
        <f t="shared" si="194"/>
        <v>1.4097135740971357E-2</v>
      </c>
      <c r="EO341" s="30">
        <f t="shared" si="168"/>
        <v>1.4118387909319898E-2</v>
      </c>
      <c r="EP341" s="30">
        <f t="shared" si="169"/>
        <v>1.4562500000000001E-2</v>
      </c>
      <c r="EQ341" s="30">
        <f t="shared" si="170"/>
        <v>1.4572490706319703E-2</v>
      </c>
      <c r="ER341" s="30">
        <f t="shared" si="171"/>
        <v>1.4425216316440049E-2</v>
      </c>
      <c r="ES341" s="30">
        <f t="shared" si="172"/>
        <v>1.376068376068376E-2</v>
      </c>
      <c r="ET341" s="30">
        <f t="shared" si="173"/>
        <v>1.3052503052503052E-2</v>
      </c>
      <c r="EU341" s="30">
        <f t="shared" si="174"/>
        <v>1.345919610231425E-2</v>
      </c>
      <c r="EV341" s="30">
        <f t="shared" si="175"/>
        <v>1.3305186972255729E-2</v>
      </c>
      <c r="EW341" s="30">
        <f t="shared" si="176"/>
        <v>1.3317307692307693E-2</v>
      </c>
      <c r="EX341" s="30">
        <f t="shared" si="177"/>
        <v>1.4155528554070474E-2</v>
      </c>
      <c r="EY341" s="30">
        <f t="shared" si="178"/>
        <v>1.3997627520759193E-2</v>
      </c>
      <c r="EZ341" s="30">
        <f t="shared" si="179"/>
        <v>1.4162679425837321E-2</v>
      </c>
      <c r="FA341" s="30">
        <f t="shared" si="180"/>
        <v>1.3980815347721822E-2</v>
      </c>
      <c r="FB341" s="30">
        <f t="shared" si="181"/>
        <v>1.4304556354916067E-2</v>
      </c>
      <c r="FC341" s="30">
        <f t="shared" si="182"/>
        <v>1.574390243902439E-2</v>
      </c>
      <c r="FD341" s="30">
        <f t="shared" si="165"/>
        <v>4.3558897243107769E-2</v>
      </c>
      <c r="FE341" s="30">
        <f t="shared" si="166"/>
        <v>4.623409669211196E-2</v>
      </c>
      <c r="FF341" s="30">
        <f t="shared" si="167"/>
        <v>4.4242803504380479E-2</v>
      </c>
    </row>
    <row r="342" spans="1:162" ht="14.4" x14ac:dyDescent="0.3">
      <c r="A342" s="16" t="s">
        <v>345</v>
      </c>
      <c r="B342" s="18">
        <v>16711</v>
      </c>
      <c r="C342" s="18">
        <v>15970</v>
      </c>
      <c r="D342" s="18">
        <v>14762</v>
      </c>
      <c r="E342" s="18">
        <v>14901</v>
      </c>
      <c r="F342" s="18">
        <v>14052</v>
      </c>
      <c r="G342" s="18">
        <v>12942</v>
      </c>
      <c r="H342" s="18">
        <v>11252</v>
      </c>
      <c r="I342" s="18">
        <v>11521</v>
      </c>
      <c r="J342" s="18">
        <v>10663</v>
      </c>
      <c r="K342" s="18">
        <v>10065</v>
      </c>
      <c r="L342" s="18">
        <v>9630</v>
      </c>
      <c r="M342" s="18">
        <v>10371</v>
      </c>
      <c r="N342" s="18">
        <v>10393</v>
      </c>
      <c r="O342" s="18">
        <v>10364</v>
      </c>
      <c r="P342" s="18">
        <v>10014</v>
      </c>
      <c r="Q342" s="18">
        <v>10423</v>
      </c>
      <c r="R342" s="18">
        <v>10388</v>
      </c>
      <c r="S342" s="18">
        <v>9957</v>
      </c>
      <c r="T342" s="18">
        <v>9738</v>
      </c>
      <c r="U342" s="18">
        <v>10228</v>
      </c>
      <c r="V342" s="18">
        <v>10244</v>
      </c>
      <c r="W342" s="18">
        <v>10171</v>
      </c>
      <c r="X342" s="18">
        <v>9951</v>
      </c>
      <c r="Y342" s="18">
        <v>10489</v>
      </c>
      <c r="Z342" s="18">
        <v>10484</v>
      </c>
      <c r="AA342" s="18">
        <v>10456</v>
      </c>
      <c r="AB342" s="18">
        <v>10233</v>
      </c>
      <c r="AC342" s="18">
        <v>10876</v>
      </c>
      <c r="AD342" s="18">
        <v>17619</v>
      </c>
      <c r="AE342" s="18">
        <v>17474</v>
      </c>
      <c r="AF342" s="18">
        <v>17038</v>
      </c>
      <c r="AG342" s="18"/>
      <c r="AH342" s="18"/>
      <c r="AI342" s="18"/>
      <c r="AJ342" s="18"/>
      <c r="AK342" s="18">
        <v>119700</v>
      </c>
      <c r="AL342" s="18">
        <v>117100</v>
      </c>
      <c r="AM342" s="18">
        <v>114100</v>
      </c>
      <c r="AN342" s="18">
        <v>113000</v>
      </c>
      <c r="AO342" s="18">
        <v>113300</v>
      </c>
      <c r="AP342" s="18">
        <v>115100</v>
      </c>
      <c r="AQ342" s="18">
        <v>114900</v>
      </c>
      <c r="AR342" s="18">
        <v>114600</v>
      </c>
      <c r="AS342" s="18">
        <v>112600</v>
      </c>
      <c r="AT342" s="18">
        <v>112000</v>
      </c>
      <c r="AU342" s="18">
        <v>115400</v>
      </c>
      <c r="AV342" s="18">
        <v>117200</v>
      </c>
      <c r="AW342" s="18">
        <v>116600</v>
      </c>
      <c r="AX342" s="18">
        <v>115800</v>
      </c>
      <c r="AY342" s="40">
        <v>113100</v>
      </c>
      <c r="AZ342" s="40">
        <v>113400</v>
      </c>
      <c r="BA342" s="40">
        <v>114600</v>
      </c>
      <c r="BB342" s="40">
        <v>115400</v>
      </c>
      <c r="BC342" s="40">
        <v>115300</v>
      </c>
      <c r="BD342" s="40">
        <v>114000</v>
      </c>
      <c r="BE342" s="40">
        <v>114900</v>
      </c>
      <c r="BF342" s="40">
        <v>114000</v>
      </c>
      <c r="BG342" s="40">
        <v>116300</v>
      </c>
      <c r="BH342" s="40">
        <v>117400</v>
      </c>
      <c r="BI342" s="40">
        <v>116300</v>
      </c>
      <c r="BJ342" s="40">
        <v>118500</v>
      </c>
      <c r="BK342" s="40">
        <v>118500</v>
      </c>
      <c r="BL342" s="40">
        <v>120300</v>
      </c>
      <c r="BM342" s="40">
        <v>122800</v>
      </c>
      <c r="BN342" s="40">
        <v>123700</v>
      </c>
      <c r="BO342" s="40">
        <v>124000</v>
      </c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16"/>
      <c r="CJ342"/>
      <c r="CL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EA342" s="30" t="e">
        <f t="shared" si="163"/>
        <v>#DIV/0!</v>
      </c>
      <c r="EB342" s="30">
        <f t="shared" si="164"/>
        <v>0.13960735171261487</v>
      </c>
      <c r="EC342" s="30">
        <f t="shared" si="183"/>
        <v>0.1363791631084543</v>
      </c>
      <c r="ED342" s="30">
        <f t="shared" si="184"/>
        <v>0.12937773882559159</v>
      </c>
      <c r="EE342" s="30">
        <f t="shared" si="185"/>
        <v>0.13186725663716814</v>
      </c>
      <c r="EF342" s="30">
        <f t="shared" si="186"/>
        <v>0.12402471315092674</v>
      </c>
      <c r="EG342" s="30">
        <f t="shared" si="187"/>
        <v>0.11244135534317984</v>
      </c>
      <c r="EH342" s="30">
        <f t="shared" si="188"/>
        <v>9.7928633594429937E-2</v>
      </c>
      <c r="EI342" s="30">
        <f t="shared" si="189"/>
        <v>0.10053228621291449</v>
      </c>
      <c r="EJ342" s="30">
        <f t="shared" si="190"/>
        <v>9.4698046181172293E-2</v>
      </c>
      <c r="EK342" s="30">
        <f t="shared" si="191"/>
        <v>8.9866071428571434E-2</v>
      </c>
      <c r="EL342" s="30">
        <f t="shared" si="192"/>
        <v>8.3448873483535524E-2</v>
      </c>
      <c r="EM342" s="30">
        <f t="shared" si="193"/>
        <v>8.8489761092150176E-2</v>
      </c>
      <c r="EN342" s="30">
        <f t="shared" si="194"/>
        <v>8.913379073756432E-2</v>
      </c>
      <c r="EO342" s="30">
        <f t="shared" si="168"/>
        <v>8.9499136442141622E-2</v>
      </c>
      <c r="EP342" s="30">
        <f t="shared" si="169"/>
        <v>8.8541114058355436E-2</v>
      </c>
      <c r="EQ342" s="30">
        <f t="shared" si="170"/>
        <v>9.1913580246913582E-2</v>
      </c>
      <c r="ER342" s="30">
        <f t="shared" si="171"/>
        <v>9.0645724258289706E-2</v>
      </c>
      <c r="ES342" s="30">
        <f t="shared" si="172"/>
        <v>8.6282495667244372E-2</v>
      </c>
      <c r="ET342" s="30">
        <f t="shared" si="173"/>
        <v>8.4457935819601038E-2</v>
      </c>
      <c r="EU342" s="30">
        <f t="shared" si="174"/>
        <v>8.9719298245614032E-2</v>
      </c>
      <c r="EV342" s="30">
        <f t="shared" si="175"/>
        <v>8.9155787641427328E-2</v>
      </c>
      <c r="EW342" s="30">
        <f t="shared" si="176"/>
        <v>8.9219298245614032E-2</v>
      </c>
      <c r="EX342" s="30">
        <f t="shared" si="177"/>
        <v>8.5563198624247633E-2</v>
      </c>
      <c r="EY342" s="30">
        <f t="shared" si="178"/>
        <v>8.9344122657580918E-2</v>
      </c>
      <c r="EZ342" s="30">
        <f t="shared" si="179"/>
        <v>9.0146173688736023E-2</v>
      </c>
      <c r="FA342" s="30">
        <f t="shared" si="180"/>
        <v>8.8236286919831222E-2</v>
      </c>
      <c r="FB342" s="30">
        <f t="shared" si="181"/>
        <v>8.6354430379746841E-2</v>
      </c>
      <c r="FC342" s="30">
        <f t="shared" si="182"/>
        <v>9.0407315045719042E-2</v>
      </c>
      <c r="FD342" s="30">
        <f t="shared" si="165"/>
        <v>0.1434771986970684</v>
      </c>
      <c r="FE342" s="30">
        <f t="shared" si="166"/>
        <v>0.14126111560226354</v>
      </c>
      <c r="FF342" s="30">
        <f t="shared" si="167"/>
        <v>0.13740322580645162</v>
      </c>
    </row>
    <row r="343" spans="1:162" ht="14.4" x14ac:dyDescent="0.3">
      <c r="A343" s="16" t="s">
        <v>346</v>
      </c>
      <c r="B343" s="18">
        <v>3170</v>
      </c>
      <c r="C343" s="18">
        <v>2956</v>
      </c>
      <c r="D343" s="18">
        <v>2732</v>
      </c>
      <c r="E343" s="18">
        <v>2889</v>
      </c>
      <c r="F343" s="18">
        <v>2483</v>
      </c>
      <c r="G343" s="18">
        <v>2294</v>
      </c>
      <c r="H343" s="18">
        <v>2172</v>
      </c>
      <c r="I343" s="18">
        <v>2257</v>
      </c>
      <c r="J343" s="18">
        <v>2046</v>
      </c>
      <c r="K343" s="18">
        <v>1896</v>
      </c>
      <c r="L343" s="18">
        <v>1765</v>
      </c>
      <c r="M343" s="18">
        <v>1950</v>
      </c>
      <c r="N343" s="18">
        <v>1911</v>
      </c>
      <c r="O343" s="18">
        <v>1868</v>
      </c>
      <c r="P343" s="18">
        <v>1748</v>
      </c>
      <c r="Q343" s="18">
        <v>1786</v>
      </c>
      <c r="R343" s="18">
        <v>1752</v>
      </c>
      <c r="S343" s="18">
        <v>1645</v>
      </c>
      <c r="T343" s="18">
        <v>1651</v>
      </c>
      <c r="U343" s="18">
        <v>1815</v>
      </c>
      <c r="V343" s="18">
        <v>1809</v>
      </c>
      <c r="W343" s="18">
        <v>1765</v>
      </c>
      <c r="X343" s="18">
        <v>1740</v>
      </c>
      <c r="Y343" s="18">
        <v>1832</v>
      </c>
      <c r="Z343" s="18">
        <v>1832</v>
      </c>
      <c r="AA343" s="18">
        <v>1780</v>
      </c>
      <c r="AB343" s="18">
        <v>1758</v>
      </c>
      <c r="AC343" s="18">
        <v>1881</v>
      </c>
      <c r="AD343" s="18">
        <v>3882</v>
      </c>
      <c r="AE343" s="18">
        <v>3842</v>
      </c>
      <c r="AF343" s="18">
        <v>3656</v>
      </c>
      <c r="AG343" s="18"/>
      <c r="AH343" s="18"/>
      <c r="AI343" s="18"/>
      <c r="AJ343" s="18"/>
      <c r="AK343" s="18">
        <v>53000</v>
      </c>
      <c r="AL343" s="18">
        <v>54000</v>
      </c>
      <c r="AM343" s="18">
        <v>52300</v>
      </c>
      <c r="AN343" s="18">
        <v>52600</v>
      </c>
      <c r="AO343" s="18">
        <v>52600</v>
      </c>
      <c r="AP343" s="18">
        <v>54500</v>
      </c>
      <c r="AQ343" s="18">
        <v>56000</v>
      </c>
      <c r="AR343" s="18">
        <v>55600</v>
      </c>
      <c r="AS343" s="18">
        <v>54000</v>
      </c>
      <c r="AT343" s="18">
        <v>54100</v>
      </c>
      <c r="AU343" s="18">
        <v>54900</v>
      </c>
      <c r="AV343" s="18">
        <v>54200</v>
      </c>
      <c r="AW343" s="18">
        <v>55700</v>
      </c>
      <c r="AX343" s="18">
        <v>54300</v>
      </c>
      <c r="AY343" s="40">
        <v>53400</v>
      </c>
      <c r="AZ343" s="40">
        <v>53400</v>
      </c>
      <c r="BA343" s="40">
        <v>52800</v>
      </c>
      <c r="BB343" s="40">
        <v>52400</v>
      </c>
      <c r="BC343" s="40">
        <v>53500</v>
      </c>
      <c r="BD343" s="40">
        <v>53800</v>
      </c>
      <c r="BE343" s="40">
        <v>53200</v>
      </c>
      <c r="BF343" s="40">
        <v>53900</v>
      </c>
      <c r="BG343" s="40">
        <v>54600</v>
      </c>
      <c r="BH343" s="40">
        <v>55600</v>
      </c>
      <c r="BI343" s="40">
        <v>55500</v>
      </c>
      <c r="BJ343" s="40">
        <v>55300</v>
      </c>
      <c r="BK343" s="40">
        <v>54500</v>
      </c>
      <c r="BL343" s="40">
        <v>55400</v>
      </c>
      <c r="BM343" s="40">
        <v>55200</v>
      </c>
      <c r="BN343" s="40">
        <v>53200</v>
      </c>
      <c r="BO343" s="40">
        <v>50200</v>
      </c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16"/>
      <c r="CJ343"/>
      <c r="CL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EA343" s="30" t="e">
        <f t="shared" si="163"/>
        <v>#DIV/0!</v>
      </c>
      <c r="EB343" s="30">
        <f t="shared" si="164"/>
        <v>5.9811320754716985E-2</v>
      </c>
      <c r="EC343" s="30">
        <f t="shared" si="183"/>
        <v>5.4740740740740743E-2</v>
      </c>
      <c r="ED343" s="30">
        <f t="shared" si="184"/>
        <v>5.2237093690248565E-2</v>
      </c>
      <c r="EE343" s="30">
        <f t="shared" si="185"/>
        <v>5.4923954372623575E-2</v>
      </c>
      <c r="EF343" s="30">
        <f t="shared" si="186"/>
        <v>4.7205323193916349E-2</v>
      </c>
      <c r="EG343" s="30">
        <f t="shared" si="187"/>
        <v>4.2091743119266056E-2</v>
      </c>
      <c r="EH343" s="30">
        <f t="shared" si="188"/>
        <v>3.8785714285714284E-2</v>
      </c>
      <c r="EI343" s="30">
        <f t="shared" si="189"/>
        <v>4.0593525179856114E-2</v>
      </c>
      <c r="EJ343" s="30">
        <f t="shared" si="190"/>
        <v>3.7888888888888889E-2</v>
      </c>
      <c r="EK343" s="30">
        <f t="shared" si="191"/>
        <v>3.5046210720887247E-2</v>
      </c>
      <c r="EL343" s="30">
        <f t="shared" si="192"/>
        <v>3.2149362477231332E-2</v>
      </c>
      <c r="EM343" s="30">
        <f t="shared" si="193"/>
        <v>3.5977859778597784E-2</v>
      </c>
      <c r="EN343" s="30">
        <f t="shared" si="194"/>
        <v>3.4308797127468579E-2</v>
      </c>
      <c r="EO343" s="30">
        <f t="shared" si="168"/>
        <v>3.4401473296500923E-2</v>
      </c>
      <c r="EP343" s="30">
        <f t="shared" si="169"/>
        <v>3.2734082397003747E-2</v>
      </c>
      <c r="EQ343" s="30">
        <f t="shared" si="170"/>
        <v>3.344569288389513E-2</v>
      </c>
      <c r="ER343" s="30">
        <f t="shared" si="171"/>
        <v>3.318181818181818E-2</v>
      </c>
      <c r="ES343" s="30">
        <f t="shared" si="172"/>
        <v>3.1393129770992366E-2</v>
      </c>
      <c r="ET343" s="30">
        <f t="shared" si="173"/>
        <v>3.0859813084112151E-2</v>
      </c>
      <c r="EU343" s="30">
        <f t="shared" si="174"/>
        <v>3.3736059479553902E-2</v>
      </c>
      <c r="EV343" s="30">
        <f t="shared" si="175"/>
        <v>3.4003759398496237E-2</v>
      </c>
      <c r="EW343" s="30">
        <f t="shared" si="176"/>
        <v>3.2745825602968459E-2</v>
      </c>
      <c r="EX343" s="30">
        <f t="shared" si="177"/>
        <v>3.1868131868131866E-2</v>
      </c>
      <c r="EY343" s="30">
        <f t="shared" si="178"/>
        <v>3.2949640287769782E-2</v>
      </c>
      <c r="EZ343" s="30">
        <f t="shared" si="179"/>
        <v>3.3009009009009008E-2</v>
      </c>
      <c r="FA343" s="30">
        <f t="shared" si="180"/>
        <v>3.2188065099457507E-2</v>
      </c>
      <c r="FB343" s="30">
        <f t="shared" si="181"/>
        <v>3.2256880733944955E-2</v>
      </c>
      <c r="FC343" s="30">
        <f t="shared" si="182"/>
        <v>3.395306859205776E-2</v>
      </c>
      <c r="FD343" s="30">
        <f t="shared" si="165"/>
        <v>7.0326086956521733E-2</v>
      </c>
      <c r="FE343" s="30">
        <f t="shared" si="166"/>
        <v>7.2218045112781959E-2</v>
      </c>
      <c r="FF343" s="30">
        <f t="shared" si="167"/>
        <v>7.2828685258964146E-2</v>
      </c>
    </row>
    <row r="344" spans="1:162" ht="14.4" x14ac:dyDescent="0.3">
      <c r="A344" s="16" t="s">
        <v>16</v>
      </c>
      <c r="B344" s="18">
        <v>14704</v>
      </c>
      <c r="C344" s="18">
        <v>13666</v>
      </c>
      <c r="D344" s="18">
        <v>12614</v>
      </c>
      <c r="E344" s="18">
        <v>12791</v>
      </c>
      <c r="F344" s="18">
        <v>11294</v>
      </c>
      <c r="G344" s="18">
        <v>10238</v>
      </c>
      <c r="H344" s="18">
        <v>9372</v>
      </c>
      <c r="I344" s="18">
        <v>9618</v>
      </c>
      <c r="J344" s="18">
        <v>8751</v>
      </c>
      <c r="K344" s="18">
        <v>8292</v>
      </c>
      <c r="L344" s="18">
        <v>8053</v>
      </c>
      <c r="M344" s="18">
        <v>8613</v>
      </c>
      <c r="N344" s="18">
        <v>8331</v>
      </c>
      <c r="O344" s="18">
        <v>8222</v>
      </c>
      <c r="P344" s="18">
        <v>7874</v>
      </c>
      <c r="Q344" s="18">
        <v>8315</v>
      </c>
      <c r="R344" s="18">
        <v>8089</v>
      </c>
      <c r="S344" s="18">
        <v>7814</v>
      </c>
      <c r="T344" s="18">
        <v>7897</v>
      </c>
      <c r="U344" s="18">
        <v>8478</v>
      </c>
      <c r="V344" s="18">
        <v>8372</v>
      </c>
      <c r="W344" s="18">
        <v>8285</v>
      </c>
      <c r="X344" s="18">
        <v>8187</v>
      </c>
      <c r="Y344" s="18">
        <v>8569</v>
      </c>
      <c r="Z344" s="18">
        <v>8479</v>
      </c>
      <c r="AA344" s="18">
        <v>8222</v>
      </c>
      <c r="AB344" s="18">
        <v>8178</v>
      </c>
      <c r="AC344" s="18">
        <v>8633</v>
      </c>
      <c r="AD344" s="18">
        <v>19393</v>
      </c>
      <c r="AE344" s="18">
        <v>19040</v>
      </c>
      <c r="AF344" s="18">
        <v>18201</v>
      </c>
      <c r="AG344" s="18"/>
      <c r="AH344" s="18"/>
      <c r="AI344" s="18"/>
      <c r="AJ344" s="18"/>
      <c r="AK344" s="18">
        <v>285800</v>
      </c>
      <c r="AL344" s="18">
        <v>286400</v>
      </c>
      <c r="AM344" s="18">
        <v>283300</v>
      </c>
      <c r="AN344" s="18">
        <v>283300</v>
      </c>
      <c r="AO344" s="18">
        <v>281700</v>
      </c>
      <c r="AP344" s="18">
        <v>283100</v>
      </c>
      <c r="AQ344" s="18">
        <v>285300</v>
      </c>
      <c r="AR344" s="18">
        <v>285800</v>
      </c>
      <c r="AS344" s="18">
        <v>283400</v>
      </c>
      <c r="AT344" s="18">
        <v>282300</v>
      </c>
      <c r="AU344" s="18">
        <v>276900</v>
      </c>
      <c r="AV344" s="18">
        <v>273000</v>
      </c>
      <c r="AW344" s="18">
        <v>276400</v>
      </c>
      <c r="AX344" s="18">
        <v>276100</v>
      </c>
      <c r="AY344" s="40">
        <v>277500</v>
      </c>
      <c r="AZ344" s="40">
        <v>279900</v>
      </c>
      <c r="BA344" s="40">
        <v>277300</v>
      </c>
      <c r="BB344" s="40">
        <v>275600</v>
      </c>
      <c r="BC344" s="40">
        <v>280300</v>
      </c>
      <c r="BD344" s="40">
        <v>282300</v>
      </c>
      <c r="BE344" s="40">
        <v>282400</v>
      </c>
      <c r="BF344" s="40">
        <v>284000</v>
      </c>
      <c r="BG344" s="40">
        <v>285500</v>
      </c>
      <c r="BH344" s="40">
        <v>286300</v>
      </c>
      <c r="BI344" s="40">
        <v>283400</v>
      </c>
      <c r="BJ344" s="40">
        <v>281800</v>
      </c>
      <c r="BK344" s="40">
        <v>282100</v>
      </c>
      <c r="BL344" s="40">
        <v>284400</v>
      </c>
      <c r="BM344" s="40">
        <v>282800</v>
      </c>
      <c r="BN344" s="40">
        <v>285200</v>
      </c>
      <c r="BO344" s="40">
        <v>284900</v>
      </c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16"/>
      <c r="CJ344"/>
      <c r="CL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EA344" s="30" t="e">
        <f t="shared" si="163"/>
        <v>#DIV/0!</v>
      </c>
      <c r="EB344" s="30">
        <f t="shared" si="164"/>
        <v>5.1448565430370886E-2</v>
      </c>
      <c r="EC344" s="30">
        <f t="shared" si="183"/>
        <v>4.7716480446927376E-2</v>
      </c>
      <c r="ED344" s="30">
        <f t="shared" si="184"/>
        <v>4.45252382633251E-2</v>
      </c>
      <c r="EE344" s="30">
        <f t="shared" si="185"/>
        <v>4.5150017649135191E-2</v>
      </c>
      <c r="EF344" s="30">
        <f t="shared" si="186"/>
        <v>4.009229676961306E-2</v>
      </c>
      <c r="EG344" s="30">
        <f t="shared" si="187"/>
        <v>3.6163899682091133E-2</v>
      </c>
      <c r="EH344" s="30">
        <f t="shared" si="188"/>
        <v>3.2849631966351212E-2</v>
      </c>
      <c r="EI344" s="30">
        <f t="shared" si="189"/>
        <v>3.3652904128761374E-2</v>
      </c>
      <c r="EJ344" s="30">
        <f t="shared" si="190"/>
        <v>3.0878616796047989E-2</v>
      </c>
      <c r="EK344" s="30">
        <f t="shared" si="191"/>
        <v>2.9373007438894792E-2</v>
      </c>
      <c r="EL344" s="30">
        <f t="shared" si="192"/>
        <v>2.9082701336222462E-2</v>
      </c>
      <c r="EM344" s="30">
        <f t="shared" si="193"/>
        <v>3.1549450549450547E-2</v>
      </c>
      <c r="EN344" s="30">
        <f t="shared" si="194"/>
        <v>3.01410998552822E-2</v>
      </c>
      <c r="EO344" s="30">
        <f t="shared" si="168"/>
        <v>2.9779065555957985E-2</v>
      </c>
      <c r="EP344" s="30">
        <f t="shared" si="169"/>
        <v>2.8374774774774774E-2</v>
      </c>
      <c r="EQ344" s="30">
        <f t="shared" si="170"/>
        <v>2.9707038227938548E-2</v>
      </c>
      <c r="ER344" s="30">
        <f t="shared" si="171"/>
        <v>2.9170573386224304E-2</v>
      </c>
      <c r="ES344" s="30">
        <f t="shared" si="172"/>
        <v>2.8352685050798257E-2</v>
      </c>
      <c r="ET344" s="30">
        <f t="shared" si="173"/>
        <v>2.8173385658223332E-2</v>
      </c>
      <c r="EU344" s="30">
        <f t="shared" si="174"/>
        <v>3.0031880977683317E-2</v>
      </c>
      <c r="EV344" s="30">
        <f t="shared" si="175"/>
        <v>2.9645892351274787E-2</v>
      </c>
      <c r="EW344" s="30">
        <f t="shared" si="176"/>
        <v>2.9172535211267607E-2</v>
      </c>
      <c r="EX344" s="30">
        <f t="shared" si="177"/>
        <v>2.867600700525394E-2</v>
      </c>
      <c r="EY344" s="30">
        <f t="shared" si="178"/>
        <v>2.9930143206426826E-2</v>
      </c>
      <c r="EZ344" s="30">
        <f t="shared" si="179"/>
        <v>2.9918842625264643E-2</v>
      </c>
      <c r="FA344" s="30">
        <f t="shared" si="180"/>
        <v>2.9176721078779277E-2</v>
      </c>
      <c r="FB344" s="30">
        <f t="shared" si="181"/>
        <v>2.8989719957461892E-2</v>
      </c>
      <c r="FC344" s="30">
        <f t="shared" si="182"/>
        <v>3.0355133614627286E-2</v>
      </c>
      <c r="FD344" s="30">
        <f t="shared" si="165"/>
        <v>6.857496463932107E-2</v>
      </c>
      <c r="FE344" s="30">
        <f t="shared" si="166"/>
        <v>6.6760168302945302E-2</v>
      </c>
      <c r="FF344" s="30">
        <f t="shared" si="167"/>
        <v>6.3885573885573879E-2</v>
      </c>
    </row>
    <row r="345" spans="1:162" ht="14.4" x14ac:dyDescent="0.3">
      <c r="A345" s="16" t="s">
        <v>347</v>
      </c>
      <c r="B345" s="18">
        <v>2530</v>
      </c>
      <c r="C345" s="18">
        <v>2312</v>
      </c>
      <c r="D345" s="18">
        <v>2101</v>
      </c>
      <c r="E345" s="18">
        <v>2076</v>
      </c>
      <c r="F345" s="18">
        <v>1873</v>
      </c>
      <c r="G345" s="18">
        <v>1715</v>
      </c>
      <c r="H345" s="18">
        <v>1624</v>
      </c>
      <c r="I345" s="18">
        <v>1617</v>
      </c>
      <c r="J345" s="18">
        <v>1449</v>
      </c>
      <c r="K345" s="18">
        <v>1388</v>
      </c>
      <c r="L345" s="18">
        <v>1378</v>
      </c>
      <c r="M345" s="18">
        <v>1459</v>
      </c>
      <c r="N345" s="18">
        <v>1448</v>
      </c>
      <c r="O345" s="18">
        <v>1467</v>
      </c>
      <c r="P345" s="18">
        <v>1430</v>
      </c>
      <c r="Q345" s="18">
        <v>1492</v>
      </c>
      <c r="R345" s="18">
        <v>1460</v>
      </c>
      <c r="S345" s="18">
        <v>1415</v>
      </c>
      <c r="T345" s="18">
        <v>1422</v>
      </c>
      <c r="U345" s="18">
        <v>1528</v>
      </c>
      <c r="V345" s="18">
        <v>1420</v>
      </c>
      <c r="W345" s="18">
        <v>1368</v>
      </c>
      <c r="X345" s="18">
        <v>1475</v>
      </c>
      <c r="Y345" s="18">
        <v>1614</v>
      </c>
      <c r="Z345" s="18">
        <v>1617</v>
      </c>
      <c r="AA345" s="18">
        <v>1630</v>
      </c>
      <c r="AB345" s="18">
        <v>1625</v>
      </c>
      <c r="AC345" s="18">
        <v>1741</v>
      </c>
      <c r="AD345" s="18">
        <v>3860</v>
      </c>
      <c r="AE345" s="18">
        <v>3936</v>
      </c>
      <c r="AF345" s="18">
        <v>3847</v>
      </c>
      <c r="AG345" s="18"/>
      <c r="AH345" s="18"/>
      <c r="AI345" s="18"/>
      <c r="AJ345" s="18"/>
      <c r="AK345" s="18">
        <v>51600</v>
      </c>
      <c r="AL345" s="18">
        <v>51500</v>
      </c>
      <c r="AM345" s="18">
        <v>48000</v>
      </c>
      <c r="AN345" s="18">
        <v>48800</v>
      </c>
      <c r="AO345" s="18">
        <v>47800</v>
      </c>
      <c r="AP345" s="18">
        <v>47100</v>
      </c>
      <c r="AQ345" s="18">
        <v>48800</v>
      </c>
      <c r="AR345" s="18">
        <v>46900</v>
      </c>
      <c r="AS345" s="18">
        <v>48900</v>
      </c>
      <c r="AT345" s="18">
        <v>49100</v>
      </c>
      <c r="AU345" s="18">
        <v>50400</v>
      </c>
      <c r="AV345" s="18">
        <v>51600</v>
      </c>
      <c r="AW345" s="18">
        <v>53500</v>
      </c>
      <c r="AX345" s="18">
        <v>53600</v>
      </c>
      <c r="AY345" s="40">
        <v>53100</v>
      </c>
      <c r="AZ345" s="40">
        <v>54800</v>
      </c>
      <c r="BA345" s="40">
        <v>54600</v>
      </c>
      <c r="BB345" s="40">
        <v>54700</v>
      </c>
      <c r="BC345" s="40">
        <v>55700</v>
      </c>
      <c r="BD345" s="40">
        <v>56500</v>
      </c>
      <c r="BE345" s="40">
        <v>58000</v>
      </c>
      <c r="BF345" s="40">
        <v>57500</v>
      </c>
      <c r="BG345" s="40">
        <v>57600</v>
      </c>
      <c r="BH345" s="40">
        <v>53400</v>
      </c>
      <c r="BI345" s="40">
        <v>48900</v>
      </c>
      <c r="BJ345" s="40">
        <v>53700</v>
      </c>
      <c r="BK345" s="40">
        <v>54300</v>
      </c>
      <c r="BL345" s="40">
        <v>54100</v>
      </c>
      <c r="BM345" s="40">
        <v>56500</v>
      </c>
      <c r="BN345" s="40">
        <v>55300</v>
      </c>
      <c r="BO345" s="40">
        <v>55700</v>
      </c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16"/>
      <c r="CJ345"/>
      <c r="CL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EA345" s="30" t="e">
        <f t="shared" si="163"/>
        <v>#DIV/0!</v>
      </c>
      <c r="EB345" s="30">
        <f t="shared" si="164"/>
        <v>4.9031007751937986E-2</v>
      </c>
      <c r="EC345" s="30">
        <f t="shared" si="183"/>
        <v>4.4893203883495145E-2</v>
      </c>
      <c r="ED345" s="30">
        <f t="shared" si="184"/>
        <v>4.3770833333333335E-2</v>
      </c>
      <c r="EE345" s="30">
        <f t="shared" si="185"/>
        <v>4.2540983606557378E-2</v>
      </c>
      <c r="EF345" s="30">
        <f t="shared" si="186"/>
        <v>3.9184100418410042E-2</v>
      </c>
      <c r="EG345" s="30">
        <f t="shared" si="187"/>
        <v>3.6411889596602971E-2</v>
      </c>
      <c r="EH345" s="30">
        <f t="shared" si="188"/>
        <v>3.3278688524590164E-2</v>
      </c>
      <c r="EI345" s="30">
        <f t="shared" si="189"/>
        <v>3.4477611940298504E-2</v>
      </c>
      <c r="EJ345" s="30">
        <f t="shared" si="190"/>
        <v>2.9631901840490797E-2</v>
      </c>
      <c r="EK345" s="30">
        <f t="shared" si="191"/>
        <v>2.8268839103869653E-2</v>
      </c>
      <c r="EL345" s="30">
        <f t="shared" si="192"/>
        <v>2.734126984126984E-2</v>
      </c>
      <c r="EM345" s="30">
        <f t="shared" si="193"/>
        <v>2.8275193798449613E-2</v>
      </c>
      <c r="EN345" s="30">
        <f t="shared" si="194"/>
        <v>2.7065420560747663E-2</v>
      </c>
      <c r="EO345" s="30">
        <f t="shared" si="168"/>
        <v>2.7369402985074627E-2</v>
      </c>
      <c r="EP345" s="30">
        <f t="shared" si="169"/>
        <v>2.6930320150659135E-2</v>
      </c>
      <c r="EQ345" s="30">
        <f t="shared" si="170"/>
        <v>2.7226277372262773E-2</v>
      </c>
      <c r="ER345" s="30">
        <f t="shared" si="171"/>
        <v>2.6739926739926739E-2</v>
      </c>
      <c r="ES345" s="30">
        <f t="shared" si="172"/>
        <v>2.586837294332724E-2</v>
      </c>
      <c r="ET345" s="30">
        <f t="shared" si="173"/>
        <v>2.5529622980251347E-2</v>
      </c>
      <c r="EU345" s="30">
        <f t="shared" si="174"/>
        <v>2.704424778761062E-2</v>
      </c>
      <c r="EV345" s="30">
        <f t="shared" si="175"/>
        <v>2.4482758620689656E-2</v>
      </c>
      <c r="EW345" s="30">
        <f t="shared" si="176"/>
        <v>2.3791304347826087E-2</v>
      </c>
      <c r="EX345" s="30">
        <f t="shared" si="177"/>
        <v>2.5607638888888888E-2</v>
      </c>
      <c r="EY345" s="30">
        <f t="shared" si="178"/>
        <v>3.0224719101123596E-2</v>
      </c>
      <c r="EZ345" s="30">
        <f t="shared" si="179"/>
        <v>3.3067484662576689E-2</v>
      </c>
      <c r="FA345" s="30">
        <f t="shared" si="180"/>
        <v>3.0353817504655493E-2</v>
      </c>
      <c r="FB345" s="30">
        <f t="shared" si="181"/>
        <v>2.9926335174953959E-2</v>
      </c>
      <c r="FC345" s="30">
        <f t="shared" si="182"/>
        <v>3.2181146025878002E-2</v>
      </c>
      <c r="FD345" s="30">
        <f t="shared" si="165"/>
        <v>6.8318584070796454E-2</v>
      </c>
      <c r="FE345" s="30">
        <f t="shared" si="166"/>
        <v>7.1175406871609406E-2</v>
      </c>
      <c r="FF345" s="30">
        <f t="shared" si="167"/>
        <v>6.9066427289048479E-2</v>
      </c>
    </row>
    <row r="346" spans="1:162" ht="14.4" x14ac:dyDescent="0.3">
      <c r="A346" s="16" t="s">
        <v>348</v>
      </c>
      <c r="B346" s="18">
        <v>2308</v>
      </c>
      <c r="C346" s="18">
        <v>2117</v>
      </c>
      <c r="D346" s="18">
        <v>1961</v>
      </c>
      <c r="E346" s="18">
        <v>1975</v>
      </c>
      <c r="F346" s="18">
        <v>1779</v>
      </c>
      <c r="G346" s="18">
        <v>1676</v>
      </c>
      <c r="H346" s="18">
        <v>1564</v>
      </c>
      <c r="I346" s="18">
        <v>1596</v>
      </c>
      <c r="J346" s="18">
        <v>1453</v>
      </c>
      <c r="K346" s="18">
        <v>1405</v>
      </c>
      <c r="L346" s="18">
        <v>1361</v>
      </c>
      <c r="M346" s="18">
        <v>1421</v>
      </c>
      <c r="N346" s="18">
        <v>1357</v>
      </c>
      <c r="O346" s="18">
        <v>1287</v>
      </c>
      <c r="P346" s="18">
        <v>1312</v>
      </c>
      <c r="Q346" s="18">
        <v>1355</v>
      </c>
      <c r="R346" s="18">
        <v>1312</v>
      </c>
      <c r="S346" s="18">
        <v>1269</v>
      </c>
      <c r="T346" s="18">
        <v>1292</v>
      </c>
      <c r="U346" s="18">
        <v>1353</v>
      </c>
      <c r="V346" s="18">
        <v>1383</v>
      </c>
      <c r="W346" s="18">
        <v>1353</v>
      </c>
      <c r="X346" s="18">
        <v>1325</v>
      </c>
      <c r="Y346" s="18">
        <v>1376</v>
      </c>
      <c r="Z346" s="18">
        <v>1362</v>
      </c>
      <c r="AA346" s="18">
        <v>1317</v>
      </c>
      <c r="AB346" s="18">
        <v>1372</v>
      </c>
      <c r="AC346" s="18">
        <v>1448</v>
      </c>
      <c r="AD346" s="18">
        <v>3589</v>
      </c>
      <c r="AE346" s="18">
        <v>3582</v>
      </c>
      <c r="AF346" s="18">
        <v>3296</v>
      </c>
      <c r="AG346" s="18"/>
      <c r="AH346" s="18"/>
      <c r="AI346" s="18"/>
      <c r="AJ346" s="18"/>
      <c r="AK346" s="18">
        <v>57400</v>
      </c>
      <c r="AL346" s="18">
        <v>58300</v>
      </c>
      <c r="AM346" s="18">
        <v>55800</v>
      </c>
      <c r="AN346" s="18">
        <v>56700</v>
      </c>
      <c r="AO346" s="18">
        <v>56700</v>
      </c>
      <c r="AP346" s="18">
        <v>57100</v>
      </c>
      <c r="AQ346" s="18">
        <v>59600</v>
      </c>
      <c r="AR346" s="18">
        <v>61100</v>
      </c>
      <c r="AS346" s="18">
        <v>61300</v>
      </c>
      <c r="AT346" s="18">
        <v>61300</v>
      </c>
      <c r="AU346" s="18">
        <v>60100</v>
      </c>
      <c r="AV346" s="18">
        <v>60200</v>
      </c>
      <c r="AW346" s="18">
        <v>60100</v>
      </c>
      <c r="AX346" s="18">
        <v>60900</v>
      </c>
      <c r="AY346" s="40">
        <v>62200</v>
      </c>
      <c r="AZ346" s="40">
        <v>61500</v>
      </c>
      <c r="BA346" s="40">
        <v>61900</v>
      </c>
      <c r="BB346" s="40">
        <v>59300</v>
      </c>
      <c r="BC346" s="40">
        <v>57200</v>
      </c>
      <c r="BD346" s="40">
        <v>58500</v>
      </c>
      <c r="BE346" s="40">
        <v>57800</v>
      </c>
      <c r="BF346" s="40">
        <v>58700</v>
      </c>
      <c r="BG346" s="40">
        <v>60900</v>
      </c>
      <c r="BH346" s="40">
        <v>60400</v>
      </c>
      <c r="BI346" s="40">
        <v>59000</v>
      </c>
      <c r="BJ346" s="40">
        <v>58000</v>
      </c>
      <c r="BK346" s="40">
        <v>58700</v>
      </c>
      <c r="BL346" s="40">
        <v>57900</v>
      </c>
      <c r="BM346" s="40">
        <v>58500</v>
      </c>
      <c r="BN346" s="40">
        <v>57700</v>
      </c>
      <c r="BO346" s="40">
        <v>59100</v>
      </c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16"/>
      <c r="CJ346"/>
      <c r="CL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EA346" s="30" t="e">
        <f t="shared" si="163"/>
        <v>#DIV/0!</v>
      </c>
      <c r="EB346" s="30">
        <f t="shared" si="164"/>
        <v>4.020905923344948E-2</v>
      </c>
      <c r="EC346" s="30">
        <f t="shared" si="183"/>
        <v>3.6312178387650086E-2</v>
      </c>
      <c r="ED346" s="30">
        <f t="shared" si="184"/>
        <v>3.5143369175627243E-2</v>
      </c>
      <c r="EE346" s="30">
        <f t="shared" si="185"/>
        <v>3.4832451499118164E-2</v>
      </c>
      <c r="EF346" s="30">
        <f t="shared" si="186"/>
        <v>3.1375661375661376E-2</v>
      </c>
      <c r="EG346" s="30">
        <f t="shared" si="187"/>
        <v>2.9352014010507882E-2</v>
      </c>
      <c r="EH346" s="30">
        <f t="shared" si="188"/>
        <v>2.6241610738255032E-2</v>
      </c>
      <c r="EI346" s="30">
        <f t="shared" si="189"/>
        <v>2.6121112929623568E-2</v>
      </c>
      <c r="EJ346" s="30">
        <f t="shared" si="190"/>
        <v>2.3703099510603589E-2</v>
      </c>
      <c r="EK346" s="30">
        <f t="shared" si="191"/>
        <v>2.2920065252854813E-2</v>
      </c>
      <c r="EL346" s="30">
        <f t="shared" si="192"/>
        <v>2.2645590682196338E-2</v>
      </c>
      <c r="EM346" s="30">
        <f t="shared" si="193"/>
        <v>2.3604651162790698E-2</v>
      </c>
      <c r="EN346" s="30">
        <f t="shared" si="194"/>
        <v>2.2579034941763727E-2</v>
      </c>
      <c r="EO346" s="30">
        <f t="shared" si="168"/>
        <v>2.1133004926108374E-2</v>
      </c>
      <c r="EP346" s="30">
        <f t="shared" si="169"/>
        <v>2.1093247588424437E-2</v>
      </c>
      <c r="EQ346" s="30">
        <f t="shared" si="170"/>
        <v>2.2032520325203253E-2</v>
      </c>
      <c r="ER346" s="30">
        <f t="shared" si="171"/>
        <v>2.1195476575121164E-2</v>
      </c>
      <c r="ES346" s="30">
        <f t="shared" si="172"/>
        <v>2.1399662731871837E-2</v>
      </c>
      <c r="ET346" s="30">
        <f t="shared" si="173"/>
        <v>2.2587412587412588E-2</v>
      </c>
      <c r="EU346" s="30">
        <f t="shared" si="174"/>
        <v>2.3128205128205129E-2</v>
      </c>
      <c r="EV346" s="30">
        <f t="shared" si="175"/>
        <v>2.3927335640138409E-2</v>
      </c>
      <c r="EW346" s="30">
        <f t="shared" si="176"/>
        <v>2.3049403747870529E-2</v>
      </c>
      <c r="EX346" s="30">
        <f t="shared" si="177"/>
        <v>2.1756978653530379E-2</v>
      </c>
      <c r="EY346" s="30">
        <f t="shared" si="178"/>
        <v>2.2781456953642386E-2</v>
      </c>
      <c r="EZ346" s="30">
        <f t="shared" si="179"/>
        <v>2.3084745762711863E-2</v>
      </c>
      <c r="FA346" s="30">
        <f t="shared" si="180"/>
        <v>2.2706896551724139E-2</v>
      </c>
      <c r="FB346" s="30">
        <f t="shared" si="181"/>
        <v>2.3373083475298127E-2</v>
      </c>
      <c r="FC346" s="30">
        <f t="shared" si="182"/>
        <v>2.5008635578583766E-2</v>
      </c>
      <c r="FD346" s="30">
        <f t="shared" si="165"/>
        <v>6.1350427350427353E-2</v>
      </c>
      <c r="FE346" s="30">
        <f t="shared" si="166"/>
        <v>6.2079722703639512E-2</v>
      </c>
      <c r="FF346" s="30">
        <f t="shared" si="167"/>
        <v>5.5769881556683588E-2</v>
      </c>
    </row>
    <row r="347" spans="1:162" ht="14.4" x14ac:dyDescent="0.3">
      <c r="A347" s="16" t="s">
        <v>349</v>
      </c>
      <c r="B347" s="18">
        <v>3702</v>
      </c>
      <c r="C347" s="18">
        <v>3492</v>
      </c>
      <c r="D347" s="18">
        <v>3156</v>
      </c>
      <c r="E347" s="18">
        <v>3172</v>
      </c>
      <c r="F347" s="18">
        <v>2884</v>
      </c>
      <c r="G347" s="18">
        <v>2673</v>
      </c>
      <c r="H347" s="18">
        <v>2480</v>
      </c>
      <c r="I347" s="18">
        <v>2519</v>
      </c>
      <c r="J347" s="18">
        <v>2456</v>
      </c>
      <c r="K347" s="18">
        <v>2397</v>
      </c>
      <c r="L347" s="18">
        <v>2304</v>
      </c>
      <c r="M347" s="18">
        <v>2322</v>
      </c>
      <c r="N347" s="18">
        <v>2270</v>
      </c>
      <c r="O347" s="18">
        <v>2261</v>
      </c>
      <c r="P347" s="18">
        <v>2214</v>
      </c>
      <c r="Q347" s="18">
        <v>2329</v>
      </c>
      <c r="R347" s="18">
        <v>2279</v>
      </c>
      <c r="S347" s="18">
        <v>2231</v>
      </c>
      <c r="T347" s="18">
        <v>2162</v>
      </c>
      <c r="U347" s="18">
        <v>2207</v>
      </c>
      <c r="V347" s="18">
        <v>2282</v>
      </c>
      <c r="W347" s="18">
        <v>2301</v>
      </c>
      <c r="X347" s="18">
        <v>2208</v>
      </c>
      <c r="Y347" s="18">
        <v>2335</v>
      </c>
      <c r="Z347" s="18">
        <v>2336</v>
      </c>
      <c r="AA347" s="18">
        <v>2376</v>
      </c>
      <c r="AB347" s="18">
        <v>2396</v>
      </c>
      <c r="AC347" s="18">
        <v>2540</v>
      </c>
      <c r="AD347" s="18">
        <v>5966</v>
      </c>
      <c r="AE347" s="18">
        <v>6075</v>
      </c>
      <c r="AF347" s="18">
        <v>5888</v>
      </c>
      <c r="AG347" s="18"/>
      <c r="AH347" s="18"/>
      <c r="AI347" s="18"/>
      <c r="AJ347" s="18"/>
      <c r="AK347" s="18">
        <v>87300</v>
      </c>
      <c r="AL347" s="18">
        <v>85600</v>
      </c>
      <c r="AM347" s="18">
        <v>88600</v>
      </c>
      <c r="AN347" s="18">
        <v>89300</v>
      </c>
      <c r="AO347" s="18">
        <v>88100</v>
      </c>
      <c r="AP347" s="18">
        <v>88000</v>
      </c>
      <c r="AQ347" s="18">
        <v>87000</v>
      </c>
      <c r="AR347" s="18">
        <v>87400</v>
      </c>
      <c r="AS347" s="18">
        <v>88000</v>
      </c>
      <c r="AT347" s="18">
        <v>90400</v>
      </c>
      <c r="AU347" s="18">
        <v>92800</v>
      </c>
      <c r="AV347" s="18">
        <v>90700</v>
      </c>
      <c r="AW347" s="18">
        <v>90700</v>
      </c>
      <c r="AX347" s="18">
        <v>92200</v>
      </c>
      <c r="AY347" s="40">
        <v>91100</v>
      </c>
      <c r="AZ347" s="40">
        <v>92600</v>
      </c>
      <c r="BA347" s="40">
        <v>93300</v>
      </c>
      <c r="BB347" s="40">
        <v>91200</v>
      </c>
      <c r="BC347" s="40">
        <v>88500</v>
      </c>
      <c r="BD347" s="40">
        <v>86600</v>
      </c>
      <c r="BE347" s="40">
        <v>84800</v>
      </c>
      <c r="BF347" s="40">
        <v>85800</v>
      </c>
      <c r="BG347" s="40">
        <v>87500</v>
      </c>
      <c r="BH347" s="40">
        <v>89700</v>
      </c>
      <c r="BI347" s="40">
        <v>92400</v>
      </c>
      <c r="BJ347" s="40">
        <v>93500</v>
      </c>
      <c r="BK347" s="40">
        <v>92000</v>
      </c>
      <c r="BL347" s="40">
        <v>92300</v>
      </c>
      <c r="BM347" s="40">
        <v>91300</v>
      </c>
      <c r="BN347" s="40">
        <v>88200</v>
      </c>
      <c r="BO347" s="40">
        <v>89300</v>
      </c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16"/>
      <c r="CJ347"/>
      <c r="CL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EA347" s="30" t="e">
        <f t="shared" si="163"/>
        <v>#DIV/0!</v>
      </c>
      <c r="EB347" s="30">
        <f t="shared" si="164"/>
        <v>4.2405498281786941E-2</v>
      </c>
      <c r="EC347" s="30">
        <f t="shared" si="183"/>
        <v>4.0794392523364489E-2</v>
      </c>
      <c r="ED347" s="30">
        <f t="shared" si="184"/>
        <v>3.5620767494356657E-2</v>
      </c>
      <c r="EE347" s="30">
        <f t="shared" si="185"/>
        <v>3.5520716685330349E-2</v>
      </c>
      <c r="EF347" s="30">
        <f t="shared" si="186"/>
        <v>3.2735527809307607E-2</v>
      </c>
      <c r="EG347" s="30">
        <f t="shared" si="187"/>
        <v>3.0374999999999999E-2</v>
      </c>
      <c r="EH347" s="30">
        <f t="shared" si="188"/>
        <v>2.8505747126436783E-2</v>
      </c>
      <c r="EI347" s="30">
        <f t="shared" si="189"/>
        <v>2.8821510297482839E-2</v>
      </c>
      <c r="EJ347" s="30">
        <f t="shared" si="190"/>
        <v>2.7909090909090908E-2</v>
      </c>
      <c r="EK347" s="30">
        <f t="shared" si="191"/>
        <v>2.6515486725663718E-2</v>
      </c>
      <c r="EL347" s="30">
        <f t="shared" si="192"/>
        <v>2.4827586206896551E-2</v>
      </c>
      <c r="EM347" s="30">
        <f t="shared" si="193"/>
        <v>2.5600882028665933E-2</v>
      </c>
      <c r="EN347" s="30">
        <f t="shared" si="194"/>
        <v>2.5027563395810363E-2</v>
      </c>
      <c r="EO347" s="30">
        <f t="shared" si="168"/>
        <v>2.4522776572668114E-2</v>
      </c>
      <c r="EP347" s="30">
        <f t="shared" si="169"/>
        <v>2.4302963776070254E-2</v>
      </c>
      <c r="EQ347" s="30">
        <f t="shared" si="170"/>
        <v>2.5151187904967603E-2</v>
      </c>
      <c r="ER347" s="30">
        <f t="shared" si="171"/>
        <v>2.4426580921757771E-2</v>
      </c>
      <c r="ES347" s="30">
        <f t="shared" si="172"/>
        <v>2.4462719298245613E-2</v>
      </c>
      <c r="ET347" s="30">
        <f t="shared" si="173"/>
        <v>2.4429378531073447E-2</v>
      </c>
      <c r="EU347" s="30">
        <f t="shared" si="174"/>
        <v>2.5484988452655889E-2</v>
      </c>
      <c r="EV347" s="30">
        <f t="shared" si="175"/>
        <v>2.6910377358490566E-2</v>
      </c>
      <c r="EW347" s="30">
        <f t="shared" si="176"/>
        <v>2.6818181818181817E-2</v>
      </c>
      <c r="EX347" s="30">
        <f t="shared" si="177"/>
        <v>2.5234285714285713E-2</v>
      </c>
      <c r="EY347" s="30">
        <f t="shared" si="178"/>
        <v>2.6031215161649943E-2</v>
      </c>
      <c r="EZ347" s="30">
        <f t="shared" si="179"/>
        <v>2.5281385281385283E-2</v>
      </c>
      <c r="FA347" s="30">
        <f t="shared" si="180"/>
        <v>2.5411764705882352E-2</v>
      </c>
      <c r="FB347" s="30">
        <f t="shared" si="181"/>
        <v>2.6043478260869564E-2</v>
      </c>
      <c r="FC347" s="30">
        <f t="shared" si="182"/>
        <v>2.7518959913326112E-2</v>
      </c>
      <c r="FD347" s="30">
        <f t="shared" si="165"/>
        <v>6.5345016429353781E-2</v>
      </c>
      <c r="FE347" s="30">
        <f t="shared" si="166"/>
        <v>6.8877551020408156E-2</v>
      </c>
      <c r="FF347" s="30">
        <f t="shared" si="167"/>
        <v>6.5935050391937283E-2</v>
      </c>
    </row>
    <row r="348" spans="1:162" ht="14.4" x14ac:dyDescent="0.3">
      <c r="A348" s="16" t="s">
        <v>350</v>
      </c>
      <c r="B348" s="18">
        <v>2394</v>
      </c>
      <c r="C348" s="18">
        <v>2302</v>
      </c>
      <c r="D348" s="18">
        <v>2271</v>
      </c>
      <c r="E348" s="18">
        <v>2353</v>
      </c>
      <c r="F348" s="18">
        <v>2012</v>
      </c>
      <c r="G348" s="18">
        <v>1892</v>
      </c>
      <c r="H348" s="18">
        <v>1828</v>
      </c>
      <c r="I348" s="18">
        <v>1703</v>
      </c>
      <c r="J348" s="18">
        <v>1767</v>
      </c>
      <c r="K348" s="18">
        <v>1691</v>
      </c>
      <c r="L348" s="18">
        <v>1651</v>
      </c>
      <c r="M348" s="18">
        <v>1782</v>
      </c>
      <c r="N348" s="18">
        <v>1610</v>
      </c>
      <c r="O348" s="18">
        <v>1598</v>
      </c>
      <c r="P348" s="18">
        <v>1638</v>
      </c>
      <c r="Q348" s="18">
        <v>1755</v>
      </c>
      <c r="R348" s="18">
        <v>1723</v>
      </c>
      <c r="S348" s="18">
        <v>1632</v>
      </c>
      <c r="T348" s="18">
        <v>1618</v>
      </c>
      <c r="U348" s="18">
        <v>1658</v>
      </c>
      <c r="V348" s="18">
        <v>1554</v>
      </c>
      <c r="W348" s="18">
        <v>1522</v>
      </c>
      <c r="X348" s="18">
        <v>1597</v>
      </c>
      <c r="Y348" s="18">
        <v>1651</v>
      </c>
      <c r="Z348" s="18">
        <v>1593</v>
      </c>
      <c r="AA348" s="18">
        <v>1627</v>
      </c>
      <c r="AB348" s="18">
        <v>1725</v>
      </c>
      <c r="AC348" s="18">
        <v>1887</v>
      </c>
      <c r="AD348" s="18">
        <v>3942</v>
      </c>
      <c r="AE348" s="18">
        <v>3690</v>
      </c>
      <c r="AF348" s="18">
        <v>3643</v>
      </c>
      <c r="AG348" s="18"/>
      <c r="AH348" s="18"/>
      <c r="AI348" s="18"/>
      <c r="AJ348" s="18"/>
      <c r="AK348" s="18">
        <v>47700</v>
      </c>
      <c r="AL348" s="18">
        <v>46800</v>
      </c>
      <c r="AM348" s="18">
        <v>48800</v>
      </c>
      <c r="AN348" s="18">
        <v>49700</v>
      </c>
      <c r="AO348" s="18">
        <v>47600</v>
      </c>
      <c r="AP348" s="18">
        <v>49200</v>
      </c>
      <c r="AQ348" s="18">
        <v>50300</v>
      </c>
      <c r="AR348" s="18">
        <v>49300</v>
      </c>
      <c r="AS348" s="18">
        <v>47600</v>
      </c>
      <c r="AT348" s="18">
        <v>45700</v>
      </c>
      <c r="AU348" s="18">
        <v>45100</v>
      </c>
      <c r="AV348" s="18">
        <v>44500</v>
      </c>
      <c r="AW348" s="18">
        <v>46300</v>
      </c>
      <c r="AX348" s="18">
        <v>47500</v>
      </c>
      <c r="AY348" s="40">
        <v>49200</v>
      </c>
      <c r="AZ348" s="40">
        <v>49100</v>
      </c>
      <c r="BA348" s="40">
        <v>47600</v>
      </c>
      <c r="BB348" s="40">
        <v>48700</v>
      </c>
      <c r="BC348" s="40">
        <v>49500</v>
      </c>
      <c r="BD348" s="40">
        <v>50200</v>
      </c>
      <c r="BE348" s="40">
        <v>50600</v>
      </c>
      <c r="BF348" s="40">
        <v>49800</v>
      </c>
      <c r="BG348" s="40">
        <v>49100</v>
      </c>
      <c r="BH348" s="40">
        <v>50100</v>
      </c>
      <c r="BI348" s="40">
        <v>49600</v>
      </c>
      <c r="BJ348" s="40">
        <v>50600</v>
      </c>
      <c r="BK348" s="40">
        <v>49800</v>
      </c>
      <c r="BL348" s="40">
        <v>50700</v>
      </c>
      <c r="BM348" s="40">
        <v>48800</v>
      </c>
      <c r="BN348" s="40">
        <v>47900</v>
      </c>
      <c r="BO348" s="40">
        <v>49500</v>
      </c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16"/>
      <c r="CJ348"/>
      <c r="CL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EA348" s="30" t="e">
        <f t="shared" si="163"/>
        <v>#DIV/0!</v>
      </c>
      <c r="EB348" s="30">
        <f t="shared" si="164"/>
        <v>5.0188679245283016E-2</v>
      </c>
      <c r="EC348" s="30">
        <f t="shared" si="183"/>
        <v>4.9188034188034191E-2</v>
      </c>
      <c r="ED348" s="30">
        <f t="shared" si="184"/>
        <v>4.6536885245901639E-2</v>
      </c>
      <c r="EE348" s="30">
        <f t="shared" si="185"/>
        <v>4.7344064386317906E-2</v>
      </c>
      <c r="EF348" s="30">
        <f t="shared" si="186"/>
        <v>4.2268907563025211E-2</v>
      </c>
      <c r="EG348" s="30">
        <f t="shared" si="187"/>
        <v>3.8455284552845526E-2</v>
      </c>
      <c r="EH348" s="30">
        <f t="shared" si="188"/>
        <v>3.6341948310139163E-2</v>
      </c>
      <c r="EI348" s="30">
        <f t="shared" si="189"/>
        <v>3.4543610547667344E-2</v>
      </c>
      <c r="EJ348" s="30">
        <f t="shared" si="190"/>
        <v>3.7121848739495797E-2</v>
      </c>
      <c r="EK348" s="30">
        <f t="shared" si="191"/>
        <v>3.700218818380744E-2</v>
      </c>
      <c r="EL348" s="30">
        <f t="shared" si="192"/>
        <v>3.6607538802660752E-2</v>
      </c>
      <c r="EM348" s="30">
        <f t="shared" si="193"/>
        <v>4.0044943820224721E-2</v>
      </c>
      <c r="EN348" s="30">
        <f t="shared" si="194"/>
        <v>3.4773218142548599E-2</v>
      </c>
      <c r="EO348" s="30">
        <f t="shared" si="168"/>
        <v>3.3642105263157897E-2</v>
      </c>
      <c r="EP348" s="30">
        <f t="shared" si="169"/>
        <v>3.329268292682927E-2</v>
      </c>
      <c r="EQ348" s="30">
        <f t="shared" si="170"/>
        <v>3.5743380855397147E-2</v>
      </c>
      <c r="ER348" s="30">
        <f t="shared" si="171"/>
        <v>3.6197478991596636E-2</v>
      </c>
      <c r="ES348" s="30">
        <f t="shared" si="172"/>
        <v>3.3511293634496918E-2</v>
      </c>
      <c r="ET348" s="30">
        <f t="shared" si="173"/>
        <v>3.2686868686868688E-2</v>
      </c>
      <c r="EU348" s="30">
        <f t="shared" si="174"/>
        <v>3.302788844621514E-2</v>
      </c>
      <c r="EV348" s="30">
        <f t="shared" si="175"/>
        <v>3.0711462450592884E-2</v>
      </c>
      <c r="EW348" s="30">
        <f t="shared" si="176"/>
        <v>3.0562248995983934E-2</v>
      </c>
      <c r="EX348" s="30">
        <f t="shared" si="177"/>
        <v>3.2525458248472507E-2</v>
      </c>
      <c r="EY348" s="30">
        <f t="shared" si="178"/>
        <v>3.2954091816367263E-2</v>
      </c>
      <c r="EZ348" s="30">
        <f t="shared" si="179"/>
        <v>3.211693548387097E-2</v>
      </c>
      <c r="FA348" s="30">
        <f t="shared" si="180"/>
        <v>3.2154150197628462E-2</v>
      </c>
      <c r="FB348" s="30">
        <f t="shared" si="181"/>
        <v>3.463855421686747E-2</v>
      </c>
      <c r="FC348" s="30">
        <f t="shared" si="182"/>
        <v>3.7218934911242604E-2</v>
      </c>
      <c r="FD348" s="30">
        <f t="shared" si="165"/>
        <v>8.0778688524590164E-2</v>
      </c>
      <c r="FE348" s="30">
        <f t="shared" si="166"/>
        <v>7.703549060542797E-2</v>
      </c>
      <c r="FF348" s="30">
        <f t="shared" si="167"/>
        <v>7.359595959595959E-2</v>
      </c>
    </row>
    <row r="349" spans="1:162" ht="14.4" x14ac:dyDescent="0.3">
      <c r="A349" s="16" t="s">
        <v>351</v>
      </c>
      <c r="B349" s="18">
        <v>3353</v>
      </c>
      <c r="C349" s="18">
        <v>3127</v>
      </c>
      <c r="D349" s="18">
        <v>2877</v>
      </c>
      <c r="E349" s="18">
        <v>2754</v>
      </c>
      <c r="F349" s="18">
        <v>2463</v>
      </c>
      <c r="G349" s="18">
        <v>2152</v>
      </c>
      <c r="H349" s="18">
        <v>1944</v>
      </c>
      <c r="I349" s="18">
        <v>1907</v>
      </c>
      <c r="J349" s="18">
        <v>1647</v>
      </c>
      <c r="K349" s="18">
        <v>1605</v>
      </c>
      <c r="L349" s="18">
        <v>1609</v>
      </c>
      <c r="M349" s="18">
        <v>1628</v>
      </c>
      <c r="N349" s="18">
        <v>1594</v>
      </c>
      <c r="O349" s="18">
        <v>1547</v>
      </c>
      <c r="P349" s="18">
        <v>1527</v>
      </c>
      <c r="Q349" s="18">
        <v>1625</v>
      </c>
      <c r="R349" s="18">
        <v>1593</v>
      </c>
      <c r="S349" s="18">
        <v>1509</v>
      </c>
      <c r="T349" s="18">
        <v>1557</v>
      </c>
      <c r="U349" s="18">
        <v>1657</v>
      </c>
      <c r="V349" s="18">
        <v>1685</v>
      </c>
      <c r="W349" s="18">
        <v>1574</v>
      </c>
      <c r="X349" s="18">
        <v>1580</v>
      </c>
      <c r="Y349" s="18">
        <v>1598</v>
      </c>
      <c r="Z349" s="18">
        <v>1587</v>
      </c>
      <c r="AA349" s="18">
        <v>1552</v>
      </c>
      <c r="AB349" s="18">
        <v>1529</v>
      </c>
      <c r="AC349" s="18">
        <v>1578</v>
      </c>
      <c r="AD349" s="18">
        <v>3679</v>
      </c>
      <c r="AE349" s="18">
        <v>3512</v>
      </c>
      <c r="AF349" s="18">
        <v>3395</v>
      </c>
      <c r="AG349" s="18"/>
      <c r="AH349" s="18"/>
      <c r="AI349" s="18"/>
      <c r="AJ349" s="18"/>
      <c r="AK349" s="18">
        <v>48200</v>
      </c>
      <c r="AL349" s="18">
        <v>47800</v>
      </c>
      <c r="AM349" s="18">
        <v>46800</v>
      </c>
      <c r="AN349" s="18">
        <v>46200</v>
      </c>
      <c r="AO349" s="18">
        <v>46100</v>
      </c>
      <c r="AP349" s="18">
        <v>45000</v>
      </c>
      <c r="AQ349" s="18">
        <v>44400</v>
      </c>
      <c r="AR349" s="18">
        <v>45400</v>
      </c>
      <c r="AS349" s="18">
        <v>45400</v>
      </c>
      <c r="AT349" s="18">
        <v>46200</v>
      </c>
      <c r="AU349" s="18">
        <v>45600</v>
      </c>
      <c r="AV349" s="18">
        <v>44500</v>
      </c>
      <c r="AW349" s="18">
        <v>45500</v>
      </c>
      <c r="AX349" s="18">
        <v>44900</v>
      </c>
      <c r="AY349" s="40">
        <v>44200</v>
      </c>
      <c r="AZ349" s="40">
        <v>44900</v>
      </c>
      <c r="BA349" s="40">
        <v>43500</v>
      </c>
      <c r="BB349" s="40">
        <v>43600</v>
      </c>
      <c r="BC349" s="40">
        <v>46800</v>
      </c>
      <c r="BD349" s="40">
        <v>47500</v>
      </c>
      <c r="BE349" s="40">
        <v>48900</v>
      </c>
      <c r="BF349" s="40">
        <v>48600</v>
      </c>
      <c r="BG349" s="40">
        <v>47300</v>
      </c>
      <c r="BH349" s="40">
        <v>46300</v>
      </c>
      <c r="BI349" s="40">
        <v>44000</v>
      </c>
      <c r="BJ349" s="40">
        <v>43700</v>
      </c>
      <c r="BK349" s="40">
        <v>43900</v>
      </c>
      <c r="BL349" s="40">
        <v>45600</v>
      </c>
      <c r="BM349" s="40">
        <v>46300</v>
      </c>
      <c r="BN349" s="40">
        <v>47200</v>
      </c>
      <c r="BO349" s="40">
        <v>47700</v>
      </c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16"/>
      <c r="CJ349"/>
      <c r="CL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EA349" s="30" t="e">
        <f t="shared" si="163"/>
        <v>#DIV/0!</v>
      </c>
      <c r="EB349" s="30">
        <f t="shared" si="164"/>
        <v>6.9564315352697095E-2</v>
      </c>
      <c r="EC349" s="30">
        <f t="shared" si="183"/>
        <v>6.5418410041840999E-2</v>
      </c>
      <c r="ED349" s="30">
        <f t="shared" si="184"/>
        <v>6.1474358974358975E-2</v>
      </c>
      <c r="EE349" s="30">
        <f t="shared" si="185"/>
        <v>5.9610389610389614E-2</v>
      </c>
      <c r="EF349" s="30">
        <f t="shared" si="186"/>
        <v>5.3427331887201737E-2</v>
      </c>
      <c r="EG349" s="30">
        <f t="shared" si="187"/>
        <v>4.7822222222222224E-2</v>
      </c>
      <c r="EH349" s="30">
        <f t="shared" si="188"/>
        <v>4.3783783783783781E-2</v>
      </c>
      <c r="EI349" s="30">
        <f t="shared" si="189"/>
        <v>4.200440528634361E-2</v>
      </c>
      <c r="EJ349" s="30">
        <f t="shared" si="190"/>
        <v>3.6277533039647578E-2</v>
      </c>
      <c r="EK349" s="30">
        <f t="shared" si="191"/>
        <v>3.4740259740259738E-2</v>
      </c>
      <c r="EL349" s="30">
        <f t="shared" si="192"/>
        <v>3.5285087719298246E-2</v>
      </c>
      <c r="EM349" s="30">
        <f t="shared" si="193"/>
        <v>3.6584269662921345E-2</v>
      </c>
      <c r="EN349" s="30">
        <f t="shared" si="194"/>
        <v>3.503296703296703E-2</v>
      </c>
      <c r="EO349" s="30">
        <f t="shared" si="168"/>
        <v>3.4454342984409803E-2</v>
      </c>
      <c r="EP349" s="30">
        <f t="shared" si="169"/>
        <v>3.4547511312217193E-2</v>
      </c>
      <c r="EQ349" s="30">
        <f t="shared" si="170"/>
        <v>3.6191536748329624E-2</v>
      </c>
      <c r="ER349" s="30">
        <f t="shared" si="171"/>
        <v>3.6620689655172414E-2</v>
      </c>
      <c r="ES349" s="30">
        <f t="shared" si="172"/>
        <v>3.4610091743119263E-2</v>
      </c>
      <c r="ET349" s="30">
        <f t="shared" si="173"/>
        <v>3.3269230769230766E-2</v>
      </c>
      <c r="EU349" s="30">
        <f t="shared" si="174"/>
        <v>3.4884210526315788E-2</v>
      </c>
      <c r="EV349" s="30">
        <f t="shared" si="175"/>
        <v>3.445807770961145E-2</v>
      </c>
      <c r="EW349" s="30">
        <f t="shared" si="176"/>
        <v>3.2386831275720167E-2</v>
      </c>
      <c r="EX349" s="30">
        <f t="shared" si="177"/>
        <v>3.3403805496828753E-2</v>
      </c>
      <c r="EY349" s="30">
        <f t="shared" si="178"/>
        <v>3.4514038876889849E-2</v>
      </c>
      <c r="EZ349" s="30">
        <f t="shared" si="179"/>
        <v>3.6068181818181819E-2</v>
      </c>
      <c r="FA349" s="30">
        <f t="shared" si="180"/>
        <v>3.5514874141876429E-2</v>
      </c>
      <c r="FB349" s="30">
        <f t="shared" si="181"/>
        <v>3.4829157175398633E-2</v>
      </c>
      <c r="FC349" s="30">
        <f t="shared" si="182"/>
        <v>3.4605263157894736E-2</v>
      </c>
      <c r="FD349" s="30">
        <f t="shared" si="165"/>
        <v>7.9460043196544275E-2</v>
      </c>
      <c r="FE349" s="30">
        <f t="shared" si="166"/>
        <v>7.4406779661016956E-2</v>
      </c>
      <c r="FF349" s="30">
        <f t="shared" si="167"/>
        <v>7.117400419287212E-2</v>
      </c>
    </row>
    <row r="350" spans="1:162" ht="14.4" x14ac:dyDescent="0.3">
      <c r="A350" s="16" t="s">
        <v>352</v>
      </c>
      <c r="B350" s="18">
        <v>4073</v>
      </c>
      <c r="C350" s="18">
        <v>3779</v>
      </c>
      <c r="D350" s="18">
        <v>3471</v>
      </c>
      <c r="E350" s="18">
        <v>3515</v>
      </c>
      <c r="F350" s="18">
        <v>2997</v>
      </c>
      <c r="G350" s="18">
        <v>2645</v>
      </c>
      <c r="H350" s="18">
        <v>2387</v>
      </c>
      <c r="I350" s="18">
        <v>2234</v>
      </c>
      <c r="J350" s="18">
        <v>2042</v>
      </c>
      <c r="K350" s="18">
        <v>2001</v>
      </c>
      <c r="L350" s="18">
        <v>1848</v>
      </c>
      <c r="M350" s="18">
        <v>1985</v>
      </c>
      <c r="N350" s="18">
        <v>1852</v>
      </c>
      <c r="O350" s="18">
        <v>1827</v>
      </c>
      <c r="P350" s="18">
        <v>1800</v>
      </c>
      <c r="Q350" s="18">
        <v>1886</v>
      </c>
      <c r="R350" s="18">
        <v>1836</v>
      </c>
      <c r="S350" s="18">
        <v>1796</v>
      </c>
      <c r="T350" s="18">
        <v>1778</v>
      </c>
      <c r="U350" s="18">
        <v>1877</v>
      </c>
      <c r="V350" s="18">
        <v>1918</v>
      </c>
      <c r="W350" s="18">
        <v>1884</v>
      </c>
      <c r="X350" s="18">
        <v>1776</v>
      </c>
      <c r="Y350" s="18">
        <v>1906</v>
      </c>
      <c r="Z350" s="18">
        <v>1786</v>
      </c>
      <c r="AA350" s="18">
        <v>1694</v>
      </c>
      <c r="AB350" s="18">
        <v>1685</v>
      </c>
      <c r="AC350" s="18">
        <v>1807</v>
      </c>
      <c r="AD350" s="18">
        <v>4864</v>
      </c>
      <c r="AE350" s="18">
        <v>4857</v>
      </c>
      <c r="AF350" s="18">
        <v>4627</v>
      </c>
      <c r="AG350" s="18"/>
      <c r="AH350" s="18"/>
      <c r="AI350" s="18"/>
      <c r="AJ350" s="18"/>
      <c r="AK350" s="18">
        <v>100900</v>
      </c>
      <c r="AL350" s="18">
        <v>100900</v>
      </c>
      <c r="AM350" s="18">
        <v>102100</v>
      </c>
      <c r="AN350" s="18">
        <v>102800</v>
      </c>
      <c r="AO350" s="18">
        <v>103400</v>
      </c>
      <c r="AP350" s="18">
        <v>102400</v>
      </c>
      <c r="AQ350" s="18">
        <v>101600</v>
      </c>
      <c r="AR350" s="18">
        <v>103700</v>
      </c>
      <c r="AS350" s="18">
        <v>104300</v>
      </c>
      <c r="AT350" s="18">
        <v>106400</v>
      </c>
      <c r="AU350" s="18">
        <v>108100</v>
      </c>
      <c r="AV350" s="18">
        <v>107300</v>
      </c>
      <c r="AW350" s="18">
        <v>109400</v>
      </c>
      <c r="AX350" s="18">
        <v>110300</v>
      </c>
      <c r="AY350" s="40">
        <v>110400</v>
      </c>
      <c r="AZ350" s="40">
        <v>108600</v>
      </c>
      <c r="BA350" s="40">
        <v>108400</v>
      </c>
      <c r="BB350" s="40">
        <v>106000</v>
      </c>
      <c r="BC350" s="40">
        <v>104500</v>
      </c>
      <c r="BD350" s="40">
        <v>108100</v>
      </c>
      <c r="BE350" s="40">
        <v>108300</v>
      </c>
      <c r="BF350" s="40">
        <v>110100</v>
      </c>
      <c r="BG350" s="40">
        <v>110700</v>
      </c>
      <c r="BH350" s="40">
        <v>108900</v>
      </c>
      <c r="BI350" s="40">
        <v>109000</v>
      </c>
      <c r="BJ350" s="40">
        <v>108600</v>
      </c>
      <c r="BK350" s="40">
        <v>109700</v>
      </c>
      <c r="BL350" s="40">
        <v>111500</v>
      </c>
      <c r="BM350" s="40">
        <v>110500</v>
      </c>
      <c r="BN350" s="40">
        <v>109600</v>
      </c>
      <c r="BO350" s="40">
        <v>107500</v>
      </c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16"/>
      <c r="CJ350"/>
      <c r="CL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EA350" s="30" t="e">
        <f t="shared" si="163"/>
        <v>#DIV/0!</v>
      </c>
      <c r="EB350" s="30">
        <f t="shared" si="164"/>
        <v>4.0366699702675916E-2</v>
      </c>
      <c r="EC350" s="30">
        <f t="shared" si="183"/>
        <v>3.7452923686818636E-2</v>
      </c>
      <c r="ED350" s="30">
        <f t="shared" si="184"/>
        <v>3.3996082272282076E-2</v>
      </c>
      <c r="EE350" s="30">
        <f t="shared" si="185"/>
        <v>3.4192607003891054E-2</v>
      </c>
      <c r="EF350" s="30">
        <f t="shared" si="186"/>
        <v>2.8984526112185688E-2</v>
      </c>
      <c r="EG350" s="30">
        <f t="shared" si="187"/>
        <v>2.5830078124999999E-2</v>
      </c>
      <c r="EH350" s="30">
        <f t="shared" si="188"/>
        <v>2.3494094488188975E-2</v>
      </c>
      <c r="EI350" s="30">
        <f t="shared" si="189"/>
        <v>2.1542912246865959E-2</v>
      </c>
      <c r="EJ350" s="30">
        <f t="shared" si="190"/>
        <v>1.9578139980824544E-2</v>
      </c>
      <c r="EK350" s="30">
        <f t="shared" si="191"/>
        <v>1.8806390977443608E-2</v>
      </c>
      <c r="EL350" s="30">
        <f t="shared" si="192"/>
        <v>1.7095282146160962E-2</v>
      </c>
      <c r="EM350" s="30">
        <f t="shared" si="193"/>
        <v>1.8499534016775395E-2</v>
      </c>
      <c r="EN350" s="30">
        <f t="shared" si="194"/>
        <v>1.6928702010968921E-2</v>
      </c>
      <c r="EO350" s="30">
        <f t="shared" si="168"/>
        <v>1.6563916591115141E-2</v>
      </c>
      <c r="EP350" s="30">
        <f t="shared" si="169"/>
        <v>1.6304347826086956E-2</v>
      </c>
      <c r="EQ350" s="30">
        <f t="shared" si="170"/>
        <v>1.7366482504604052E-2</v>
      </c>
      <c r="ER350" s="30">
        <f t="shared" si="171"/>
        <v>1.6937269372693728E-2</v>
      </c>
      <c r="ES350" s="30">
        <f t="shared" si="172"/>
        <v>1.6943396226415094E-2</v>
      </c>
      <c r="ET350" s="30">
        <f t="shared" si="173"/>
        <v>1.7014354066985645E-2</v>
      </c>
      <c r="EU350" s="30">
        <f t="shared" si="174"/>
        <v>1.7363552266419981E-2</v>
      </c>
      <c r="EV350" s="30">
        <f t="shared" si="175"/>
        <v>1.7710064635272391E-2</v>
      </c>
      <c r="EW350" s="30">
        <f t="shared" si="176"/>
        <v>1.7111716621253405E-2</v>
      </c>
      <c r="EX350" s="30">
        <f t="shared" si="177"/>
        <v>1.6043360433604336E-2</v>
      </c>
      <c r="EY350" s="30">
        <f t="shared" si="178"/>
        <v>1.7502295684113867E-2</v>
      </c>
      <c r="EZ350" s="30">
        <f t="shared" si="179"/>
        <v>1.6385321100917432E-2</v>
      </c>
      <c r="FA350" s="30">
        <f t="shared" si="180"/>
        <v>1.559852670349908E-2</v>
      </c>
      <c r="FB350" s="30">
        <f t="shared" si="181"/>
        <v>1.536007292616226E-2</v>
      </c>
      <c r="FC350" s="30">
        <f t="shared" si="182"/>
        <v>1.6206278026905829E-2</v>
      </c>
      <c r="FD350" s="30">
        <f t="shared" si="165"/>
        <v>4.4018099547511312E-2</v>
      </c>
      <c r="FE350" s="30">
        <f t="shared" si="166"/>
        <v>4.4315693430656937E-2</v>
      </c>
      <c r="FF350" s="30">
        <f t="shared" si="167"/>
        <v>4.304186046511628E-2</v>
      </c>
    </row>
    <row r="351" spans="1:162" x14ac:dyDescent="0.25">
      <c r="CM351" s="16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B351" s="30"/>
      <c r="EC351" s="30"/>
      <c r="ED351" s="30"/>
      <c r="EE351" s="30"/>
      <c r="EF351" s="30"/>
      <c r="EG351" s="30"/>
      <c r="EH351" s="30"/>
      <c r="EI351" s="30"/>
      <c r="EJ351" s="30"/>
      <c r="EK351" s="30"/>
      <c r="EL351" s="30"/>
      <c r="EM351" s="30"/>
      <c r="EN351" s="30"/>
      <c r="EO351" s="30"/>
      <c r="EP351" s="30"/>
      <c r="EQ351" s="30"/>
      <c r="ER351" s="30"/>
      <c r="ES351" s="30"/>
      <c r="ET351" s="30"/>
      <c r="EU351" s="30"/>
      <c r="EV351" s="30"/>
      <c r="EW351" s="30"/>
      <c r="EX351" s="30"/>
      <c r="FB351" s="30"/>
    </row>
    <row r="360" spans="91:130" x14ac:dyDescent="0.25">
      <c r="CM360" s="29"/>
      <c r="CN360" s="24"/>
      <c r="CO360" s="24"/>
      <c r="CP360" s="24"/>
      <c r="CQ360" s="24"/>
      <c r="CR360" s="24"/>
      <c r="CS360" s="24"/>
      <c r="CT360" s="24"/>
      <c r="CU360" s="24"/>
      <c r="CV360" s="24"/>
      <c r="CW360" s="24"/>
      <c r="CX360" s="24"/>
      <c r="CY360" s="24"/>
      <c r="CZ360" s="24"/>
      <c r="DA360" s="24"/>
      <c r="DB360" s="24"/>
      <c r="DC360" s="24"/>
      <c r="DD360" s="24"/>
      <c r="DE360" s="24"/>
      <c r="DF360" s="24"/>
      <c r="DG360" s="24"/>
      <c r="DH360" s="24"/>
      <c r="DI360" s="24"/>
      <c r="DJ360" s="24"/>
      <c r="DK360" s="24"/>
      <c r="DL360" s="24"/>
      <c r="DM360" s="24"/>
      <c r="DN360" s="24"/>
      <c r="DO360" s="24"/>
      <c r="DP360" s="24"/>
      <c r="DQ360" s="24"/>
      <c r="DR360" s="24"/>
      <c r="DS360" s="24"/>
      <c r="DT360" s="24"/>
      <c r="DU360" s="24"/>
      <c r="DV360" s="24"/>
      <c r="DW360" s="24"/>
      <c r="DX360" s="24"/>
      <c r="DY360" s="24"/>
      <c r="DZ360" s="24"/>
    </row>
    <row r="361" spans="91:130" x14ac:dyDescent="0.25"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</row>
    <row r="362" spans="91:130" x14ac:dyDescent="0.25">
      <c r="CM362" s="16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</row>
    <row r="363" spans="91:130" x14ac:dyDescent="0.25">
      <c r="CM363" s="16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</row>
    <row r="364" spans="91:130" x14ac:dyDescent="0.25">
      <c r="CM364" s="16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</row>
    <row r="365" spans="91:130" x14ac:dyDescent="0.25">
      <c r="CM365" s="16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</row>
    <row r="366" spans="91:130" x14ac:dyDescent="0.25">
      <c r="CM366" s="16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</row>
    <row r="368" spans="91:130" x14ac:dyDescent="0.25">
      <c r="CM368" s="16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</row>
    <row r="369" spans="91:130" x14ac:dyDescent="0.25">
      <c r="CM369" s="16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</row>
    <row r="370" spans="91:130" x14ac:dyDescent="0.25">
      <c r="CM370" s="16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</row>
    <row r="371" spans="91:130" x14ac:dyDescent="0.25">
      <c r="CM371" s="16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</row>
    <row r="372" spans="91:130" x14ac:dyDescent="0.25">
      <c r="CM372" s="16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</row>
    <row r="373" spans="91:130" x14ac:dyDescent="0.25">
      <c r="CM373" s="16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</row>
    <row r="375" spans="91:130" x14ac:dyDescent="0.25">
      <c r="CM375" s="16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</row>
    <row r="376" spans="91:130" x14ac:dyDescent="0.25">
      <c r="CM376" s="16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</row>
    <row r="377" spans="91:130" x14ac:dyDescent="0.25">
      <c r="CM377" s="16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</row>
    <row r="378" spans="91:130" x14ac:dyDescent="0.25">
      <c r="CM378" s="16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</row>
    <row r="379" spans="91:130" x14ac:dyDescent="0.25">
      <c r="CM379" s="16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</row>
    <row r="380" spans="91:130" x14ac:dyDescent="0.25">
      <c r="CM380" s="16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</row>
    <row r="381" spans="91:130" x14ac:dyDescent="0.25">
      <c r="CM381" s="16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</row>
    <row r="383" spans="91:130" x14ac:dyDescent="0.25">
      <c r="CM383" s="16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</row>
    <row r="384" spans="91:130" x14ac:dyDescent="0.25">
      <c r="CM384" s="16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</row>
    <row r="385" spans="91:130" x14ac:dyDescent="0.25">
      <c r="CM385" s="16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</row>
    <row r="386" spans="91:130" x14ac:dyDescent="0.25">
      <c r="CM386" s="16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</row>
    <row r="387" spans="91:130" x14ac:dyDescent="0.25">
      <c r="CM387" s="16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</row>
    <row r="388" spans="91:130" x14ac:dyDescent="0.25">
      <c r="CM388" s="16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</row>
    <row r="389" spans="91:130" x14ac:dyDescent="0.25">
      <c r="CM389" s="16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</row>
    <row r="390" spans="91:130" x14ac:dyDescent="0.25">
      <c r="CM390" s="16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</row>
    <row r="391" spans="91:130" x14ac:dyDescent="0.25">
      <c r="CM391" s="16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</row>
    <row r="393" spans="91:130" x14ac:dyDescent="0.25">
      <c r="CM393" s="16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</row>
    <row r="396" spans="91:130" x14ac:dyDescent="0.25">
      <c r="CM396" s="16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</row>
    <row r="398" spans="91:130" x14ac:dyDescent="0.25">
      <c r="CM398" s="16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</row>
    <row r="400" spans="91:130" x14ac:dyDescent="0.25">
      <c r="CM400" s="16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</row>
    <row r="401" spans="91:130" x14ac:dyDescent="0.25">
      <c r="CM401" s="16"/>
      <c r="CN401" s="25"/>
      <c r="CO401" s="25"/>
      <c r="CP401" s="25"/>
      <c r="CQ401" s="25"/>
      <c r="CR401" s="25"/>
      <c r="CS401" s="25"/>
      <c r="CT401" s="25"/>
      <c r="CU401" s="25"/>
      <c r="CV401" s="25"/>
      <c r="CW401" s="25"/>
      <c r="CX401" s="25"/>
      <c r="CY401" s="25"/>
      <c r="CZ401" s="25"/>
      <c r="DA401" s="25"/>
      <c r="DB401" s="25"/>
      <c r="DC401" s="25"/>
      <c r="DD401" s="25"/>
      <c r="DE401" s="25"/>
      <c r="DF401" s="25"/>
      <c r="DG401" s="25"/>
      <c r="DH401" s="25"/>
      <c r="DI401" s="25"/>
      <c r="DJ401" s="25"/>
      <c r="DK401" s="25"/>
      <c r="DL401" s="25"/>
      <c r="DM401" s="25"/>
      <c r="DN401" s="25"/>
      <c r="DO401" s="25"/>
      <c r="DP401" s="25"/>
      <c r="DQ401" s="25"/>
      <c r="DR401" s="25"/>
      <c r="DS401" s="25"/>
      <c r="DT401" s="25"/>
      <c r="DU401" s="25"/>
      <c r="DV401" s="25"/>
      <c r="DW401" s="25"/>
      <c r="DX401" s="25"/>
      <c r="DY401" s="25"/>
      <c r="DZ401" s="25"/>
    </row>
    <row r="517" spans="1:1" x14ac:dyDescent="0.25">
      <c r="A517" s="32"/>
    </row>
  </sheetData>
  <pageMargins left="0.75" right="0.75" top="1" bottom="1" header="0.5" footer="0.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E504"/>
  <sheetViews>
    <sheetView workbookViewId="0">
      <pane xSplit="2" ySplit="1" topLeftCell="F264" activePane="bottomRight" state="frozen"/>
      <selection pane="topRight" activeCell="C1" sqref="C1"/>
      <selection pane="bottomLeft" activeCell="A2" sqref="A2"/>
      <selection pane="bottomRight" activeCell="B33" sqref="B33"/>
    </sheetView>
  </sheetViews>
  <sheetFormatPr defaultColWidth="8.88671875" defaultRowHeight="14.4" x14ac:dyDescent="0.3"/>
  <cols>
    <col min="1" max="1" width="7.88671875" bestFit="1" customWidth="1"/>
    <col min="2" max="2" width="33.44140625" bestFit="1" customWidth="1"/>
    <col min="3" max="3" width="28.88671875" bestFit="1" customWidth="1"/>
    <col min="4" max="4" width="42.109375" bestFit="1" customWidth="1"/>
    <col min="5" max="6" width="42.109375" customWidth="1"/>
    <col min="7" max="7" width="30.5546875" customWidth="1"/>
    <col min="8" max="8" width="18.109375" bestFit="1" customWidth="1"/>
    <col min="9" max="9" width="16.88671875" bestFit="1" customWidth="1"/>
    <col min="10" max="10" width="22.88671875" bestFit="1" customWidth="1"/>
    <col min="11" max="11" width="22.109375" bestFit="1" customWidth="1"/>
    <col min="12" max="12" width="18.33203125" bestFit="1" customWidth="1"/>
    <col min="13" max="13" width="16.88671875" bestFit="1" customWidth="1"/>
    <col min="14" max="14" width="22.88671875" bestFit="1" customWidth="1"/>
    <col min="15" max="15" width="22.109375" bestFit="1" customWidth="1"/>
    <col min="16" max="16" width="18.33203125" bestFit="1" customWidth="1"/>
    <col min="17" max="17" width="16.88671875" bestFit="1" customWidth="1"/>
    <col min="18" max="18" width="22.88671875" bestFit="1" customWidth="1"/>
    <col min="19" max="19" width="12.88671875" customWidth="1"/>
    <col min="20" max="20" width="13.33203125" bestFit="1" customWidth="1"/>
    <col min="21" max="21" width="14.33203125" bestFit="1" customWidth="1"/>
    <col min="22" max="22" width="12.44140625" bestFit="1" customWidth="1"/>
    <col min="23" max="23" width="11.109375" bestFit="1" customWidth="1"/>
    <col min="24" max="24" width="11" bestFit="1" customWidth="1"/>
    <col min="27" max="27" width="13.44140625" bestFit="1" customWidth="1"/>
    <col min="31" max="31" width="17.33203125" bestFit="1" customWidth="1"/>
    <col min="32" max="32" width="13.44140625" bestFit="1" customWidth="1"/>
    <col min="33" max="33" width="12" bestFit="1" customWidth="1"/>
    <col min="34" max="34" width="18" bestFit="1" customWidth="1"/>
    <col min="35" max="35" width="17.33203125" bestFit="1" customWidth="1"/>
    <col min="36" max="36" width="13.44140625" bestFit="1" customWidth="1"/>
    <col min="37" max="37" width="12" bestFit="1" customWidth="1"/>
    <col min="38" max="38" width="18" bestFit="1" customWidth="1"/>
    <col min="39" max="39" width="17.33203125" bestFit="1" customWidth="1"/>
    <col min="40" max="40" width="13.44140625" bestFit="1" customWidth="1"/>
    <col min="41" max="42" width="18" bestFit="1" customWidth="1"/>
    <col min="43" max="43" width="17.33203125" bestFit="1" customWidth="1"/>
    <col min="44" max="44" width="13.44140625" bestFit="1" customWidth="1"/>
    <col min="45" max="45" width="12" bestFit="1" customWidth="1"/>
    <col min="46" max="46" width="18" bestFit="1" customWidth="1"/>
    <col min="47" max="47" width="17.33203125" bestFit="1" customWidth="1"/>
    <col min="48" max="48" width="13.44140625" bestFit="1" customWidth="1"/>
    <col min="49" max="49" width="12" bestFit="1" customWidth="1"/>
    <col min="50" max="50" width="18" bestFit="1" customWidth="1"/>
    <col min="51" max="51" width="17.33203125" bestFit="1" customWidth="1"/>
    <col min="52" max="52" width="13.44140625" bestFit="1" customWidth="1"/>
    <col min="53" max="53" width="12" bestFit="1" customWidth="1"/>
    <col min="54" max="54" width="18" bestFit="1" customWidth="1"/>
    <col min="55" max="55" width="17.109375" customWidth="1"/>
    <col min="56" max="56" width="13.44140625" bestFit="1" customWidth="1"/>
    <col min="57" max="57" width="12" bestFit="1" customWidth="1"/>
  </cols>
  <sheetData>
    <row r="1" spans="1:57" x14ac:dyDescent="0.3">
      <c r="A1" t="s">
        <v>9</v>
      </c>
      <c r="B1" t="s">
        <v>460</v>
      </c>
      <c r="H1" s="28" t="s">
        <v>447</v>
      </c>
      <c r="I1" s="28" t="s">
        <v>448</v>
      </c>
      <c r="J1" s="28" t="s">
        <v>449</v>
      </c>
      <c r="K1" s="28" t="s">
        <v>450</v>
      </c>
      <c r="L1" s="28" t="s">
        <v>451</v>
      </c>
      <c r="M1" s="28" t="s">
        <v>362</v>
      </c>
      <c r="N1" s="28" t="s">
        <v>363</v>
      </c>
      <c r="O1" s="28" t="s">
        <v>364</v>
      </c>
      <c r="P1" s="28" t="s">
        <v>365</v>
      </c>
      <c r="Q1" s="28" t="s">
        <v>359</v>
      </c>
      <c r="R1" s="28" t="s">
        <v>366</v>
      </c>
      <c r="S1" s="28" t="s">
        <v>367</v>
      </c>
      <c r="T1" s="33" t="s">
        <v>372</v>
      </c>
      <c r="U1" s="33" t="s">
        <v>374</v>
      </c>
      <c r="V1" s="33" t="s">
        <v>376</v>
      </c>
      <c r="W1" s="33" t="s">
        <v>378</v>
      </c>
      <c r="X1" s="33" t="s">
        <v>430</v>
      </c>
      <c r="Y1" s="34" t="s">
        <v>431</v>
      </c>
      <c r="Z1" s="34" t="s">
        <v>432</v>
      </c>
      <c r="AA1" s="49" t="s">
        <v>433</v>
      </c>
      <c r="AB1" s="34" t="s">
        <v>425</v>
      </c>
      <c r="AC1" s="34" t="s">
        <v>426</v>
      </c>
      <c r="AD1" s="34" t="s">
        <v>434</v>
      </c>
      <c r="AE1" s="41" t="s">
        <v>435</v>
      </c>
      <c r="AF1" s="41" t="s">
        <v>436</v>
      </c>
      <c r="AG1" s="41" t="s">
        <v>452</v>
      </c>
      <c r="AH1" s="33" t="s">
        <v>462</v>
      </c>
      <c r="AI1" s="33" t="s">
        <v>463</v>
      </c>
      <c r="AJ1" s="51" t="s">
        <v>473</v>
      </c>
      <c r="AK1" s="51" t="s">
        <v>479</v>
      </c>
      <c r="AL1" s="33" t="s">
        <v>474</v>
      </c>
      <c r="AM1" s="33" t="s">
        <v>475</v>
      </c>
      <c r="AN1" s="41">
        <v>41699</v>
      </c>
      <c r="AO1" s="41">
        <v>41791</v>
      </c>
      <c r="AP1" s="41">
        <v>41883</v>
      </c>
      <c r="AQ1" s="41">
        <v>41974</v>
      </c>
      <c r="AR1" s="41">
        <v>42064</v>
      </c>
      <c r="AS1" s="41">
        <v>42156</v>
      </c>
      <c r="AT1" s="41">
        <v>42248</v>
      </c>
      <c r="AU1" s="41">
        <v>42339</v>
      </c>
      <c r="AV1" s="41">
        <v>42430</v>
      </c>
      <c r="AW1" s="41">
        <v>42522</v>
      </c>
      <c r="AX1" s="41">
        <v>42614</v>
      </c>
      <c r="AY1" s="41">
        <v>42705</v>
      </c>
      <c r="AZ1" s="41">
        <v>42795</v>
      </c>
      <c r="BA1" s="41">
        <v>42887</v>
      </c>
      <c r="BB1" s="41">
        <v>42979</v>
      </c>
      <c r="BC1" s="41">
        <v>43070</v>
      </c>
      <c r="BD1" s="41">
        <v>43160</v>
      </c>
      <c r="BE1" s="41">
        <v>43252</v>
      </c>
    </row>
    <row r="2" spans="1:57" x14ac:dyDescent="0.3">
      <c r="D2" t="s">
        <v>3</v>
      </c>
      <c r="G2" t="s">
        <v>4</v>
      </c>
    </row>
    <row r="3" spans="1:57" x14ac:dyDescent="0.3">
      <c r="A3" s="1" t="s">
        <v>0</v>
      </c>
      <c r="B3" s="16" t="s">
        <v>24</v>
      </c>
      <c r="C3" s="35" t="s">
        <v>440</v>
      </c>
      <c r="D3" t="s">
        <v>0</v>
      </c>
      <c r="E3" s="36" t="s">
        <v>24</v>
      </c>
      <c r="F3" t="s">
        <v>385</v>
      </c>
      <c r="G3" t="s">
        <v>418</v>
      </c>
      <c r="H3" s="22" t="e">
        <f>VLOOKUP($B3,Data!$A$8:$EZ$351,Data!EA$4,FALSE)</f>
        <v>#DIV/0!</v>
      </c>
      <c r="I3" s="22">
        <f>VLOOKUP($B3,Data!$A$8:$EZ$351,Data!EB$4,FALSE)</f>
        <v>4.6433333333333333E-2</v>
      </c>
      <c r="J3" s="22">
        <f>VLOOKUP($B3,Data!$A$8:$EZ$351,Data!EC$4,FALSE)</f>
        <v>4.3175675675675679E-2</v>
      </c>
      <c r="K3" s="22">
        <f>VLOOKUP($B3,Data!$A$8:$EZ$351,Data!ED$4,FALSE)</f>
        <v>3.9006410256410259E-2</v>
      </c>
      <c r="L3" s="22">
        <f>VLOOKUP($B3,Data!$A$8:$EZ$351,Data!EE$4,FALSE)</f>
        <v>3.6781250000000001E-2</v>
      </c>
      <c r="M3" s="22">
        <f>VLOOKUP($B3,Data!$A$8:$EZ$351,Data!EF$4,FALSE)</f>
        <v>3.3146417445482863E-2</v>
      </c>
      <c r="N3" s="22">
        <f>VLOOKUP($B3,Data!$A$8:$EZ$351,Data!EG$4,FALSE)</f>
        <v>3.1028938906752412E-2</v>
      </c>
      <c r="O3" s="22">
        <f>VLOOKUP($B3,Data!$A$8:$EZ$351,Data!EH$4,FALSE)</f>
        <v>3.0099009900990098E-2</v>
      </c>
      <c r="P3" s="22">
        <f>VLOOKUP($B3,Data!$A$8:$EZ$351,Data!EI$4,FALSE)</f>
        <v>3.1317567567567567E-2</v>
      </c>
      <c r="Q3" s="22">
        <f>VLOOKUP($B3,Data!$A$8:$EZ$351,Data!EJ$4,FALSE)</f>
        <v>2.6566666666666666E-2</v>
      </c>
      <c r="R3" s="22">
        <f>VLOOKUP($B3,Data!$A$8:$EZ$351,Data!EK$4,FALSE)</f>
        <v>2.6482084690553746E-2</v>
      </c>
      <c r="S3" s="22">
        <f>VLOOKUP($B3,Data!$A$8:$EZ$351,Data!EL$4,FALSE)</f>
        <v>2.5517241379310347E-2</v>
      </c>
      <c r="T3" s="22">
        <f>VLOOKUP($B3,Data!$A$8:$EZ$351,Data!EM$4,FALSE)</f>
        <v>2.601190476190476E-2</v>
      </c>
      <c r="U3" s="22">
        <f>VLOOKUP($B3,Data!$A$8:$EZ$351,Data!EN$4,FALSE)</f>
        <v>2.526153846153846E-2</v>
      </c>
      <c r="V3" s="22">
        <f>VLOOKUP($B3,Data!$A$8:$EZ$351,Data!EO$4,FALSE)</f>
        <v>2.7138263665594856E-2</v>
      </c>
      <c r="W3" s="22">
        <f>VLOOKUP($B3,Data!$A$8:$EZ$351,Data!EP$4,FALSE)</f>
        <v>2.702265372168285E-2</v>
      </c>
      <c r="X3" s="22">
        <f>VLOOKUP($B3,Data!$A$8:$EZ$351,Data!EQ$4,FALSE)</f>
        <v>2.8327759197324415E-2</v>
      </c>
      <c r="Y3" s="22">
        <f>VLOOKUP($B3,Data!$A$8:$EZ$351,Data!ER$4,FALSE)</f>
        <v>2.6470588235294117E-2</v>
      </c>
      <c r="Z3" s="22">
        <f>VLOOKUP($B3,Data!$A$8:$EZ$351,Data!ES$4,FALSE)</f>
        <v>2.6396103896103897E-2</v>
      </c>
      <c r="AA3" s="22">
        <f>VLOOKUP($B3,Data!$A$8:$EZ$351,Data!ET$4,FALSE)</f>
        <v>2.7797202797202797E-2</v>
      </c>
      <c r="AB3" s="22">
        <f>VLOOKUP($B3,Data!$A$8:$EZ$351,Data!EU$4,FALSE)</f>
        <v>3.1161971830985916E-2</v>
      </c>
      <c r="AC3" s="22">
        <f>VLOOKUP($B3,Data!$A$8:$EZ$351,Data!EV$4,FALSE)</f>
        <v>2.8596491228070176E-2</v>
      </c>
      <c r="AD3" s="22">
        <f>VLOOKUP($B3,Data!$A$8:$EZ$351,Data!EW$4,FALSE)</f>
        <v>2.7114093959731543E-2</v>
      </c>
      <c r="AE3" s="22">
        <f>VLOOKUP($B3,Data!$A$8:$EZ$351,Data!EX$4,FALSE)</f>
        <v>2.7647058823529413E-2</v>
      </c>
      <c r="AF3" s="22">
        <f>VLOOKUP($B3,Data!$A$8:$EZ$351,Data!EY$4,FALSE)</f>
        <v>2.678018575851393E-2</v>
      </c>
      <c r="AG3" s="22">
        <f>VLOOKUP($B3,Data!$A$8:$EZ$351,Data!EZ$4,FALSE)</f>
        <v>2.7204968944099378E-2</v>
      </c>
      <c r="AH3" s="22">
        <f>VLOOKUP($B3,Data!$A$8:FA$351,Data!FA$4,FALSE)</f>
        <v>2.6452599388379204E-2</v>
      </c>
      <c r="AI3" s="22">
        <f>VLOOKUP($B3,Data!$A$8:FB$351,Data!FB$4,FALSE)</f>
        <v>2.5375722543352602E-2</v>
      </c>
      <c r="AJ3" s="22">
        <f>VLOOKUP($B3,Data!$A$8:FC$351,Data!FC$4,FALSE)</f>
        <v>2.6857142857142857E-2</v>
      </c>
      <c r="AK3" s="22">
        <f>VLOOKUP($B3,Data!$A$8:FD$351,Data!FD$4,FALSE)</f>
        <v>6.6432748538011691E-2</v>
      </c>
      <c r="AL3" s="22">
        <f>VLOOKUP($B3,Data!$A$8:FE$351,Data!FE$4,FALSE)</f>
        <v>6.8779761904761899E-2</v>
      </c>
      <c r="AM3" s="22">
        <f>VLOOKUP($B3,Data!$A$8:FF$351,Data!FF$4,FALSE)</f>
        <v>6.66966966966967E-2</v>
      </c>
      <c r="AN3" s="22" t="e">
        <f>VLOOKUP($B3,Data!$A$8:$EZ$351,Data!#REF!,FALSE)</f>
        <v>#REF!</v>
      </c>
      <c r="AO3" s="22" t="e">
        <f>VLOOKUP($B3,Data!$A$8:$EZ$351,Data!#REF!,FALSE)</f>
        <v>#REF!</v>
      </c>
      <c r="AP3" s="22" t="e">
        <f>VLOOKUP($B3,Data!$A$8:$EZ$351,Data!#REF!,FALSE)</f>
        <v>#REF!</v>
      </c>
      <c r="AQ3" s="22" t="e">
        <f>VLOOKUP($B3,Data!$A$8:$EZ$351,Data!#REF!,FALSE)</f>
        <v>#REF!</v>
      </c>
      <c r="AR3" s="22" t="e">
        <f>VLOOKUP($B3,Data!$A$8:$EZ$351,Data!#REF!,FALSE)</f>
        <v>#REF!</v>
      </c>
      <c r="AS3" s="22" t="e">
        <f>VLOOKUP($B3,Data!$A$8:$EZ$351,Data!#REF!,FALSE)</f>
        <v>#REF!</v>
      </c>
      <c r="AT3" s="22" t="e">
        <f>VLOOKUP($B3,Data!$A$8:$EZ$351,Data!#REF!,FALSE)</f>
        <v>#REF!</v>
      </c>
      <c r="AU3" s="22" t="e">
        <f>VLOOKUP($B3,Data!$A$8:$EZ$351,Data!#REF!,FALSE)</f>
        <v>#REF!</v>
      </c>
      <c r="AV3" s="22" t="e">
        <f>VLOOKUP($B3,Data!$A$8:$EZ$351,Data!#REF!,FALSE)</f>
        <v>#REF!</v>
      </c>
      <c r="AW3" s="22" t="e">
        <f>VLOOKUP($B3,Data!$A$8:$EZ$351,Data!#REF!,FALSE)</f>
        <v>#REF!</v>
      </c>
      <c r="AX3" s="22" t="e">
        <f>VLOOKUP($B3,Data!$A$8:$EZ$351,Data!#REF!,FALSE)</f>
        <v>#REF!</v>
      </c>
      <c r="AY3" s="22" t="e">
        <f>VLOOKUP($B3,Data!$A$8:$EZ$351,Data!#REF!,FALSE)</f>
        <v>#REF!</v>
      </c>
      <c r="AZ3" s="22" t="e">
        <f>VLOOKUP($B3,Data!$A$8:$EZ$351,Data!#REF!,FALSE)</f>
        <v>#REF!</v>
      </c>
      <c r="BA3" s="22" t="e">
        <f>VLOOKUP($B3,Data!$A$8:$EZ$351,Data!#REF!,FALSE)</f>
        <v>#REF!</v>
      </c>
      <c r="BB3" s="22" t="e">
        <f>VLOOKUP($B3,Data!$A$8:$EZ$351,Data!#REF!,FALSE)</f>
        <v>#REF!</v>
      </c>
      <c r="BC3" s="22" t="e">
        <f>VLOOKUP($B3,Data!$A$8:$EZ$351,Data!#REF!,FALSE)</f>
        <v>#REF!</v>
      </c>
      <c r="BD3" s="22" t="e">
        <f>VLOOKUP($B3,Data!$A$8:$EZ$351,Data!#REF!,FALSE)</f>
        <v>#REF!</v>
      </c>
      <c r="BE3" s="22" t="e">
        <f>VLOOKUP($B3,Data!$A$8:$EZ$351,Data!#REF!,FALSE)</f>
        <v>#REF!</v>
      </c>
    </row>
    <row r="4" spans="1:57" x14ac:dyDescent="0.3">
      <c r="A4" s="1" t="s">
        <v>0</v>
      </c>
      <c r="B4" s="16" t="s">
        <v>25</v>
      </c>
      <c r="C4" s="35" t="s">
        <v>441</v>
      </c>
      <c r="D4" t="s">
        <v>0</v>
      </c>
      <c r="E4" s="36" t="s">
        <v>25</v>
      </c>
      <c r="F4" t="s">
        <v>387</v>
      </c>
      <c r="G4" t="s">
        <v>418</v>
      </c>
      <c r="H4" s="22" t="e">
        <f>VLOOKUP($B4,Data!$A$8:$EZ$351,Data!EA$4,FALSE)</f>
        <v>#DIV/0!</v>
      </c>
      <c r="I4" s="22">
        <f>VLOOKUP($B4,Data!$A$8:$EZ$351,Data!EB$4,FALSE)</f>
        <v>5.9015317286652082E-2</v>
      </c>
      <c r="J4" s="22">
        <f>VLOOKUP($B4,Data!$A$8:$EZ$351,Data!EC$4,FALSE)</f>
        <v>5.513157894736842E-2</v>
      </c>
      <c r="K4" s="22">
        <f>VLOOKUP($B4,Data!$A$8:$EZ$351,Data!ED$4,FALSE)</f>
        <v>5.0043010752688175E-2</v>
      </c>
      <c r="L4" s="22">
        <f>VLOOKUP($B4,Data!$A$8:$EZ$351,Data!EE$4,FALSE)</f>
        <v>5.1153846153846154E-2</v>
      </c>
      <c r="M4" s="22">
        <f>VLOOKUP($B4,Data!$A$8:$EZ$351,Data!EF$4,FALSE)</f>
        <v>4.7174392935982343E-2</v>
      </c>
      <c r="N4" s="22">
        <f>VLOOKUP($B4,Data!$A$8:$EZ$351,Data!EG$4,FALSE)</f>
        <v>4.5733333333333334E-2</v>
      </c>
      <c r="O4" s="22">
        <f>VLOOKUP($B4,Data!$A$8:$EZ$351,Data!EH$4,FALSE)</f>
        <v>4.306843267108168E-2</v>
      </c>
      <c r="P4" s="22">
        <f>VLOOKUP($B4,Data!$A$8:$EZ$351,Data!EI$4,FALSE)</f>
        <v>3.9612068965517243E-2</v>
      </c>
      <c r="Q4" s="22">
        <f>VLOOKUP($B4,Data!$A$8:$EZ$351,Data!EJ$4,FALSE)</f>
        <v>3.9638297872340425E-2</v>
      </c>
      <c r="R4" s="22">
        <f>VLOOKUP($B4,Data!$A$8:$EZ$351,Data!EK$4,FALSE)</f>
        <v>3.7049180327868851E-2</v>
      </c>
      <c r="S4" s="22">
        <f>VLOOKUP($B4,Data!$A$8:$EZ$351,Data!EL$4,FALSE)</f>
        <v>3.4958506224066391E-2</v>
      </c>
      <c r="T4" s="22">
        <f>VLOOKUP($B4,Data!$A$8:$EZ$351,Data!EM$4,FALSE)</f>
        <v>3.7369519832985386E-2</v>
      </c>
      <c r="U4" s="22">
        <f>VLOOKUP($B4,Data!$A$8:$EZ$351,Data!EN$4,FALSE)</f>
        <v>3.5324947589098529E-2</v>
      </c>
      <c r="V4" s="22">
        <f>VLOOKUP($B4,Data!$A$8:$EZ$351,Data!EO$4,FALSE)</f>
        <v>3.4456066945606698E-2</v>
      </c>
      <c r="W4" s="22">
        <f>VLOOKUP($B4,Data!$A$8:$EZ$351,Data!EP$4,FALSE)</f>
        <v>3.2427385892116183E-2</v>
      </c>
      <c r="X4" s="22">
        <f>VLOOKUP($B4,Data!$A$8:$EZ$351,Data!EQ$4,FALSE)</f>
        <v>3.5548523206751052E-2</v>
      </c>
      <c r="Y4" s="22">
        <f>VLOOKUP($B4,Data!$A$8:$EZ$351,Data!ER$4,FALSE)</f>
        <v>3.7893617021276596E-2</v>
      </c>
      <c r="Z4" s="22">
        <f>VLOOKUP($B4,Data!$A$8:$EZ$351,Data!ES$4,FALSE)</f>
        <v>3.6292372881355929E-2</v>
      </c>
      <c r="AA4" s="22">
        <f>VLOOKUP($B4,Data!$A$8:$EZ$351,Data!ET$4,FALSE)</f>
        <v>3.7239130434782608E-2</v>
      </c>
      <c r="AB4" s="22">
        <f>VLOOKUP($B4,Data!$A$8:$EZ$351,Data!EU$4,FALSE)</f>
        <v>4.0089686098654709E-2</v>
      </c>
      <c r="AC4" s="22">
        <f>VLOOKUP($B4,Data!$A$8:$EZ$351,Data!EV$4,FALSE)</f>
        <v>3.9285714285714285E-2</v>
      </c>
      <c r="AD4" s="22">
        <f>VLOOKUP($B4,Data!$A$8:$EZ$351,Data!EW$4,FALSE)</f>
        <v>3.8495575221238941E-2</v>
      </c>
      <c r="AE4" s="22">
        <f>VLOOKUP($B4,Data!$A$8:$EZ$351,Data!EX$4,FALSE)</f>
        <v>3.5701943844492441E-2</v>
      </c>
      <c r="AF4" s="22">
        <f>VLOOKUP($B4,Data!$A$8:$EZ$351,Data!EY$4,FALSE)</f>
        <v>3.6325678496868477E-2</v>
      </c>
      <c r="AG4" s="22">
        <f>VLOOKUP($B4,Data!$A$8:$EZ$351,Data!EZ$4,FALSE)</f>
        <v>3.2760736196319015E-2</v>
      </c>
      <c r="AH4" s="22">
        <f>VLOOKUP($B4,Data!$A$8:$FA$351,Data!FA$4,FALSE)</f>
        <v>2.9541832669322709E-2</v>
      </c>
      <c r="AI4" s="22">
        <f>VLOOKUP($B4,Data!$A$8:FB$351,Data!FB$4,FALSE)</f>
        <v>3.0633946830265848E-2</v>
      </c>
      <c r="AJ4" s="22">
        <f>VLOOKUP($B4,Data!$A$8:FC$351,Data!FC$4,FALSE)</f>
        <v>3.1938775510204083E-2</v>
      </c>
      <c r="AK4" s="22">
        <f>VLOOKUP($B4,Data!$A$8:FD$351,Data!FD$4,FALSE)</f>
        <v>6.0639175257731957E-2</v>
      </c>
      <c r="AL4" s="22">
        <f>VLOOKUP($B4,Data!$A$8:FE$351,Data!FE$4,FALSE)</f>
        <v>5.7532188841201717E-2</v>
      </c>
      <c r="AM4" s="22">
        <f>VLOOKUP($B4,Data!$A$8:FF$351,Data!FF$4,FALSE)</f>
        <v>5.7171492204899775E-2</v>
      </c>
      <c r="AN4" s="22" t="e">
        <f>VLOOKUP($B4,Data!$A$8:$EZ$351,Data!#REF!,FALSE)</f>
        <v>#REF!</v>
      </c>
      <c r="AO4" s="22" t="e">
        <f>VLOOKUP($B4,Data!$A$8:$EZ$351,Data!#REF!,FALSE)</f>
        <v>#REF!</v>
      </c>
      <c r="AP4" s="22" t="e">
        <f>VLOOKUP($B4,Data!$A$8:$EZ$351,Data!#REF!,FALSE)</f>
        <v>#REF!</v>
      </c>
      <c r="AQ4" s="22" t="e">
        <f>VLOOKUP($B4,Data!$A$8:$EZ$351,Data!#REF!,FALSE)</f>
        <v>#REF!</v>
      </c>
      <c r="AR4" s="22" t="e">
        <f>VLOOKUP($B4,Data!$A$8:$EZ$351,Data!#REF!,FALSE)</f>
        <v>#REF!</v>
      </c>
      <c r="AS4" s="22" t="e">
        <f>VLOOKUP($B4,Data!$A$8:$EZ$351,Data!#REF!,FALSE)</f>
        <v>#REF!</v>
      </c>
      <c r="AT4" s="22" t="e">
        <f>VLOOKUP($B4,Data!$A$8:$EZ$351,Data!#REF!,FALSE)</f>
        <v>#REF!</v>
      </c>
      <c r="AU4" s="22" t="e">
        <f>VLOOKUP($B4,Data!$A$8:$EZ$351,Data!#REF!,FALSE)</f>
        <v>#REF!</v>
      </c>
      <c r="AV4" s="22" t="e">
        <f>VLOOKUP($B4,Data!$A$8:$EZ$351,Data!#REF!,FALSE)</f>
        <v>#REF!</v>
      </c>
      <c r="AW4" s="22" t="e">
        <f>VLOOKUP($B4,Data!$A$8:$EZ$351,Data!#REF!,FALSE)</f>
        <v>#REF!</v>
      </c>
      <c r="AX4" s="22" t="e">
        <f>VLOOKUP($B4,Data!$A$8:$EZ$351,Data!#REF!,FALSE)</f>
        <v>#REF!</v>
      </c>
      <c r="AY4" s="22" t="e">
        <f>VLOOKUP($B4,Data!$A$8:$EZ$351,Data!#REF!,FALSE)</f>
        <v>#REF!</v>
      </c>
      <c r="AZ4" s="22" t="e">
        <f>VLOOKUP($B4,Data!$A$8:$EZ$351,Data!#REF!,FALSE)</f>
        <v>#REF!</v>
      </c>
      <c r="BA4" s="22" t="e">
        <f>VLOOKUP($B4,Data!$A$8:$EZ$351,Data!#REF!,FALSE)</f>
        <v>#REF!</v>
      </c>
      <c r="BB4" s="22" t="e">
        <f>VLOOKUP($B4,Data!$A$8:$EZ$351,Data!#REF!,FALSE)</f>
        <v>#REF!</v>
      </c>
      <c r="BC4" s="22" t="e">
        <f>VLOOKUP($B4,Data!$A$8:$EZ$351,Data!#REF!,FALSE)</f>
        <v>#REF!</v>
      </c>
      <c r="BD4" s="22" t="e">
        <f>VLOOKUP($B4,Data!$A$8:$EZ$351,Data!#REF!,FALSE)</f>
        <v>#REF!</v>
      </c>
      <c r="BE4" s="22" t="e">
        <f>VLOOKUP($B4,Data!$A$8:$EZ$351,Data!#REF!,FALSE)</f>
        <v>#REF!</v>
      </c>
    </row>
    <row r="5" spans="1:57" x14ac:dyDescent="0.3">
      <c r="A5" s="1" t="s">
        <v>0</v>
      </c>
      <c r="B5" s="16" t="s">
        <v>26</v>
      </c>
      <c r="C5" s="35" t="s">
        <v>440</v>
      </c>
      <c r="D5" t="s">
        <v>0</v>
      </c>
      <c r="E5" s="36" t="s">
        <v>26</v>
      </c>
      <c r="F5" t="s">
        <v>388</v>
      </c>
      <c r="G5" t="s">
        <v>418</v>
      </c>
      <c r="H5" s="22" t="e">
        <f>VLOOKUP($B5,Data!$A$8:$EZ$351,Data!EA$4,FALSE)</f>
        <v>#DIV/0!</v>
      </c>
      <c r="I5" s="22">
        <f>VLOOKUP($B5,Data!$A$8:$EZ$351,Data!EB$4,FALSE)</f>
        <v>4.8519685039370077E-2</v>
      </c>
      <c r="J5" s="22">
        <f>VLOOKUP($B5,Data!$A$8:$EZ$351,Data!EC$4,FALSE)</f>
        <v>4.1847826086956523E-2</v>
      </c>
      <c r="K5" s="22">
        <f>VLOOKUP($B5,Data!$A$8:$EZ$351,Data!ED$4,FALSE)</f>
        <v>3.7856025039123629E-2</v>
      </c>
      <c r="L5" s="22">
        <f>VLOOKUP($B5,Data!$A$8:$EZ$351,Data!EE$4,FALSE)</f>
        <v>4.1835443037974686E-2</v>
      </c>
      <c r="M5" s="22">
        <f>VLOOKUP($B5,Data!$A$8:$EZ$351,Data!EF$4,FALSE)</f>
        <v>3.8470209339774554E-2</v>
      </c>
      <c r="N5" s="22">
        <f>VLOOKUP($B5,Data!$A$8:$EZ$351,Data!EG$4,FALSE)</f>
        <v>3.4205457463884432E-2</v>
      </c>
      <c r="O5" s="22">
        <f>VLOOKUP($B5,Data!$A$8:$EZ$351,Data!EH$4,FALSE)</f>
        <v>2.9464566929133858E-2</v>
      </c>
      <c r="P5" s="22">
        <f>VLOOKUP($B5,Data!$A$8:$EZ$351,Data!EI$4,FALSE)</f>
        <v>3.2413793103448274E-2</v>
      </c>
      <c r="Q5" s="22">
        <f>VLOOKUP($B5,Data!$A$8:$EZ$351,Data!EJ$4,FALSE)</f>
        <v>3.0290102389078498E-2</v>
      </c>
      <c r="R5" s="22">
        <f>VLOOKUP($B5,Data!$A$8:$EZ$351,Data!EK$4,FALSE)</f>
        <v>3.0432612312811979E-2</v>
      </c>
      <c r="S5" s="22">
        <f>VLOOKUP($B5,Data!$A$8:$EZ$351,Data!EL$4,FALSE)</f>
        <v>2.9617391304347825E-2</v>
      </c>
      <c r="T5" s="22">
        <f>VLOOKUP($B5,Data!$A$8:$EZ$351,Data!EM$4,FALSE)</f>
        <v>3.061290322580645E-2</v>
      </c>
      <c r="U5" s="22">
        <f>VLOOKUP($B5,Data!$A$8:$EZ$351,Data!EN$4,FALSE)</f>
        <v>2.9639498432601882E-2</v>
      </c>
      <c r="V5" s="22">
        <f>VLOOKUP($B5,Data!$A$8:$EZ$351,Data!EO$4,FALSE)</f>
        <v>2.8625592417061613E-2</v>
      </c>
      <c r="W5" s="22">
        <f>VLOOKUP($B5,Data!$A$8:$EZ$351,Data!EP$4,FALSE)</f>
        <v>2.633956386292835E-2</v>
      </c>
      <c r="X5" s="22">
        <f>VLOOKUP($B5,Data!$A$8:$EZ$351,Data!EQ$4,FALSE)</f>
        <v>2.8247261345852894E-2</v>
      </c>
      <c r="Y5" s="22">
        <f>VLOOKUP($B5,Data!$A$8:$EZ$351,Data!ER$4,FALSE)</f>
        <v>2.7977528089887641E-2</v>
      </c>
      <c r="Z5" s="22">
        <f>VLOOKUP($B5,Data!$A$8:$EZ$351,Data!ES$4,FALSE)</f>
        <v>2.6645569620253166E-2</v>
      </c>
      <c r="AA5" s="22">
        <f>VLOOKUP($B5,Data!$A$8:$EZ$351,Data!ET$4,FALSE)</f>
        <v>2.4960876369327072E-2</v>
      </c>
      <c r="AB5" s="22">
        <f>VLOOKUP($B5,Data!$A$8:$EZ$351,Data!EU$4,FALSE)</f>
        <v>2.5060422960725075E-2</v>
      </c>
      <c r="AC5" s="22">
        <f>VLOOKUP($B5,Data!$A$8:$EZ$351,Data!EV$4,FALSE)</f>
        <v>2.6255639097744362E-2</v>
      </c>
      <c r="AD5" s="22">
        <f>VLOOKUP($B5,Data!$A$8:$EZ$351,Data!EW$4,FALSE)</f>
        <v>2.5829528158295281E-2</v>
      </c>
      <c r="AE5" s="22">
        <f>VLOOKUP($B5,Data!$A$8:$EZ$351,Data!EX$4,FALSE)</f>
        <v>2.7087227414330218E-2</v>
      </c>
      <c r="AF5" s="22">
        <f>VLOOKUP($B5,Data!$A$8:$EZ$351,Data!EY$4,FALSE)</f>
        <v>2.9133226324237559E-2</v>
      </c>
      <c r="AG5" s="22">
        <f>VLOOKUP($B5,Data!$A$8:$EZ$351,Data!EZ$4,FALSE)</f>
        <v>2.8152173913043477E-2</v>
      </c>
      <c r="AH5" s="22">
        <f>VLOOKUP($B5,Data!$A$8:$FA$351,Data!FA$4,FALSE)</f>
        <v>2.6911314984709479E-2</v>
      </c>
      <c r="AI5" s="22">
        <f>VLOOKUP($B5,Data!$A$8:FB$351,Data!FB$4,FALSE)</f>
        <v>2.7620481927710844E-2</v>
      </c>
      <c r="AJ5" s="22">
        <f>VLOOKUP($B5,Data!$A$8:FC$351,Data!FC$4,FALSE)</f>
        <v>2.9691833590138675E-2</v>
      </c>
      <c r="AK5" s="22">
        <f>VLOOKUP($B5,Data!$A$8:FD$351,Data!FD$4,FALSE)</f>
        <v>6.1426307448494456E-2</v>
      </c>
      <c r="AL5" s="22">
        <f>VLOOKUP($B5,Data!$A$8:FE$351,Data!FE$4,FALSE)</f>
        <v>5.9253968253968253E-2</v>
      </c>
      <c r="AM5" s="22">
        <f>VLOOKUP($B5,Data!$A$8:FF$351,Data!FF$4,FALSE)</f>
        <v>5.1547987616099071E-2</v>
      </c>
      <c r="AN5" s="22" t="e">
        <f>VLOOKUP($B5,Data!$A$8:$EZ$351,Data!#REF!,FALSE)</f>
        <v>#REF!</v>
      </c>
      <c r="AO5" s="22" t="e">
        <f>VLOOKUP($B5,Data!$A$8:$EZ$351,Data!#REF!,FALSE)</f>
        <v>#REF!</v>
      </c>
      <c r="AP5" s="22" t="e">
        <f>VLOOKUP($B5,Data!$A$8:$EZ$351,Data!#REF!,FALSE)</f>
        <v>#REF!</v>
      </c>
      <c r="AQ5" s="22" t="e">
        <f>VLOOKUP($B5,Data!$A$8:$EZ$351,Data!#REF!,FALSE)</f>
        <v>#REF!</v>
      </c>
      <c r="AR5" s="22" t="e">
        <f>VLOOKUP($B5,Data!$A$8:$EZ$351,Data!#REF!,FALSE)</f>
        <v>#REF!</v>
      </c>
      <c r="AS5" s="22" t="e">
        <f>VLOOKUP($B5,Data!$A$8:$EZ$351,Data!#REF!,FALSE)</f>
        <v>#REF!</v>
      </c>
      <c r="AT5" s="22" t="e">
        <f>VLOOKUP($B5,Data!$A$8:$EZ$351,Data!#REF!,FALSE)</f>
        <v>#REF!</v>
      </c>
      <c r="AU5" s="22" t="e">
        <f>VLOOKUP($B5,Data!$A$8:$EZ$351,Data!#REF!,FALSE)</f>
        <v>#REF!</v>
      </c>
      <c r="AV5" s="22" t="e">
        <f>VLOOKUP($B5,Data!$A$8:$EZ$351,Data!#REF!,FALSE)</f>
        <v>#REF!</v>
      </c>
      <c r="AW5" s="22" t="e">
        <f>VLOOKUP($B5,Data!$A$8:$EZ$351,Data!#REF!,FALSE)</f>
        <v>#REF!</v>
      </c>
      <c r="AX5" s="22" t="e">
        <f>VLOOKUP($B5,Data!$A$8:$EZ$351,Data!#REF!,FALSE)</f>
        <v>#REF!</v>
      </c>
      <c r="AY5" s="22" t="e">
        <f>VLOOKUP($B5,Data!$A$8:$EZ$351,Data!#REF!,FALSE)</f>
        <v>#REF!</v>
      </c>
      <c r="AZ5" s="22" t="e">
        <f>VLOOKUP($B5,Data!$A$8:$EZ$351,Data!#REF!,FALSE)</f>
        <v>#REF!</v>
      </c>
      <c r="BA5" s="22" t="e">
        <f>VLOOKUP($B5,Data!$A$8:$EZ$351,Data!#REF!,FALSE)</f>
        <v>#REF!</v>
      </c>
      <c r="BB5" s="22" t="e">
        <f>VLOOKUP($B5,Data!$A$8:$EZ$351,Data!#REF!,FALSE)</f>
        <v>#REF!</v>
      </c>
      <c r="BC5" s="22" t="e">
        <f>VLOOKUP($B5,Data!$A$8:$EZ$351,Data!#REF!,FALSE)</f>
        <v>#REF!</v>
      </c>
      <c r="BD5" s="22" t="e">
        <f>VLOOKUP($B5,Data!$A$8:$EZ$351,Data!#REF!,FALSE)</f>
        <v>#REF!</v>
      </c>
      <c r="BE5" s="22" t="e">
        <f>VLOOKUP($B5,Data!$A$8:$EZ$351,Data!#REF!,FALSE)</f>
        <v>#REF!</v>
      </c>
    </row>
    <row r="6" spans="1:57" x14ac:dyDescent="0.3">
      <c r="A6" s="1" t="s">
        <v>0</v>
      </c>
      <c r="B6" s="16" t="s">
        <v>27</v>
      </c>
      <c r="C6" s="35" t="s">
        <v>440</v>
      </c>
      <c r="D6" t="s">
        <v>0</v>
      </c>
      <c r="E6" s="36" t="s">
        <v>27</v>
      </c>
      <c r="F6" t="s">
        <v>385</v>
      </c>
      <c r="G6" t="s">
        <v>418</v>
      </c>
      <c r="H6" s="22" t="e">
        <f>VLOOKUP($B6,Data!$A$8:$EZ$351,Data!EA$4,FALSE)</f>
        <v>#DIV/0!</v>
      </c>
      <c r="I6" s="22">
        <f>VLOOKUP($B6,Data!$A$8:$EZ$351,Data!EB$4,FALSE)</f>
        <v>4.7238912732474964E-2</v>
      </c>
      <c r="J6" s="22">
        <f>VLOOKUP($B6,Data!$A$8:$EZ$351,Data!EC$4,FALSE)</f>
        <v>4.3179916317991632E-2</v>
      </c>
      <c r="K6" s="22">
        <f>VLOOKUP($B6,Data!$A$8:$EZ$351,Data!ED$4,FALSE)</f>
        <v>4.1502086230876215E-2</v>
      </c>
      <c r="L6" s="22">
        <f>VLOOKUP($B6,Data!$A$8:$EZ$351,Data!EE$4,FALSE)</f>
        <v>4.0817174515235456E-2</v>
      </c>
      <c r="M6" s="22">
        <f>VLOOKUP($B6,Data!$A$8:$EZ$351,Data!EF$4,FALSE)</f>
        <v>3.4882434301521437E-2</v>
      </c>
      <c r="N6" s="22">
        <f>VLOOKUP($B6,Data!$A$8:$EZ$351,Data!EG$4,FALSE)</f>
        <v>3.1630434782608699E-2</v>
      </c>
      <c r="O6" s="22">
        <f>VLOOKUP($B6,Data!$A$8:$EZ$351,Data!EH$4,FALSE)</f>
        <v>3.1718963165075033E-2</v>
      </c>
      <c r="P6" s="22">
        <f>VLOOKUP($B6,Data!$A$8:$EZ$351,Data!EI$4,FALSE)</f>
        <v>3.2761506276150626E-2</v>
      </c>
      <c r="Q6" s="22">
        <f>VLOOKUP($B6,Data!$A$8:$EZ$351,Data!EJ$4,FALSE)</f>
        <v>3.0082304526748972E-2</v>
      </c>
      <c r="R6" s="22">
        <f>VLOOKUP($B6,Data!$A$8:$EZ$351,Data!EK$4,FALSE)</f>
        <v>2.9854439592430858E-2</v>
      </c>
      <c r="S6" s="22">
        <f>VLOOKUP($B6,Data!$A$8:$EZ$351,Data!EL$4,FALSE)</f>
        <v>3.0960365853658536E-2</v>
      </c>
      <c r="T6" s="22">
        <f>VLOOKUP($B6,Data!$A$8:$EZ$351,Data!EM$4,FALSE)</f>
        <v>3.3266253869969037E-2</v>
      </c>
      <c r="U6" s="22">
        <f>VLOOKUP($B6,Data!$A$8:$EZ$351,Data!EN$4,FALSE)</f>
        <v>3.3079365079365076E-2</v>
      </c>
      <c r="V6" s="22">
        <f>VLOOKUP($B6,Data!$A$8:$EZ$351,Data!EO$4,FALSE)</f>
        <v>3.0899390243902439E-2</v>
      </c>
      <c r="W6" s="22">
        <f>VLOOKUP($B6,Data!$A$8:$EZ$351,Data!EP$4,FALSE)</f>
        <v>2.8929618768328447E-2</v>
      </c>
      <c r="X6" s="22">
        <f>VLOOKUP($B6,Data!$A$8:$EZ$351,Data!EQ$4,FALSE)</f>
        <v>3.1276276276276278E-2</v>
      </c>
      <c r="Y6" s="22">
        <f>VLOOKUP($B6,Data!$A$8:$EZ$351,Data!ER$4,FALSE)</f>
        <v>3.0681818181818182E-2</v>
      </c>
      <c r="Z6" s="22">
        <f>VLOOKUP($B6,Data!$A$8:$EZ$351,Data!ES$4,FALSE)</f>
        <v>2.8188512518409425E-2</v>
      </c>
      <c r="AA6" s="22">
        <f>VLOOKUP($B6,Data!$A$8:$EZ$351,Data!ET$4,FALSE)</f>
        <v>2.8467153284671531E-2</v>
      </c>
      <c r="AB6" s="22">
        <f>VLOOKUP($B6,Data!$A$8:$EZ$351,Data!EU$4,FALSE)</f>
        <v>3.078909612625538E-2</v>
      </c>
      <c r="AC6" s="22">
        <f>VLOOKUP($B6,Data!$A$8:$EZ$351,Data!EV$4,FALSE)</f>
        <v>2.8908554572271386E-2</v>
      </c>
      <c r="AD6" s="22">
        <f>VLOOKUP($B6,Data!$A$8:$EZ$351,Data!EW$4,FALSE)</f>
        <v>2.8217522658610272E-2</v>
      </c>
      <c r="AE6" s="22">
        <f>VLOOKUP($B6,Data!$A$8:$EZ$351,Data!EX$4,FALSE)</f>
        <v>2.9394856278366112E-2</v>
      </c>
      <c r="AF6" s="22">
        <f>VLOOKUP($B6,Data!$A$8:$EZ$351,Data!EY$4,FALSE)</f>
        <v>3.220030349013657E-2</v>
      </c>
      <c r="AG6" s="22">
        <f>VLOOKUP($B6,Data!$A$8:$EZ$351,Data!EZ$4,FALSE)</f>
        <v>3.059593023255814E-2</v>
      </c>
      <c r="AH6" s="22">
        <f>VLOOKUP($B6,Data!$A$8:$FA$351,Data!FA$4,FALSE)</f>
        <v>2.9886363636363638E-2</v>
      </c>
      <c r="AI6" s="22">
        <f>VLOOKUP($B6,Data!$A$8:FB$351,Data!FB$4,FALSE)</f>
        <v>3.0868306801736613E-2</v>
      </c>
      <c r="AJ6" s="22">
        <f>VLOOKUP($B6,Data!$A$8:FC$351,Data!FC$4,FALSE)</f>
        <v>3.2716763005780344E-2</v>
      </c>
      <c r="AK6" s="22">
        <f>VLOOKUP($B6,Data!$A$8:FD$351,Data!FD$4,FALSE)</f>
        <v>7.8809891808346216E-2</v>
      </c>
      <c r="AL6" s="22">
        <f>VLOOKUP($B6,Data!$A$8:FE$351,Data!FE$4,FALSE)</f>
        <v>7.6696832579185525E-2</v>
      </c>
      <c r="AM6" s="22">
        <f>VLOOKUP($B6,Data!$A$8:FF$351,Data!FF$4,FALSE)</f>
        <v>7.128985507246377E-2</v>
      </c>
      <c r="AN6" s="22" t="e">
        <f>VLOOKUP($B6,Data!$A$8:$EZ$351,Data!#REF!,FALSE)</f>
        <v>#REF!</v>
      </c>
      <c r="AO6" s="22" t="e">
        <f>VLOOKUP($B6,Data!$A$8:$EZ$351,Data!#REF!,FALSE)</f>
        <v>#REF!</v>
      </c>
      <c r="AP6" s="22" t="e">
        <f>VLOOKUP($B6,Data!$A$8:$EZ$351,Data!#REF!,FALSE)</f>
        <v>#REF!</v>
      </c>
      <c r="AQ6" s="22" t="e">
        <f>VLOOKUP($B6,Data!$A$8:$EZ$351,Data!#REF!,FALSE)</f>
        <v>#REF!</v>
      </c>
      <c r="AR6" s="22" t="e">
        <f>VLOOKUP($B6,Data!$A$8:$EZ$351,Data!#REF!,FALSE)</f>
        <v>#REF!</v>
      </c>
      <c r="AS6" s="22" t="e">
        <f>VLOOKUP($B6,Data!$A$8:$EZ$351,Data!#REF!,FALSE)</f>
        <v>#REF!</v>
      </c>
      <c r="AT6" s="22" t="e">
        <f>VLOOKUP($B6,Data!$A$8:$EZ$351,Data!#REF!,FALSE)</f>
        <v>#REF!</v>
      </c>
      <c r="AU6" s="22" t="e">
        <f>VLOOKUP($B6,Data!$A$8:$EZ$351,Data!#REF!,FALSE)</f>
        <v>#REF!</v>
      </c>
      <c r="AV6" s="22" t="e">
        <f>VLOOKUP($B6,Data!$A$8:$EZ$351,Data!#REF!,FALSE)</f>
        <v>#REF!</v>
      </c>
      <c r="AW6" s="22" t="e">
        <f>VLOOKUP($B6,Data!$A$8:$EZ$351,Data!#REF!,FALSE)</f>
        <v>#REF!</v>
      </c>
      <c r="AX6" s="22" t="e">
        <f>VLOOKUP($B6,Data!$A$8:$EZ$351,Data!#REF!,FALSE)</f>
        <v>#REF!</v>
      </c>
      <c r="AY6" s="22" t="e">
        <f>VLOOKUP($B6,Data!$A$8:$EZ$351,Data!#REF!,FALSE)</f>
        <v>#REF!</v>
      </c>
      <c r="AZ6" s="22" t="e">
        <f>VLOOKUP($B6,Data!$A$8:$EZ$351,Data!#REF!,FALSE)</f>
        <v>#REF!</v>
      </c>
      <c r="BA6" s="22" t="e">
        <f>VLOOKUP($B6,Data!$A$8:$EZ$351,Data!#REF!,FALSE)</f>
        <v>#REF!</v>
      </c>
      <c r="BB6" s="22" t="e">
        <f>VLOOKUP($B6,Data!$A$8:$EZ$351,Data!#REF!,FALSE)</f>
        <v>#REF!</v>
      </c>
      <c r="BC6" s="22" t="e">
        <f>VLOOKUP($B6,Data!$A$8:$EZ$351,Data!#REF!,FALSE)</f>
        <v>#REF!</v>
      </c>
      <c r="BD6" s="22" t="e">
        <f>VLOOKUP($B6,Data!$A$8:$EZ$351,Data!#REF!,FALSE)</f>
        <v>#REF!</v>
      </c>
      <c r="BE6" s="22" t="e">
        <f>VLOOKUP($B6,Data!$A$8:$EZ$351,Data!#REF!,FALSE)</f>
        <v>#REF!</v>
      </c>
    </row>
    <row r="7" spans="1:57" x14ac:dyDescent="0.3">
      <c r="A7" s="1" t="s">
        <v>0</v>
      </c>
      <c r="B7" s="16" t="s">
        <v>28</v>
      </c>
      <c r="C7" s="35" t="s">
        <v>440</v>
      </c>
      <c r="D7" t="s">
        <v>0</v>
      </c>
      <c r="E7" s="36" t="s">
        <v>28</v>
      </c>
      <c r="F7" t="s">
        <v>388</v>
      </c>
      <c r="G7" t="s">
        <v>418</v>
      </c>
      <c r="H7" s="22" t="e">
        <f>VLOOKUP($B7,Data!$A$8:$EZ$351,Data!EA$4,FALSE)</f>
        <v>#DIV/0!</v>
      </c>
      <c r="I7" s="22">
        <f>VLOOKUP($B7,Data!$A$8:$EZ$351,Data!EB$4,FALSE)</f>
        <v>7.6621848739495804E-2</v>
      </c>
      <c r="J7" s="22">
        <f>VLOOKUP($B7,Data!$A$8:$EZ$351,Data!EC$4,FALSE)</f>
        <v>7.2827225130890058E-2</v>
      </c>
      <c r="K7" s="22">
        <f>VLOOKUP($B7,Data!$A$8:$EZ$351,Data!ED$4,FALSE)</f>
        <v>6.5975609756097564E-2</v>
      </c>
      <c r="L7" s="22">
        <f>VLOOKUP($B7,Data!$A$8:$EZ$351,Data!EE$4,FALSE)</f>
        <v>7.0524475524475522E-2</v>
      </c>
      <c r="M7" s="22">
        <f>VLOOKUP($B7,Data!$A$8:$EZ$351,Data!EF$4,FALSE)</f>
        <v>6.6089285714285712E-2</v>
      </c>
      <c r="N7" s="22">
        <f>VLOOKUP($B7,Data!$A$8:$EZ$351,Data!EG$4,FALSE)</f>
        <v>5.9964412811387903E-2</v>
      </c>
      <c r="O7" s="22">
        <f>VLOOKUP($B7,Data!$A$8:$EZ$351,Data!EH$4,FALSE)</f>
        <v>5.4265232974910392E-2</v>
      </c>
      <c r="P7" s="22">
        <f>VLOOKUP($B7,Data!$A$8:$EZ$351,Data!EI$4,FALSE)</f>
        <v>5.4201388888888889E-2</v>
      </c>
      <c r="Q7" s="22">
        <f>VLOOKUP($B7,Data!$A$8:$EZ$351,Data!EJ$4,FALSE)</f>
        <v>4.8003300330033007E-2</v>
      </c>
      <c r="R7" s="22">
        <f>VLOOKUP($B7,Data!$A$8:$EZ$351,Data!EK$4,FALSE)</f>
        <v>4.64297253634895E-2</v>
      </c>
      <c r="S7" s="22">
        <f>VLOOKUP($B7,Data!$A$8:$EZ$351,Data!EL$4,FALSE)</f>
        <v>4.4898305084745765E-2</v>
      </c>
      <c r="T7" s="22">
        <f>VLOOKUP($B7,Data!$A$8:$EZ$351,Data!EM$4,FALSE)</f>
        <v>4.8132427843803054E-2</v>
      </c>
      <c r="U7" s="22">
        <f>VLOOKUP($B7,Data!$A$8:$EZ$351,Data!EN$4,FALSE)</f>
        <v>4.6755407653910147E-2</v>
      </c>
      <c r="V7" s="22">
        <f>VLOOKUP($B7,Data!$A$8:$EZ$351,Data!EO$4,FALSE)</f>
        <v>4.6301369863013697E-2</v>
      </c>
      <c r="W7" s="22">
        <f>VLOOKUP($B7,Data!$A$8:$EZ$351,Data!EP$4,FALSE)</f>
        <v>4.2653061224489794E-2</v>
      </c>
      <c r="X7" s="22">
        <f>VLOOKUP($B7,Data!$A$8:$EZ$351,Data!EQ$4,FALSE)</f>
        <v>4.5161290322580643E-2</v>
      </c>
      <c r="Y7" s="22">
        <f>VLOOKUP($B7,Data!$A$8:$EZ$351,Data!ER$4,FALSE)</f>
        <v>4.586267605633803E-2</v>
      </c>
      <c r="Z7" s="22">
        <f>VLOOKUP($B7,Data!$A$8:$EZ$351,Data!ES$4,FALSE)</f>
        <v>4.6024955436720145E-2</v>
      </c>
      <c r="AA7" s="22">
        <f>VLOOKUP($B7,Data!$A$8:$EZ$351,Data!ET$4,FALSE)</f>
        <v>4.4804270462633453E-2</v>
      </c>
      <c r="AB7" s="22">
        <f>VLOOKUP($B7,Data!$A$8:$EZ$351,Data!EU$4,FALSE)</f>
        <v>4.7460595446584937E-2</v>
      </c>
      <c r="AC7" s="22">
        <f>VLOOKUP($B7,Data!$A$8:$EZ$351,Data!EV$4,FALSE)</f>
        <v>4.7468123861566486E-2</v>
      </c>
      <c r="AD7" s="22">
        <f>VLOOKUP($B7,Data!$A$8:$EZ$351,Data!EW$4,FALSE)</f>
        <v>4.2846975088967974E-2</v>
      </c>
      <c r="AE7" s="22">
        <f>VLOOKUP($B7,Data!$A$8:$EZ$351,Data!EX$4,FALSE)</f>
        <v>4.0155172413793107E-2</v>
      </c>
      <c r="AF7" s="22">
        <f>VLOOKUP($B7,Data!$A$8:$EZ$351,Data!EY$4,FALSE)</f>
        <v>4.2787162162162162E-2</v>
      </c>
      <c r="AG7" s="22">
        <f>VLOOKUP($B7,Data!$A$8:$EZ$351,Data!EZ$4,FALSE)</f>
        <v>4.2406504065040651E-2</v>
      </c>
      <c r="AH7" s="22">
        <f>VLOOKUP($B7,Data!$A$8:$FA$351,Data!FA$4,FALSE)</f>
        <v>4.0625000000000001E-2</v>
      </c>
      <c r="AI7" s="22">
        <f>VLOOKUP($B7,Data!$A$8:FB$351,Data!FB$4,FALSE)</f>
        <v>3.9769230769230772E-2</v>
      </c>
      <c r="AJ7" s="22">
        <f>VLOOKUP($B7,Data!$A$8:FC$351,Data!FC$4,FALSE)</f>
        <v>4.1924812030075191E-2</v>
      </c>
      <c r="AK7" s="22">
        <f>VLOOKUP($B7,Data!$A$8:FD$351,Data!FD$4,FALSE)</f>
        <v>7.8195488721804512E-2</v>
      </c>
      <c r="AL7" s="22">
        <f>VLOOKUP($B7,Data!$A$8:FE$351,Data!FE$4,FALSE)</f>
        <v>7.5900621118012421E-2</v>
      </c>
      <c r="AM7" s="22">
        <f>VLOOKUP($B7,Data!$A$8:FF$351,Data!FF$4,FALSE)</f>
        <v>7.3918032786885246E-2</v>
      </c>
      <c r="AN7" s="22" t="e">
        <f>VLOOKUP($B7,Data!$A$8:$EZ$351,Data!#REF!,FALSE)</f>
        <v>#REF!</v>
      </c>
      <c r="AO7" s="22" t="e">
        <f>VLOOKUP($B7,Data!$A$8:$EZ$351,Data!#REF!,FALSE)</f>
        <v>#REF!</v>
      </c>
      <c r="AP7" s="22" t="e">
        <f>VLOOKUP($B7,Data!$A$8:$EZ$351,Data!#REF!,FALSE)</f>
        <v>#REF!</v>
      </c>
      <c r="AQ7" s="22" t="e">
        <f>VLOOKUP($B7,Data!$A$8:$EZ$351,Data!#REF!,FALSE)</f>
        <v>#REF!</v>
      </c>
      <c r="AR7" s="22" t="e">
        <f>VLOOKUP($B7,Data!$A$8:$EZ$351,Data!#REF!,FALSE)</f>
        <v>#REF!</v>
      </c>
      <c r="AS7" s="22" t="e">
        <f>VLOOKUP($B7,Data!$A$8:$EZ$351,Data!#REF!,FALSE)</f>
        <v>#REF!</v>
      </c>
      <c r="AT7" s="22" t="e">
        <f>VLOOKUP($B7,Data!$A$8:$EZ$351,Data!#REF!,FALSE)</f>
        <v>#REF!</v>
      </c>
      <c r="AU7" s="22" t="e">
        <f>VLOOKUP($B7,Data!$A$8:$EZ$351,Data!#REF!,FALSE)</f>
        <v>#REF!</v>
      </c>
      <c r="AV7" s="22" t="e">
        <f>VLOOKUP($B7,Data!$A$8:$EZ$351,Data!#REF!,FALSE)</f>
        <v>#REF!</v>
      </c>
      <c r="AW7" s="22" t="e">
        <f>VLOOKUP($B7,Data!$A$8:$EZ$351,Data!#REF!,FALSE)</f>
        <v>#REF!</v>
      </c>
      <c r="AX7" s="22" t="e">
        <f>VLOOKUP($B7,Data!$A$8:$EZ$351,Data!#REF!,FALSE)</f>
        <v>#REF!</v>
      </c>
      <c r="AY7" s="22" t="e">
        <f>VLOOKUP($B7,Data!$A$8:$EZ$351,Data!#REF!,FALSE)</f>
        <v>#REF!</v>
      </c>
      <c r="AZ7" s="22" t="e">
        <f>VLOOKUP($B7,Data!$A$8:$EZ$351,Data!#REF!,FALSE)</f>
        <v>#REF!</v>
      </c>
      <c r="BA7" s="22" t="e">
        <f>VLOOKUP($B7,Data!$A$8:$EZ$351,Data!#REF!,FALSE)</f>
        <v>#REF!</v>
      </c>
      <c r="BB7" s="22" t="e">
        <f>VLOOKUP($B7,Data!$A$8:$EZ$351,Data!#REF!,FALSE)</f>
        <v>#REF!</v>
      </c>
      <c r="BC7" s="22" t="e">
        <f>VLOOKUP($B7,Data!$A$8:$EZ$351,Data!#REF!,FALSE)</f>
        <v>#REF!</v>
      </c>
      <c r="BD7" s="22" t="e">
        <f>VLOOKUP($B7,Data!$A$8:$EZ$351,Data!#REF!,FALSE)</f>
        <v>#REF!</v>
      </c>
      <c r="BE7" s="22" t="e">
        <f>VLOOKUP($B7,Data!$A$8:$EZ$351,Data!#REF!,FALSE)</f>
        <v>#REF!</v>
      </c>
    </row>
    <row r="8" spans="1:57" x14ac:dyDescent="0.3">
      <c r="A8" s="1" t="s">
        <v>0</v>
      </c>
      <c r="B8" s="16" t="s">
        <v>29</v>
      </c>
      <c r="C8" s="35" t="s">
        <v>446</v>
      </c>
      <c r="D8" t="s">
        <v>0</v>
      </c>
      <c r="E8" s="36" t="s">
        <v>29</v>
      </c>
      <c r="F8" t="s">
        <v>395</v>
      </c>
      <c r="G8" t="s">
        <v>418</v>
      </c>
      <c r="H8" s="22" t="e">
        <f>VLOOKUP($B8,Data!$A$8:$EZ$351,Data!EA$4,FALSE)</f>
        <v>#DIV/0!</v>
      </c>
      <c r="I8" s="22">
        <f>VLOOKUP($B8,Data!$A$8:$EZ$351,Data!EB$4,FALSE)</f>
        <v>5.1056105610561058E-2</v>
      </c>
      <c r="J8" s="22">
        <f>VLOOKUP($B8,Data!$A$8:$EZ$351,Data!EC$4,FALSE)</f>
        <v>4.4943999999999998E-2</v>
      </c>
      <c r="K8" s="22">
        <f>VLOOKUP($B8,Data!$A$8:$EZ$351,Data!ED$4,FALSE)</f>
        <v>4.4290375203915169E-2</v>
      </c>
      <c r="L8" s="22">
        <f>VLOOKUP($B8,Data!$A$8:$EZ$351,Data!EE$4,FALSE)</f>
        <v>4.5320945945945948E-2</v>
      </c>
      <c r="M8" s="22">
        <f>VLOOKUP($B8,Data!$A$8:$EZ$351,Data!EF$4,FALSE)</f>
        <v>4.1703577512776834E-2</v>
      </c>
      <c r="N8" s="22">
        <f>VLOOKUP($B8,Data!$A$8:$EZ$351,Data!EG$4,FALSE)</f>
        <v>3.7909407665505226E-2</v>
      </c>
      <c r="O8" s="22">
        <f>VLOOKUP($B8,Data!$A$8:$EZ$351,Data!EH$4,FALSE)</f>
        <v>3.5565068493150685E-2</v>
      </c>
      <c r="P8" s="22">
        <f>VLOOKUP($B8,Data!$A$8:$EZ$351,Data!EI$4,FALSE)</f>
        <v>3.6300675675675673E-2</v>
      </c>
      <c r="Q8" s="22">
        <f>VLOOKUP($B8,Data!$A$8:$EZ$351,Data!EJ$4,FALSE)</f>
        <v>3.3305369127516776E-2</v>
      </c>
      <c r="R8" s="22">
        <f>VLOOKUP($B8,Data!$A$8:$EZ$351,Data!EK$4,FALSE)</f>
        <v>3.3236301369863011E-2</v>
      </c>
      <c r="S8" s="22">
        <f>VLOOKUP($B8,Data!$A$8:$EZ$351,Data!EL$4,FALSE)</f>
        <v>3.3594548551959112E-2</v>
      </c>
      <c r="T8" s="22">
        <f>VLOOKUP($B8,Data!$A$8:$EZ$351,Data!EM$4,FALSE)</f>
        <v>3.6103448275862066E-2</v>
      </c>
      <c r="U8" s="22">
        <f>VLOOKUP($B8,Data!$A$8:$EZ$351,Data!EN$4,FALSE)</f>
        <v>3.6093750000000001E-2</v>
      </c>
      <c r="V8" s="22">
        <f>VLOOKUP($B8,Data!$A$8:$EZ$351,Data!EO$4,FALSE)</f>
        <v>3.4300168634064078E-2</v>
      </c>
      <c r="W8" s="22">
        <f>VLOOKUP($B8,Data!$A$8:$EZ$351,Data!EP$4,FALSE)</f>
        <v>3.3290113452188005E-2</v>
      </c>
      <c r="X8" s="22">
        <f>VLOOKUP($B8,Data!$A$8:$EZ$351,Data!EQ$4,FALSE)</f>
        <v>3.4193037974683545E-2</v>
      </c>
      <c r="Y8" s="22">
        <f>VLOOKUP($B8,Data!$A$8:$EZ$351,Data!ER$4,FALSE)</f>
        <v>3.4073482428115018E-2</v>
      </c>
      <c r="Z8" s="22">
        <f>VLOOKUP($B8,Data!$A$8:$EZ$351,Data!ES$4,FALSE)</f>
        <v>3.17737003058104E-2</v>
      </c>
      <c r="AA8" s="22">
        <f>VLOOKUP($B8,Data!$A$8:$EZ$351,Data!ET$4,FALSE)</f>
        <v>3.5495798319327733E-2</v>
      </c>
      <c r="AB8" s="22">
        <f>VLOOKUP($B8,Data!$A$8:$EZ$351,Data!EU$4,FALSE)</f>
        <v>3.7609427609427606E-2</v>
      </c>
      <c r="AC8" s="22">
        <f>VLOOKUP($B8,Data!$A$8:$EZ$351,Data!EV$4,FALSE)</f>
        <v>3.6280587275693311E-2</v>
      </c>
      <c r="AD8" s="22">
        <f>VLOOKUP($B8,Data!$A$8:$EZ$351,Data!EW$4,FALSE)</f>
        <v>3.5384615384615382E-2</v>
      </c>
      <c r="AE8" s="22">
        <f>VLOOKUP($B8,Data!$A$8:$EZ$351,Data!EX$4,FALSE)</f>
        <v>3.5504000000000001E-2</v>
      </c>
      <c r="AF8" s="22">
        <f>VLOOKUP($B8,Data!$A$8:$EZ$351,Data!EY$4,FALSE)</f>
        <v>3.834426229508197E-2</v>
      </c>
      <c r="AG8" s="22">
        <f>VLOOKUP($B8,Data!$A$8:$EZ$351,Data!EZ$4,FALSE)</f>
        <v>3.7708674304418988E-2</v>
      </c>
      <c r="AH8" s="22">
        <f>VLOOKUP($B8,Data!$A$8:$FA$351,Data!FA$4,FALSE)</f>
        <v>3.7051282051282053E-2</v>
      </c>
      <c r="AI8" s="22">
        <f>VLOOKUP($B8,Data!$A$8:FB$351,Data!FB$4,FALSE)</f>
        <v>3.5164179104477611E-2</v>
      </c>
      <c r="AJ8" s="22">
        <f>VLOOKUP($B8,Data!$A$8:FC$351,Data!FC$4,FALSE)</f>
        <v>3.5911764705882351E-2</v>
      </c>
      <c r="AK8" s="22">
        <f>VLOOKUP($B8,Data!$A$8:FD$351,Data!FD$4,FALSE)</f>
        <v>7.2943786982248515E-2</v>
      </c>
      <c r="AL8" s="22">
        <f>VLOOKUP($B8,Data!$A$8:FE$351,Data!FE$4,FALSE)</f>
        <v>7.2178362573099411E-2</v>
      </c>
      <c r="AM8" s="22">
        <f>VLOOKUP($B8,Data!$A$8:FF$351,Data!FF$4,FALSE)</f>
        <v>7.2148260211800305E-2</v>
      </c>
      <c r="AN8" s="22" t="e">
        <f>VLOOKUP($B8,Data!$A$8:$EZ$351,Data!#REF!,FALSE)</f>
        <v>#REF!</v>
      </c>
      <c r="AO8" s="22" t="e">
        <f>VLOOKUP($B8,Data!$A$8:$EZ$351,Data!#REF!,FALSE)</f>
        <v>#REF!</v>
      </c>
      <c r="AP8" s="22" t="e">
        <f>VLOOKUP($B8,Data!$A$8:$EZ$351,Data!#REF!,FALSE)</f>
        <v>#REF!</v>
      </c>
      <c r="AQ8" s="22" t="e">
        <f>VLOOKUP($B8,Data!$A$8:$EZ$351,Data!#REF!,FALSE)</f>
        <v>#REF!</v>
      </c>
      <c r="AR8" s="22" t="e">
        <f>VLOOKUP($B8,Data!$A$8:$EZ$351,Data!#REF!,FALSE)</f>
        <v>#REF!</v>
      </c>
      <c r="AS8" s="22" t="e">
        <f>VLOOKUP($B8,Data!$A$8:$EZ$351,Data!#REF!,FALSE)</f>
        <v>#REF!</v>
      </c>
      <c r="AT8" s="22" t="e">
        <f>VLOOKUP($B8,Data!$A$8:$EZ$351,Data!#REF!,FALSE)</f>
        <v>#REF!</v>
      </c>
      <c r="AU8" s="22" t="e">
        <f>VLOOKUP($B8,Data!$A$8:$EZ$351,Data!#REF!,FALSE)</f>
        <v>#REF!</v>
      </c>
      <c r="AV8" s="22" t="e">
        <f>VLOOKUP($B8,Data!$A$8:$EZ$351,Data!#REF!,FALSE)</f>
        <v>#REF!</v>
      </c>
      <c r="AW8" s="22" t="e">
        <f>VLOOKUP($B8,Data!$A$8:$EZ$351,Data!#REF!,FALSE)</f>
        <v>#REF!</v>
      </c>
      <c r="AX8" s="22" t="e">
        <f>VLOOKUP($B8,Data!$A$8:$EZ$351,Data!#REF!,FALSE)</f>
        <v>#REF!</v>
      </c>
      <c r="AY8" s="22" t="e">
        <f>VLOOKUP($B8,Data!$A$8:$EZ$351,Data!#REF!,FALSE)</f>
        <v>#REF!</v>
      </c>
      <c r="AZ8" s="22" t="e">
        <f>VLOOKUP($B8,Data!$A$8:$EZ$351,Data!#REF!,FALSE)</f>
        <v>#REF!</v>
      </c>
      <c r="BA8" s="22" t="e">
        <f>VLOOKUP($B8,Data!$A$8:$EZ$351,Data!#REF!,FALSE)</f>
        <v>#REF!</v>
      </c>
      <c r="BB8" s="22" t="e">
        <f>VLOOKUP($B8,Data!$A$8:$EZ$351,Data!#REF!,FALSE)</f>
        <v>#REF!</v>
      </c>
      <c r="BC8" s="22" t="e">
        <f>VLOOKUP($B8,Data!$A$8:$EZ$351,Data!#REF!,FALSE)</f>
        <v>#REF!</v>
      </c>
      <c r="BD8" s="22" t="e">
        <f>VLOOKUP($B8,Data!$A$8:$EZ$351,Data!#REF!,FALSE)</f>
        <v>#REF!</v>
      </c>
      <c r="BE8" s="22" t="e">
        <f>VLOOKUP($B8,Data!$A$8:$EZ$351,Data!#REF!,FALSE)</f>
        <v>#REF!</v>
      </c>
    </row>
    <row r="9" spans="1:57" x14ac:dyDescent="0.3">
      <c r="A9" s="1" t="s">
        <v>0</v>
      </c>
      <c r="B9" s="16" t="s">
        <v>30</v>
      </c>
      <c r="C9" s="35" t="s">
        <v>441</v>
      </c>
      <c r="D9" t="s">
        <v>0</v>
      </c>
      <c r="E9" s="36" t="s">
        <v>30</v>
      </c>
      <c r="F9" t="s">
        <v>405</v>
      </c>
      <c r="G9" t="s">
        <v>417</v>
      </c>
      <c r="H9" s="22" t="e">
        <f>VLOOKUP($B9,Data!$A$8:$EZ$351,Data!EA$4,FALSE)</f>
        <v>#DIV/0!</v>
      </c>
      <c r="I9" s="22">
        <f>VLOOKUP($B9,Data!$A$8:$EZ$351,Data!EB$4,FALSE)</f>
        <v>3.6002202643171805E-2</v>
      </c>
      <c r="J9" s="22">
        <f>VLOOKUP($B9,Data!$A$8:$EZ$351,Data!EC$4,FALSE)</f>
        <v>3.222950819672131E-2</v>
      </c>
      <c r="K9" s="22">
        <f>VLOOKUP($B9,Data!$A$8:$EZ$351,Data!ED$4,FALSE)</f>
        <v>3.0391937290033595E-2</v>
      </c>
      <c r="L9" s="22">
        <f>VLOOKUP($B9,Data!$A$8:$EZ$351,Data!EE$4,FALSE)</f>
        <v>2.9713656387665197E-2</v>
      </c>
      <c r="M9" s="22">
        <f>VLOOKUP($B9,Data!$A$8:$EZ$351,Data!EF$4,FALSE)</f>
        <v>2.7753544165757905E-2</v>
      </c>
      <c r="N9" s="22">
        <f>VLOOKUP($B9,Data!$A$8:$EZ$351,Data!EG$4,FALSE)</f>
        <v>2.5305466237942123E-2</v>
      </c>
      <c r="O9" s="22">
        <f>VLOOKUP($B9,Data!$A$8:$EZ$351,Data!EH$4,FALSE)</f>
        <v>2.2091295116772824E-2</v>
      </c>
      <c r="P9" s="22">
        <f>VLOOKUP($B9,Data!$A$8:$EZ$351,Data!EI$4,FALSE)</f>
        <v>2.2285115303983229E-2</v>
      </c>
      <c r="Q9" s="22">
        <f>VLOOKUP($B9,Data!$A$8:$EZ$351,Data!EJ$4,FALSE)</f>
        <v>2.1227513227513227E-2</v>
      </c>
      <c r="R9" s="22">
        <f>VLOOKUP($B9,Data!$A$8:$EZ$351,Data!EK$4,FALSE)</f>
        <v>2.0166666666666666E-2</v>
      </c>
      <c r="S9" s="22">
        <f>VLOOKUP($B9,Data!$A$8:$EZ$351,Data!EL$4,FALSE)</f>
        <v>1.8820459290187892E-2</v>
      </c>
      <c r="T9" s="22">
        <f>VLOOKUP($B9,Data!$A$8:$EZ$351,Data!EM$4,FALSE)</f>
        <v>1.922680412371134E-2</v>
      </c>
      <c r="U9" s="22">
        <f>VLOOKUP($B9,Data!$A$8:$EZ$351,Data!EN$4,FALSE)</f>
        <v>1.9314928425357872E-2</v>
      </c>
      <c r="V9" s="22">
        <f>VLOOKUP($B9,Data!$A$8:$EZ$351,Data!EO$4,FALSE)</f>
        <v>1.9564766839378238E-2</v>
      </c>
      <c r="W9" s="22">
        <f>VLOOKUP($B9,Data!$A$8:$EZ$351,Data!EP$4,FALSE)</f>
        <v>1.867867867867868E-2</v>
      </c>
      <c r="X9" s="22">
        <f>VLOOKUP($B9,Data!$A$8:$EZ$351,Data!EQ$4,FALSE)</f>
        <v>1.9870517928286851E-2</v>
      </c>
      <c r="Y9" s="22">
        <f>VLOOKUP($B9,Data!$A$8:$EZ$351,Data!ER$4,FALSE)</f>
        <v>2.0058881256133466E-2</v>
      </c>
      <c r="Z9" s="22">
        <f>VLOOKUP($B9,Data!$A$8:$EZ$351,Data!ES$4,FALSE)</f>
        <v>1.8781431334622824E-2</v>
      </c>
      <c r="AA9" s="22">
        <f>VLOOKUP($B9,Data!$A$8:$EZ$351,Data!ET$4,FALSE)</f>
        <v>1.8494208494208495E-2</v>
      </c>
      <c r="AB9" s="22">
        <f>VLOOKUP($B9,Data!$A$8:$EZ$351,Data!EU$4,FALSE)</f>
        <v>1.9360236220472442E-2</v>
      </c>
      <c r="AC9" s="22">
        <f>VLOOKUP($B9,Data!$A$8:$EZ$351,Data!EV$4,FALSE)</f>
        <v>1.9532163742690057E-2</v>
      </c>
      <c r="AD9" s="22">
        <f>VLOOKUP($B9,Data!$A$8:$EZ$351,Data!EW$4,FALSE)</f>
        <v>1.9181459566074952E-2</v>
      </c>
      <c r="AE9" s="22">
        <f>VLOOKUP($B9,Data!$A$8:$EZ$351,Data!EX$4,FALSE)</f>
        <v>1.8611388611388613E-2</v>
      </c>
      <c r="AF9" s="22">
        <f>VLOOKUP($B9,Data!$A$8:$EZ$351,Data!EY$4,FALSE)</f>
        <v>2.0059701492537312E-2</v>
      </c>
      <c r="AG9" s="22">
        <f>VLOOKUP($B9,Data!$A$8:$EZ$351,Data!EZ$4,FALSE)</f>
        <v>2.0211267605633802E-2</v>
      </c>
      <c r="AH9" s="22">
        <f>VLOOKUP($B9,Data!$A$8:$FA$351,Data!FA$4,FALSE)</f>
        <v>2.0249003984063745E-2</v>
      </c>
      <c r="AI9" s="22">
        <f>VLOOKUP($B9,Data!$A$8:FB$351,Data!FB$4,FALSE)</f>
        <v>2.0029182879377432E-2</v>
      </c>
      <c r="AJ9" s="22">
        <f>VLOOKUP($B9,Data!$A$8:FC$351,Data!FC$4,FALSE)</f>
        <v>2.2272282076395689E-2</v>
      </c>
      <c r="AK9" s="22">
        <f>VLOOKUP($B9,Data!$A$8:FD$351,Data!FD$4,FALSE)</f>
        <v>5.2448173741362292E-2</v>
      </c>
      <c r="AL9" s="22">
        <f>VLOOKUP($B9,Data!$A$8:FE$351,Data!FE$4,FALSE)</f>
        <v>5.3079960513326752E-2</v>
      </c>
      <c r="AM9" s="22">
        <f>VLOOKUP($B9,Data!$A$8:FF$351,Data!FF$4,FALSE)</f>
        <v>5.2949640287769786E-2</v>
      </c>
      <c r="AN9" s="22" t="e">
        <f>VLOOKUP($B9,Data!$A$8:$EZ$351,Data!#REF!,FALSE)</f>
        <v>#REF!</v>
      </c>
      <c r="AO9" s="22" t="e">
        <f>VLOOKUP($B9,Data!$A$8:$EZ$351,Data!#REF!,FALSE)</f>
        <v>#REF!</v>
      </c>
      <c r="AP9" s="22" t="e">
        <f>VLOOKUP($B9,Data!$A$8:$EZ$351,Data!#REF!,FALSE)</f>
        <v>#REF!</v>
      </c>
      <c r="AQ9" s="22" t="e">
        <f>VLOOKUP($B9,Data!$A$8:$EZ$351,Data!#REF!,FALSE)</f>
        <v>#REF!</v>
      </c>
      <c r="AR9" s="22" t="e">
        <f>VLOOKUP($B9,Data!$A$8:$EZ$351,Data!#REF!,FALSE)</f>
        <v>#REF!</v>
      </c>
      <c r="AS9" s="22" t="e">
        <f>VLOOKUP($B9,Data!$A$8:$EZ$351,Data!#REF!,FALSE)</f>
        <v>#REF!</v>
      </c>
      <c r="AT9" s="22" t="e">
        <f>VLOOKUP($B9,Data!$A$8:$EZ$351,Data!#REF!,FALSE)</f>
        <v>#REF!</v>
      </c>
      <c r="AU9" s="22" t="e">
        <f>VLOOKUP($B9,Data!$A$8:$EZ$351,Data!#REF!,FALSE)</f>
        <v>#REF!</v>
      </c>
      <c r="AV9" s="22" t="e">
        <f>VLOOKUP($B9,Data!$A$8:$EZ$351,Data!#REF!,FALSE)</f>
        <v>#REF!</v>
      </c>
      <c r="AW9" s="22" t="e">
        <f>VLOOKUP($B9,Data!$A$8:$EZ$351,Data!#REF!,FALSE)</f>
        <v>#REF!</v>
      </c>
      <c r="AX9" s="22" t="e">
        <f>VLOOKUP($B9,Data!$A$8:$EZ$351,Data!#REF!,FALSE)</f>
        <v>#REF!</v>
      </c>
      <c r="AY9" s="22" t="e">
        <f>VLOOKUP($B9,Data!$A$8:$EZ$351,Data!#REF!,FALSE)</f>
        <v>#REF!</v>
      </c>
      <c r="AZ9" s="22" t="e">
        <f>VLOOKUP($B9,Data!$A$8:$EZ$351,Data!#REF!,FALSE)</f>
        <v>#REF!</v>
      </c>
      <c r="BA9" s="22" t="e">
        <f>VLOOKUP($B9,Data!$A$8:$EZ$351,Data!#REF!,FALSE)</f>
        <v>#REF!</v>
      </c>
      <c r="BB9" s="22" t="e">
        <f>VLOOKUP($B9,Data!$A$8:$EZ$351,Data!#REF!,FALSE)</f>
        <v>#REF!</v>
      </c>
      <c r="BC9" s="22" t="e">
        <f>VLOOKUP($B9,Data!$A$8:$EZ$351,Data!#REF!,FALSE)</f>
        <v>#REF!</v>
      </c>
      <c r="BD9" s="22" t="e">
        <f>VLOOKUP($B9,Data!$A$8:$EZ$351,Data!#REF!,FALSE)</f>
        <v>#REF!</v>
      </c>
      <c r="BE9" s="22" t="e">
        <f>VLOOKUP($B9,Data!$A$8:$EZ$351,Data!#REF!,FALSE)</f>
        <v>#REF!</v>
      </c>
    </row>
    <row r="10" spans="1:57" x14ac:dyDescent="0.3">
      <c r="A10" s="1" t="s">
        <v>0</v>
      </c>
      <c r="B10" s="16" t="s">
        <v>31</v>
      </c>
      <c r="C10" s="35" t="s">
        <v>441</v>
      </c>
      <c r="D10" t="s">
        <v>0</v>
      </c>
      <c r="E10" s="36" t="s">
        <v>31</v>
      </c>
      <c r="F10" t="s">
        <v>400</v>
      </c>
      <c r="G10" t="s">
        <v>418</v>
      </c>
      <c r="H10" s="22" t="e">
        <f>VLOOKUP($B10,Data!$A$8:$EZ$351,Data!EA$4,FALSE)</f>
        <v>#DIV/0!</v>
      </c>
      <c r="I10" s="22">
        <f>VLOOKUP($B10,Data!$A$8:$EZ$351,Data!EB$4,FALSE)</f>
        <v>4.3809523809523812E-2</v>
      </c>
      <c r="J10" s="22">
        <f>VLOOKUP($B10,Data!$A$8:$EZ$351,Data!EC$4,FALSE)</f>
        <v>4.1607142857142856E-2</v>
      </c>
      <c r="K10" s="22">
        <f>VLOOKUP($B10,Data!$A$8:$EZ$351,Data!ED$4,FALSE)</f>
        <v>3.771356783919598E-2</v>
      </c>
      <c r="L10" s="22">
        <f>VLOOKUP($B10,Data!$A$8:$EZ$351,Data!EE$4,FALSE)</f>
        <v>3.5985576923076926E-2</v>
      </c>
      <c r="M10" s="22">
        <f>VLOOKUP($B10,Data!$A$8:$EZ$351,Data!EF$4,FALSE)</f>
        <v>3.0071428571428572E-2</v>
      </c>
      <c r="N10" s="22">
        <f>VLOOKUP($B10,Data!$A$8:$EZ$351,Data!EG$4,FALSE)</f>
        <v>2.9399999999999999E-2</v>
      </c>
      <c r="O10" s="22">
        <f>VLOOKUP($B10,Data!$A$8:$EZ$351,Data!EH$4,FALSE)</f>
        <v>2.6774193548387098E-2</v>
      </c>
      <c r="P10" s="22">
        <f>VLOOKUP($B10,Data!$A$8:$EZ$351,Data!EI$4,FALSE)</f>
        <v>2.6625615763546797E-2</v>
      </c>
      <c r="Q10" s="22">
        <f>VLOOKUP($B10,Data!$A$8:$EZ$351,Data!EJ$4,FALSE)</f>
        <v>2.4060150375939851E-2</v>
      </c>
      <c r="R10" s="22">
        <f>VLOOKUP($B10,Data!$A$8:$EZ$351,Data!EK$4,FALSE)</f>
        <v>2.306172839506173E-2</v>
      </c>
      <c r="S10" s="22">
        <f>VLOOKUP($B10,Data!$A$8:$EZ$351,Data!EL$4,FALSE)</f>
        <v>2.3467336683417085E-2</v>
      </c>
      <c r="T10" s="22">
        <f>VLOOKUP($B10,Data!$A$8:$EZ$351,Data!EM$4,FALSE)</f>
        <v>2.4336734693877551E-2</v>
      </c>
      <c r="U10" s="22">
        <f>VLOOKUP($B10,Data!$A$8:$EZ$351,Data!EN$4,FALSE)</f>
        <v>2.3769230769230768E-2</v>
      </c>
      <c r="V10" s="22">
        <f>VLOOKUP($B10,Data!$A$8:$EZ$351,Data!EO$4,FALSE)</f>
        <v>2.3592964824120603E-2</v>
      </c>
      <c r="W10" s="22">
        <f>VLOOKUP($B10,Data!$A$8:$EZ$351,Data!EP$4,FALSE)</f>
        <v>2.2480417754569191E-2</v>
      </c>
      <c r="X10" s="22">
        <f>VLOOKUP($B10,Data!$A$8:$EZ$351,Data!EQ$4,FALSE)</f>
        <v>2.4621409921671018E-2</v>
      </c>
      <c r="Y10" s="22">
        <f>VLOOKUP($B10,Data!$A$8:$EZ$351,Data!ER$4,FALSE)</f>
        <v>2.3933161953727508E-2</v>
      </c>
      <c r="Z10" s="22">
        <f>VLOOKUP($B10,Data!$A$8:$EZ$351,Data!ES$4,FALSE)</f>
        <v>2.4814814814814814E-2</v>
      </c>
      <c r="AA10" s="22">
        <f>VLOOKUP($B10,Data!$A$8:$EZ$351,Data!ET$4,FALSE)</f>
        <v>2.321608040201005E-2</v>
      </c>
      <c r="AB10" s="22">
        <f>VLOOKUP($B10,Data!$A$8:$EZ$351,Data!EU$4,FALSE)</f>
        <v>2.5321336760925451E-2</v>
      </c>
      <c r="AC10" s="22">
        <f>VLOOKUP($B10,Data!$A$8:$EZ$351,Data!EV$4,FALSE)</f>
        <v>2.47242206235012E-2</v>
      </c>
      <c r="AD10" s="22">
        <f>VLOOKUP($B10,Data!$A$8:$EZ$351,Data!EW$4,FALSE)</f>
        <v>2.3842482100238663E-2</v>
      </c>
      <c r="AE10" s="22">
        <f>VLOOKUP($B10,Data!$A$8:$EZ$351,Data!EX$4,FALSE)</f>
        <v>2.4473067915690868E-2</v>
      </c>
      <c r="AF10" s="22">
        <f>VLOOKUP($B10,Data!$A$8:$EZ$351,Data!EY$4,FALSE)</f>
        <v>2.5306603773584905E-2</v>
      </c>
      <c r="AG10" s="22">
        <f>VLOOKUP($B10,Data!$A$8:$EZ$351,Data!EZ$4,FALSE)</f>
        <v>2.5371287128712873E-2</v>
      </c>
      <c r="AH10" s="22">
        <f>VLOOKUP($B10,Data!$A$8:$FA$351,Data!FA$4,FALSE)</f>
        <v>2.6180904522613065E-2</v>
      </c>
      <c r="AI10" s="22">
        <f>VLOOKUP($B10,Data!$A$8:FB$351,Data!FB$4,FALSE)</f>
        <v>2.7441860465116281E-2</v>
      </c>
      <c r="AJ10" s="22">
        <f>VLOOKUP($B10,Data!$A$8:FC$351,Data!FC$4,FALSE)</f>
        <v>2.8606965174129355E-2</v>
      </c>
      <c r="AK10" s="22">
        <f>VLOOKUP($B10,Data!$A$8:FD$351,Data!FD$4,FALSE)</f>
        <v>6.1071428571428568E-2</v>
      </c>
      <c r="AL10" s="22">
        <f>VLOOKUP($B10,Data!$A$8:FE$351,Data!FE$4,FALSE)</f>
        <v>6.2219570405727925E-2</v>
      </c>
      <c r="AM10" s="22">
        <f>VLOOKUP($B10,Data!$A$8:FF$351,Data!FF$4,FALSE)</f>
        <v>6.0791366906474818E-2</v>
      </c>
      <c r="AN10" s="22" t="e">
        <f>VLOOKUP($B10,Data!$A$8:$EZ$351,Data!#REF!,FALSE)</f>
        <v>#REF!</v>
      </c>
      <c r="AO10" s="22" t="e">
        <f>VLOOKUP($B10,Data!$A$8:$EZ$351,Data!#REF!,FALSE)</f>
        <v>#REF!</v>
      </c>
      <c r="AP10" s="22" t="e">
        <f>VLOOKUP($B10,Data!$A$8:$EZ$351,Data!#REF!,FALSE)</f>
        <v>#REF!</v>
      </c>
      <c r="AQ10" s="22" t="e">
        <f>VLOOKUP($B10,Data!$A$8:$EZ$351,Data!#REF!,FALSE)</f>
        <v>#REF!</v>
      </c>
      <c r="AR10" s="22" t="e">
        <f>VLOOKUP($B10,Data!$A$8:$EZ$351,Data!#REF!,FALSE)</f>
        <v>#REF!</v>
      </c>
      <c r="AS10" s="22" t="e">
        <f>VLOOKUP($B10,Data!$A$8:$EZ$351,Data!#REF!,FALSE)</f>
        <v>#REF!</v>
      </c>
      <c r="AT10" s="22" t="e">
        <f>VLOOKUP($B10,Data!$A$8:$EZ$351,Data!#REF!,FALSE)</f>
        <v>#REF!</v>
      </c>
      <c r="AU10" s="22" t="e">
        <f>VLOOKUP($B10,Data!$A$8:$EZ$351,Data!#REF!,FALSE)</f>
        <v>#REF!</v>
      </c>
      <c r="AV10" s="22" t="e">
        <f>VLOOKUP($B10,Data!$A$8:$EZ$351,Data!#REF!,FALSE)</f>
        <v>#REF!</v>
      </c>
      <c r="AW10" s="22" t="e">
        <f>VLOOKUP($B10,Data!$A$8:$EZ$351,Data!#REF!,FALSE)</f>
        <v>#REF!</v>
      </c>
      <c r="AX10" s="22" t="e">
        <f>VLOOKUP($B10,Data!$A$8:$EZ$351,Data!#REF!,FALSE)</f>
        <v>#REF!</v>
      </c>
      <c r="AY10" s="22" t="e">
        <f>VLOOKUP($B10,Data!$A$8:$EZ$351,Data!#REF!,FALSE)</f>
        <v>#REF!</v>
      </c>
      <c r="AZ10" s="22" t="e">
        <f>VLOOKUP($B10,Data!$A$8:$EZ$351,Data!#REF!,FALSE)</f>
        <v>#REF!</v>
      </c>
      <c r="BA10" s="22" t="e">
        <f>VLOOKUP($B10,Data!$A$8:$EZ$351,Data!#REF!,FALSE)</f>
        <v>#REF!</v>
      </c>
      <c r="BB10" s="22" t="e">
        <f>VLOOKUP($B10,Data!$A$8:$EZ$351,Data!#REF!,FALSE)</f>
        <v>#REF!</v>
      </c>
      <c r="BC10" s="22" t="e">
        <f>VLOOKUP($B10,Data!$A$8:$EZ$351,Data!#REF!,FALSE)</f>
        <v>#REF!</v>
      </c>
      <c r="BD10" s="22" t="e">
        <f>VLOOKUP($B10,Data!$A$8:$EZ$351,Data!#REF!,FALSE)</f>
        <v>#REF!</v>
      </c>
      <c r="BE10" s="22" t="e">
        <f>VLOOKUP($B10,Data!$A$8:$EZ$351,Data!#REF!,FALSE)</f>
        <v>#REF!</v>
      </c>
    </row>
    <row r="11" spans="1:57" x14ac:dyDescent="0.3">
      <c r="A11" s="1" t="s">
        <v>0</v>
      </c>
      <c r="B11" s="16" t="s">
        <v>32</v>
      </c>
      <c r="C11" s="35" t="s">
        <v>440</v>
      </c>
      <c r="D11" t="s">
        <v>442</v>
      </c>
      <c r="E11" s="36" t="s">
        <v>32</v>
      </c>
      <c r="F11" t="s">
        <v>402</v>
      </c>
      <c r="G11" t="s">
        <v>418</v>
      </c>
      <c r="H11" s="22" t="e">
        <f>VLOOKUP($B11,Data!$A$8:$EZ$351,Data!EA$4,FALSE)</f>
        <v>#DIV/0!</v>
      </c>
      <c r="I11" s="22">
        <f>VLOOKUP($B11,Data!$A$8:$EZ$351,Data!EB$4,FALSE)</f>
        <v>0.12207013574660633</v>
      </c>
      <c r="J11" s="22">
        <f>VLOOKUP($B11,Data!$A$8:$EZ$351,Data!EC$4,FALSE)</f>
        <v>0.10925356750823272</v>
      </c>
      <c r="K11" s="22">
        <f>VLOOKUP($B11,Data!$A$8:$EZ$351,Data!ED$4,FALSE)</f>
        <v>0.10122112211221122</v>
      </c>
      <c r="L11" s="22">
        <f>VLOOKUP($B11,Data!$A$8:$EZ$351,Data!EE$4,FALSE)</f>
        <v>0.102423900789177</v>
      </c>
      <c r="M11" s="22">
        <f>VLOOKUP($B11,Data!$A$8:$EZ$351,Data!EF$4,FALSE)</f>
        <v>9.4515765765765772E-2</v>
      </c>
      <c r="N11" s="22">
        <f>VLOOKUP($B11,Data!$A$8:$EZ$351,Data!EG$4,FALSE)</f>
        <v>9.0553047404063211E-2</v>
      </c>
      <c r="O11" s="22">
        <f>VLOOKUP($B11,Data!$A$8:$EZ$351,Data!EH$4,FALSE)</f>
        <v>8.2146829810901004E-2</v>
      </c>
      <c r="P11" s="22">
        <f>VLOOKUP($B11,Data!$A$8:$EZ$351,Data!EI$4,FALSE)</f>
        <v>7.7925531914893612E-2</v>
      </c>
      <c r="Q11" s="22">
        <f>VLOOKUP($B11,Data!$A$8:$EZ$351,Data!EJ$4,FALSE)</f>
        <v>7.3270042194092833E-2</v>
      </c>
      <c r="R11" s="22">
        <f>VLOOKUP($B11,Data!$A$8:$EZ$351,Data!EK$4,FALSE)</f>
        <v>7.0887265135699373E-2</v>
      </c>
      <c r="S11" s="22">
        <f>VLOOKUP($B11,Data!$A$8:$EZ$351,Data!EL$4,FALSE)</f>
        <v>6.8703898840885139E-2</v>
      </c>
      <c r="T11" s="22">
        <f>VLOOKUP($B11,Data!$A$8:$EZ$351,Data!EM$4,FALSE)</f>
        <v>6.8501048218029353E-2</v>
      </c>
      <c r="U11" s="22">
        <f>VLOOKUP($B11,Data!$A$8:$EZ$351,Data!EN$4,FALSE)</f>
        <v>6.9073482428115021E-2</v>
      </c>
      <c r="V11" s="22">
        <f>VLOOKUP($B11,Data!$A$8:$EZ$351,Data!EO$4,FALSE)</f>
        <v>6.7985153764581127E-2</v>
      </c>
      <c r="W11" s="22">
        <f>VLOOKUP($B11,Data!$A$8:$EZ$351,Data!EP$4,FALSE)</f>
        <v>6.6834910620399576E-2</v>
      </c>
      <c r="X11" s="22">
        <f>VLOOKUP($B11,Data!$A$8:$EZ$351,Data!EQ$4,FALSE)</f>
        <v>6.7382198952879585E-2</v>
      </c>
      <c r="Y11" s="22">
        <f>VLOOKUP($B11,Data!$A$8:$EZ$351,Data!ER$4,FALSE)</f>
        <v>6.5256147540983606E-2</v>
      </c>
      <c r="Z11" s="22">
        <f>VLOOKUP($B11,Data!$A$8:$EZ$351,Data!ES$4,FALSE)</f>
        <v>6.3043478260869562E-2</v>
      </c>
      <c r="AA11" s="22">
        <f>VLOOKUP($B11,Data!$A$8:$EZ$351,Data!ET$4,FALSE)</f>
        <v>6.0030487804878047E-2</v>
      </c>
      <c r="AB11" s="22">
        <f>VLOOKUP($B11,Data!$A$8:$EZ$351,Data!EU$4,FALSE)</f>
        <v>6.1938775510204082E-2</v>
      </c>
      <c r="AC11" s="22">
        <f>VLOOKUP($B11,Data!$A$8:$EZ$351,Data!EV$4,FALSE)</f>
        <v>6.0130260521042082E-2</v>
      </c>
      <c r="AD11" s="22">
        <f>VLOOKUP($B11,Data!$A$8:$EZ$351,Data!EW$4,FALSE)</f>
        <v>5.9819277108433738E-2</v>
      </c>
      <c r="AE11" s="22">
        <f>VLOOKUP($B11,Data!$A$8:$EZ$351,Data!EX$4,FALSE)</f>
        <v>5.9715736040609139E-2</v>
      </c>
      <c r="AF11" s="22">
        <f>VLOOKUP($B11,Data!$A$8:$EZ$351,Data!EY$4,FALSE)</f>
        <v>6.2427281845536607E-2</v>
      </c>
      <c r="AG11" s="22">
        <f>VLOOKUP($B11,Data!$A$8:$EZ$351,Data!EZ$4,FALSE)</f>
        <v>6.2727272727272729E-2</v>
      </c>
      <c r="AH11" s="22">
        <f>VLOOKUP($B11,Data!$A$8:$FA$351,Data!FA$4,FALSE)</f>
        <v>6.1365384615384613E-2</v>
      </c>
      <c r="AI11" s="22">
        <f>VLOOKUP($B11,Data!$A$8:FB$351,Data!FB$4,FALSE)</f>
        <v>6.2492639842983318E-2</v>
      </c>
      <c r="AJ11" s="22">
        <f>VLOOKUP($B11,Data!$A$8:FC$351,Data!FC$4,FALSE)</f>
        <v>6.636011616650532E-2</v>
      </c>
      <c r="AK11" s="22">
        <f>VLOOKUP($B11,Data!$A$8:FD$351,Data!FD$4,FALSE)</f>
        <v>0.14318227593152064</v>
      </c>
      <c r="AL11" s="22">
        <f>VLOOKUP($B11,Data!$A$8:FE$351,Data!FE$4,FALSE)</f>
        <v>0.14133663366336632</v>
      </c>
      <c r="AM11" s="22">
        <f>VLOOKUP($B11,Data!$A$8:FF$351,Data!FF$4,FALSE)</f>
        <v>0.14268269230769232</v>
      </c>
      <c r="AN11" s="22" t="e">
        <f>VLOOKUP($B11,Data!$A$8:$EZ$351,Data!#REF!,FALSE)</f>
        <v>#REF!</v>
      </c>
      <c r="AO11" s="22" t="e">
        <f>VLOOKUP($B11,Data!$A$8:$EZ$351,Data!#REF!,FALSE)</f>
        <v>#REF!</v>
      </c>
      <c r="AP11" s="22" t="e">
        <f>VLOOKUP($B11,Data!$A$8:$EZ$351,Data!#REF!,FALSE)</f>
        <v>#REF!</v>
      </c>
      <c r="AQ11" s="22" t="e">
        <f>VLOOKUP($B11,Data!$A$8:$EZ$351,Data!#REF!,FALSE)</f>
        <v>#REF!</v>
      </c>
      <c r="AR11" s="22" t="e">
        <f>VLOOKUP($B11,Data!$A$8:$EZ$351,Data!#REF!,FALSE)</f>
        <v>#REF!</v>
      </c>
      <c r="AS11" s="22" t="e">
        <f>VLOOKUP($B11,Data!$A$8:$EZ$351,Data!#REF!,FALSE)</f>
        <v>#REF!</v>
      </c>
      <c r="AT11" s="22" t="e">
        <f>VLOOKUP($B11,Data!$A$8:$EZ$351,Data!#REF!,FALSE)</f>
        <v>#REF!</v>
      </c>
      <c r="AU11" s="22" t="e">
        <f>VLOOKUP($B11,Data!$A$8:$EZ$351,Data!#REF!,FALSE)</f>
        <v>#REF!</v>
      </c>
      <c r="AV11" s="22" t="e">
        <f>VLOOKUP($B11,Data!$A$8:$EZ$351,Data!#REF!,FALSE)</f>
        <v>#REF!</v>
      </c>
      <c r="AW11" s="22" t="e">
        <f>VLOOKUP($B11,Data!$A$8:$EZ$351,Data!#REF!,FALSE)</f>
        <v>#REF!</v>
      </c>
      <c r="AX11" s="22" t="e">
        <f>VLOOKUP($B11,Data!$A$8:$EZ$351,Data!#REF!,FALSE)</f>
        <v>#REF!</v>
      </c>
      <c r="AY11" s="22" t="e">
        <f>VLOOKUP($B11,Data!$A$8:$EZ$351,Data!#REF!,FALSE)</f>
        <v>#REF!</v>
      </c>
      <c r="AZ11" s="22" t="e">
        <f>VLOOKUP($B11,Data!$A$8:$EZ$351,Data!#REF!,FALSE)</f>
        <v>#REF!</v>
      </c>
      <c r="BA11" s="22" t="e">
        <f>VLOOKUP($B11,Data!$A$8:$EZ$351,Data!#REF!,FALSE)</f>
        <v>#REF!</v>
      </c>
      <c r="BB11" s="22" t="e">
        <f>VLOOKUP($B11,Data!$A$8:$EZ$351,Data!#REF!,FALSE)</f>
        <v>#REF!</v>
      </c>
      <c r="BC11" s="22" t="e">
        <f>VLOOKUP($B11,Data!$A$8:$EZ$351,Data!#REF!,FALSE)</f>
        <v>#REF!</v>
      </c>
      <c r="BD11" s="22" t="e">
        <f>VLOOKUP($B11,Data!$A$8:$EZ$351,Data!#REF!,FALSE)</f>
        <v>#REF!</v>
      </c>
      <c r="BE11" s="22" t="e">
        <f>VLOOKUP($B11,Data!$A$8:$EZ$351,Data!#REF!,FALSE)</f>
        <v>#REF!</v>
      </c>
    </row>
    <row r="12" spans="1:57" x14ac:dyDescent="0.3">
      <c r="A12" s="1" t="s">
        <v>0</v>
      </c>
      <c r="B12" s="16" t="s">
        <v>33</v>
      </c>
      <c r="C12" s="35" t="s">
        <v>440</v>
      </c>
      <c r="D12" t="s">
        <v>442</v>
      </c>
      <c r="E12" s="36" t="s">
        <v>33</v>
      </c>
      <c r="F12" t="s">
        <v>402</v>
      </c>
      <c r="G12" t="s">
        <v>418</v>
      </c>
      <c r="H12" s="22" t="e">
        <f>VLOOKUP($B12,Data!$A$8:$EZ$351,Data!EA$4,FALSE)</f>
        <v>#DIV/0!</v>
      </c>
      <c r="I12" s="22">
        <f>VLOOKUP($B12,Data!$A$8:$EZ$351,Data!EB$4,FALSE)</f>
        <v>5.8896174863387975E-2</v>
      </c>
      <c r="J12" s="22">
        <f>VLOOKUP($B12,Data!$A$8:$EZ$351,Data!EC$4,FALSE)</f>
        <v>5.832222222222222E-2</v>
      </c>
      <c r="K12" s="22">
        <f>VLOOKUP($B12,Data!$A$8:$EZ$351,Data!ED$4,FALSE)</f>
        <v>5.3146739130434779E-2</v>
      </c>
      <c r="L12" s="22">
        <f>VLOOKUP($B12,Data!$A$8:$EZ$351,Data!EE$4,FALSE)</f>
        <v>5.3029136888400219E-2</v>
      </c>
      <c r="M12" s="22">
        <f>VLOOKUP($B12,Data!$A$8:$EZ$351,Data!EF$4,FALSE)</f>
        <v>5.0778575372722255E-2</v>
      </c>
      <c r="N12" s="22">
        <f>VLOOKUP($B12,Data!$A$8:$EZ$351,Data!EG$4,FALSE)</f>
        <v>4.8201875344732491E-2</v>
      </c>
      <c r="O12" s="22">
        <f>VLOOKUP($B12,Data!$A$8:$EZ$351,Data!EH$4,FALSE)</f>
        <v>4.5817978782802901E-2</v>
      </c>
      <c r="P12" s="22">
        <f>VLOOKUP($B12,Data!$A$8:$EZ$351,Data!EI$4,FALSE)</f>
        <v>4.5830005704506557E-2</v>
      </c>
      <c r="Q12" s="22">
        <f>VLOOKUP($B12,Data!$A$8:$EZ$351,Data!EJ$4,FALSE)</f>
        <v>4.493477027793534E-2</v>
      </c>
      <c r="R12" s="22">
        <f>VLOOKUP($B12,Data!$A$8:$EZ$351,Data!EK$4,FALSE)</f>
        <v>4.4396843291995489E-2</v>
      </c>
      <c r="S12" s="22">
        <f>VLOOKUP($B12,Data!$A$8:$EZ$351,Data!EL$4,FALSE)</f>
        <v>4.1769188894937401E-2</v>
      </c>
      <c r="T12" s="22">
        <f>VLOOKUP($B12,Data!$A$8:$EZ$351,Data!EM$4,FALSE)</f>
        <v>4.028221512247071E-2</v>
      </c>
      <c r="U12" s="22">
        <f>VLOOKUP($B12,Data!$A$8:$EZ$351,Data!EN$4,FALSE)</f>
        <v>3.9696176008381351E-2</v>
      </c>
      <c r="V12" s="22">
        <f>VLOOKUP($B12,Data!$A$8:$EZ$351,Data!EO$4,FALSE)</f>
        <v>3.9488250652741516E-2</v>
      </c>
      <c r="W12" s="22">
        <f>VLOOKUP($B12,Data!$A$8:$EZ$351,Data!EP$4,FALSE)</f>
        <v>4.0726472206934511E-2</v>
      </c>
      <c r="X12" s="22">
        <f>VLOOKUP($B12,Data!$A$8:$EZ$351,Data!EQ$4,FALSE)</f>
        <v>3.8746065057712484E-2</v>
      </c>
      <c r="Y12" s="22">
        <f>VLOOKUP($B12,Data!$A$8:$EZ$351,Data!ER$4,FALSE)</f>
        <v>3.9187165775401073E-2</v>
      </c>
      <c r="Z12" s="22">
        <f>VLOOKUP($B12,Data!$A$8:$EZ$351,Data!ES$4,FALSE)</f>
        <v>3.8446447507953341E-2</v>
      </c>
      <c r="AA12" s="22">
        <f>VLOOKUP($B12,Data!$A$8:$EZ$351,Data!ET$4,FALSE)</f>
        <v>3.6663196251952107E-2</v>
      </c>
      <c r="AB12" s="22">
        <f>VLOOKUP($B12,Data!$A$8:$EZ$351,Data!EU$4,FALSE)</f>
        <v>3.7687002652519896E-2</v>
      </c>
      <c r="AC12" s="22">
        <f>VLOOKUP($B12,Data!$A$8:$EZ$351,Data!EV$4,FALSE)</f>
        <v>3.8183760683760684E-2</v>
      </c>
      <c r="AD12" s="22">
        <f>VLOOKUP($B12,Data!$A$8:$EZ$351,Data!EW$4,FALSE)</f>
        <v>3.6645401382243488E-2</v>
      </c>
      <c r="AE12" s="22">
        <f>VLOOKUP($B12,Data!$A$8:$EZ$351,Data!EX$4,FALSE)</f>
        <v>3.5269430051813475E-2</v>
      </c>
      <c r="AF12" s="22">
        <f>VLOOKUP($B12,Data!$A$8:$EZ$351,Data!EY$4,FALSE)</f>
        <v>3.6391752577319587E-2</v>
      </c>
      <c r="AG12" s="22">
        <f>VLOOKUP($B12,Data!$A$8:$EZ$351,Data!EZ$4,FALSE)</f>
        <v>3.6823411705852925E-2</v>
      </c>
      <c r="AH12" s="22">
        <f>VLOOKUP($B12,Data!$A$8:$FA$351,Data!FA$4,FALSE)</f>
        <v>3.7014778325123156E-2</v>
      </c>
      <c r="AI12" s="22">
        <f>VLOOKUP($B12,Data!$A$8:FB$351,Data!FB$4,FALSE)</f>
        <v>3.7566502463054187E-2</v>
      </c>
      <c r="AJ12" s="22">
        <f>VLOOKUP($B12,Data!$A$8:FC$351,Data!FC$4,FALSE)</f>
        <v>3.8924205378973106E-2</v>
      </c>
      <c r="AK12" s="22">
        <f>VLOOKUP($B12,Data!$A$8:FD$351,Data!FD$4,FALSE)</f>
        <v>8.953375424963575E-2</v>
      </c>
      <c r="AL12" s="22">
        <f>VLOOKUP($B12,Data!$A$8:FE$351,Data!FE$4,FALSE)</f>
        <v>9.3291262135922329E-2</v>
      </c>
      <c r="AM12" s="22">
        <f>VLOOKUP($B12,Data!$A$8:FF$351,Data!FF$4,FALSE)</f>
        <v>9.4485114690092728E-2</v>
      </c>
      <c r="AN12" s="22" t="e">
        <f>VLOOKUP($B12,Data!$A$8:$EZ$351,Data!#REF!,FALSE)</f>
        <v>#REF!</v>
      </c>
      <c r="AO12" s="22" t="e">
        <f>VLOOKUP($B12,Data!$A$8:$EZ$351,Data!#REF!,FALSE)</f>
        <v>#REF!</v>
      </c>
      <c r="AP12" s="22" t="e">
        <f>VLOOKUP($B12,Data!$A$8:$EZ$351,Data!#REF!,FALSE)</f>
        <v>#REF!</v>
      </c>
      <c r="AQ12" s="22" t="e">
        <f>VLOOKUP($B12,Data!$A$8:$EZ$351,Data!#REF!,FALSE)</f>
        <v>#REF!</v>
      </c>
      <c r="AR12" s="22" t="e">
        <f>VLOOKUP($B12,Data!$A$8:$EZ$351,Data!#REF!,FALSE)</f>
        <v>#REF!</v>
      </c>
      <c r="AS12" s="22" t="e">
        <f>VLOOKUP($B12,Data!$A$8:$EZ$351,Data!#REF!,FALSE)</f>
        <v>#REF!</v>
      </c>
      <c r="AT12" s="22" t="e">
        <f>VLOOKUP($B12,Data!$A$8:$EZ$351,Data!#REF!,FALSE)</f>
        <v>#REF!</v>
      </c>
      <c r="AU12" s="22" t="e">
        <f>VLOOKUP($B12,Data!$A$8:$EZ$351,Data!#REF!,FALSE)</f>
        <v>#REF!</v>
      </c>
      <c r="AV12" s="22" t="e">
        <f>VLOOKUP($B12,Data!$A$8:$EZ$351,Data!#REF!,FALSE)</f>
        <v>#REF!</v>
      </c>
      <c r="AW12" s="22" t="e">
        <f>VLOOKUP($B12,Data!$A$8:$EZ$351,Data!#REF!,FALSE)</f>
        <v>#REF!</v>
      </c>
      <c r="AX12" s="22" t="e">
        <f>VLOOKUP($B12,Data!$A$8:$EZ$351,Data!#REF!,FALSE)</f>
        <v>#REF!</v>
      </c>
      <c r="AY12" s="22" t="e">
        <f>VLOOKUP($B12,Data!$A$8:$EZ$351,Data!#REF!,FALSE)</f>
        <v>#REF!</v>
      </c>
      <c r="AZ12" s="22" t="e">
        <f>VLOOKUP($B12,Data!$A$8:$EZ$351,Data!#REF!,FALSE)</f>
        <v>#REF!</v>
      </c>
      <c r="BA12" s="22" t="e">
        <f>VLOOKUP($B12,Data!$A$8:$EZ$351,Data!#REF!,FALSE)</f>
        <v>#REF!</v>
      </c>
      <c r="BB12" s="22" t="e">
        <f>VLOOKUP($B12,Data!$A$8:$EZ$351,Data!#REF!,FALSE)</f>
        <v>#REF!</v>
      </c>
      <c r="BC12" s="22" t="e">
        <f>VLOOKUP($B12,Data!$A$8:$EZ$351,Data!#REF!,FALSE)</f>
        <v>#REF!</v>
      </c>
      <c r="BD12" s="22" t="e">
        <f>VLOOKUP($B12,Data!$A$8:$EZ$351,Data!#REF!,FALSE)</f>
        <v>#REF!</v>
      </c>
      <c r="BE12" s="22" t="e">
        <f>VLOOKUP($B12,Data!$A$8:$EZ$351,Data!#REF!,FALSE)</f>
        <v>#REF!</v>
      </c>
    </row>
    <row r="13" spans="1:57" x14ac:dyDescent="0.3">
      <c r="A13" s="1" t="s">
        <v>0</v>
      </c>
      <c r="B13" s="16" t="s">
        <v>34</v>
      </c>
      <c r="C13" s="35" t="s">
        <v>440</v>
      </c>
      <c r="D13" t="s">
        <v>442</v>
      </c>
      <c r="E13" s="36" t="s">
        <v>34</v>
      </c>
      <c r="F13" t="s">
        <v>396</v>
      </c>
      <c r="G13" t="s">
        <v>403</v>
      </c>
      <c r="H13" s="22" t="e">
        <f>VLOOKUP($B13,Data!$A$8:$EZ$351,Data!EA$4,FALSE)</f>
        <v>#DIV/0!</v>
      </c>
      <c r="I13" s="22">
        <f>VLOOKUP($B13,Data!$A$8:$EZ$351,Data!EB$4,FALSE)</f>
        <v>9.2708333333333337E-2</v>
      </c>
      <c r="J13" s="22">
        <f>VLOOKUP($B13,Data!$A$8:$EZ$351,Data!EC$4,FALSE)</f>
        <v>8.5443583118001723E-2</v>
      </c>
      <c r="K13" s="22">
        <f>VLOOKUP($B13,Data!$A$8:$EZ$351,Data!ED$4,FALSE)</f>
        <v>7.507614213197969E-2</v>
      </c>
      <c r="L13" s="22">
        <f>VLOOKUP($B13,Data!$A$8:$EZ$351,Data!EE$4,FALSE)</f>
        <v>7.6812447434819173E-2</v>
      </c>
      <c r="M13" s="22">
        <f>VLOOKUP($B13,Data!$A$8:$EZ$351,Data!EF$4,FALSE)</f>
        <v>6.7504173622704514E-2</v>
      </c>
      <c r="N13" s="22">
        <f>VLOOKUP($B13,Data!$A$8:$EZ$351,Data!EG$4,FALSE)</f>
        <v>6.0791007493755204E-2</v>
      </c>
      <c r="O13" s="22">
        <f>VLOOKUP($B13,Data!$A$8:$EZ$351,Data!EH$4,FALSE)</f>
        <v>5.5981387478849405E-2</v>
      </c>
      <c r="P13" s="22">
        <f>VLOOKUP($B13,Data!$A$8:$EZ$351,Data!EI$4,FALSE)</f>
        <v>5.9225589225589223E-2</v>
      </c>
      <c r="Q13" s="22">
        <f>VLOOKUP($B13,Data!$A$8:$EZ$351,Data!EJ$4,FALSE)</f>
        <v>5.7271952259164538E-2</v>
      </c>
      <c r="R13" s="22">
        <f>VLOOKUP($B13,Data!$A$8:$EZ$351,Data!EK$4,FALSE)</f>
        <v>5.4813242784380309E-2</v>
      </c>
      <c r="S13" s="22">
        <f>VLOOKUP($B13,Data!$A$8:$EZ$351,Data!EL$4,FALSE)</f>
        <v>5.0784810126582279E-2</v>
      </c>
      <c r="T13" s="22">
        <f>VLOOKUP($B13,Data!$A$8:$EZ$351,Data!EM$4,FALSE)</f>
        <v>5.4631849315068495E-2</v>
      </c>
      <c r="U13" s="22">
        <f>VLOOKUP($B13,Data!$A$8:$EZ$351,Data!EN$4,FALSE)</f>
        <v>5.1058923996584113E-2</v>
      </c>
      <c r="V13" s="22">
        <f>VLOOKUP($B13,Data!$A$8:$EZ$351,Data!EO$4,FALSE)</f>
        <v>5.1777970511708585E-2</v>
      </c>
      <c r="W13" s="22">
        <f>VLOOKUP($B13,Data!$A$8:$EZ$351,Data!EP$4,FALSE)</f>
        <v>4.8062554300608164E-2</v>
      </c>
      <c r="X13" s="22">
        <f>VLOOKUP($B13,Data!$A$8:$EZ$351,Data!EQ$4,FALSE)</f>
        <v>5.0947098976109217E-2</v>
      </c>
      <c r="Y13" s="22">
        <f>VLOOKUP($B13,Data!$A$8:$EZ$351,Data!ER$4,FALSE)</f>
        <v>5.1138912855910268E-2</v>
      </c>
      <c r="Z13" s="22">
        <f>VLOOKUP($B13,Data!$A$8:$EZ$351,Data!ES$4,FALSE)</f>
        <v>4.9947916666666668E-2</v>
      </c>
      <c r="AA13" s="22">
        <f>VLOOKUP($B13,Data!$A$8:$EZ$351,Data!ET$4,FALSE)</f>
        <v>4.7727272727272729E-2</v>
      </c>
      <c r="AB13" s="22">
        <f>VLOOKUP($B13,Data!$A$8:$EZ$351,Data!EU$4,FALSE)</f>
        <v>5.1614853195164075E-2</v>
      </c>
      <c r="AC13" s="22">
        <f>VLOOKUP($B13,Data!$A$8:$EZ$351,Data!EV$4,FALSE)</f>
        <v>5.1359724612736662E-2</v>
      </c>
      <c r="AD13" s="22">
        <f>VLOOKUP($B13,Data!$A$8:$EZ$351,Data!EW$4,FALSE)</f>
        <v>5.0478223740392826E-2</v>
      </c>
      <c r="AE13" s="22">
        <f>VLOOKUP($B13,Data!$A$8:$EZ$351,Data!EX$4,FALSE)</f>
        <v>4.8497854077253218E-2</v>
      </c>
      <c r="AF13" s="22">
        <f>VLOOKUP($B13,Data!$A$8:$EZ$351,Data!EY$4,FALSE)</f>
        <v>5.1724436741767764E-2</v>
      </c>
      <c r="AG13" s="22">
        <f>VLOOKUP($B13,Data!$A$8:$EZ$351,Data!EZ$4,FALSE)</f>
        <v>4.9740932642487044E-2</v>
      </c>
      <c r="AH13" s="22">
        <f>VLOOKUP($B13,Data!$A$8:$FA$351,Data!FA$4,FALSE)</f>
        <v>4.4597116200169637E-2</v>
      </c>
      <c r="AI13" s="22">
        <f>VLOOKUP($B13,Data!$A$8:FB$351,Data!FB$4,FALSE)</f>
        <v>4.1387478849407786E-2</v>
      </c>
      <c r="AJ13" s="22">
        <f>VLOOKUP($B13,Data!$A$8:FC$351,Data!FC$4,FALSE)</f>
        <v>4.5156912637828665E-2</v>
      </c>
      <c r="AK13" s="22">
        <f>VLOOKUP($B13,Data!$A$8:FD$351,Data!FD$4,FALSE)</f>
        <v>8.8952299829642242E-2</v>
      </c>
      <c r="AL13" s="22">
        <f>VLOOKUP($B13,Data!$A$8:FE$351,Data!FE$4,FALSE)</f>
        <v>8.1861471861471857E-2</v>
      </c>
      <c r="AM13" s="22">
        <f>VLOOKUP($B13,Data!$A$8:FF$351,Data!FF$4,FALSE)</f>
        <v>8.0450530035335685E-2</v>
      </c>
      <c r="AN13" s="22" t="e">
        <f>VLOOKUP($B13,Data!$A$8:$EZ$351,Data!#REF!,FALSE)</f>
        <v>#REF!</v>
      </c>
      <c r="AO13" s="22" t="e">
        <f>VLOOKUP($B13,Data!$A$8:$EZ$351,Data!#REF!,FALSE)</f>
        <v>#REF!</v>
      </c>
      <c r="AP13" s="22" t="e">
        <f>VLOOKUP($B13,Data!$A$8:$EZ$351,Data!#REF!,FALSE)</f>
        <v>#REF!</v>
      </c>
      <c r="AQ13" s="22" t="e">
        <f>VLOOKUP($B13,Data!$A$8:$EZ$351,Data!#REF!,FALSE)</f>
        <v>#REF!</v>
      </c>
      <c r="AR13" s="22" t="e">
        <f>VLOOKUP($B13,Data!$A$8:$EZ$351,Data!#REF!,FALSE)</f>
        <v>#REF!</v>
      </c>
      <c r="AS13" s="22" t="e">
        <f>VLOOKUP($B13,Data!$A$8:$EZ$351,Data!#REF!,FALSE)</f>
        <v>#REF!</v>
      </c>
      <c r="AT13" s="22" t="e">
        <f>VLOOKUP($B13,Data!$A$8:$EZ$351,Data!#REF!,FALSE)</f>
        <v>#REF!</v>
      </c>
      <c r="AU13" s="22" t="e">
        <f>VLOOKUP($B13,Data!$A$8:$EZ$351,Data!#REF!,FALSE)</f>
        <v>#REF!</v>
      </c>
      <c r="AV13" s="22" t="e">
        <f>VLOOKUP($B13,Data!$A$8:$EZ$351,Data!#REF!,FALSE)</f>
        <v>#REF!</v>
      </c>
      <c r="AW13" s="22" t="e">
        <f>VLOOKUP($B13,Data!$A$8:$EZ$351,Data!#REF!,FALSE)</f>
        <v>#REF!</v>
      </c>
      <c r="AX13" s="22" t="e">
        <f>VLOOKUP($B13,Data!$A$8:$EZ$351,Data!#REF!,FALSE)</f>
        <v>#REF!</v>
      </c>
      <c r="AY13" s="22" t="e">
        <f>VLOOKUP($B13,Data!$A$8:$EZ$351,Data!#REF!,FALSE)</f>
        <v>#REF!</v>
      </c>
      <c r="AZ13" s="22" t="e">
        <f>VLOOKUP($B13,Data!$A$8:$EZ$351,Data!#REF!,FALSE)</f>
        <v>#REF!</v>
      </c>
      <c r="BA13" s="22" t="e">
        <f>VLOOKUP($B13,Data!$A$8:$EZ$351,Data!#REF!,FALSE)</f>
        <v>#REF!</v>
      </c>
      <c r="BB13" s="22" t="e">
        <f>VLOOKUP($B13,Data!$A$8:$EZ$351,Data!#REF!,FALSE)</f>
        <v>#REF!</v>
      </c>
      <c r="BC13" s="22" t="e">
        <f>VLOOKUP($B13,Data!$A$8:$EZ$351,Data!#REF!,FALSE)</f>
        <v>#REF!</v>
      </c>
      <c r="BD13" s="22" t="e">
        <f>VLOOKUP($B13,Data!$A$8:$EZ$351,Data!#REF!,FALSE)</f>
        <v>#REF!</v>
      </c>
      <c r="BE13" s="22" t="e">
        <f>VLOOKUP($B13,Data!$A$8:$EZ$351,Data!#REF!,FALSE)</f>
        <v>#REF!</v>
      </c>
    </row>
    <row r="14" spans="1:57" x14ac:dyDescent="0.3">
      <c r="A14" s="1" t="s">
        <v>0</v>
      </c>
      <c r="B14" s="16" t="s">
        <v>35</v>
      </c>
      <c r="C14" s="35" t="s">
        <v>446</v>
      </c>
      <c r="D14" t="s">
        <v>0</v>
      </c>
      <c r="E14" s="36" t="s">
        <v>35</v>
      </c>
      <c r="F14" t="s">
        <v>387</v>
      </c>
      <c r="G14" t="s">
        <v>418</v>
      </c>
      <c r="H14" s="22" t="e">
        <f>VLOOKUP($B14,Data!$A$8:$EZ$351,Data!EA$4,FALSE)</f>
        <v>#DIV/0!</v>
      </c>
      <c r="I14" s="22">
        <f>VLOOKUP($B14,Data!$A$8:$EZ$351,Data!EB$4,FALSE)</f>
        <v>7.9931034482758623E-2</v>
      </c>
      <c r="J14" s="22">
        <f>VLOOKUP($B14,Data!$A$8:$EZ$351,Data!EC$4,FALSE)</f>
        <v>7.5694444444444439E-2</v>
      </c>
      <c r="K14" s="22">
        <f>VLOOKUP($B14,Data!$A$8:$EZ$351,Data!ED$4,FALSE)</f>
        <v>7.6939501779359432E-2</v>
      </c>
      <c r="L14" s="22">
        <f>VLOOKUP($B14,Data!$A$8:$EZ$351,Data!EE$4,FALSE)</f>
        <v>7.2240802675585289E-2</v>
      </c>
      <c r="M14" s="22">
        <f>VLOOKUP($B14,Data!$A$8:$EZ$351,Data!EF$4,FALSE)</f>
        <v>6.9278688524590168E-2</v>
      </c>
      <c r="N14" s="22">
        <f>VLOOKUP($B14,Data!$A$8:$EZ$351,Data!EG$4,FALSE)</f>
        <v>5.9294478527607365E-2</v>
      </c>
      <c r="O14" s="22">
        <f>VLOOKUP($B14,Data!$A$8:$EZ$351,Data!EH$4,FALSE)</f>
        <v>5.8601823708206685E-2</v>
      </c>
      <c r="P14" s="22">
        <f>VLOOKUP($B14,Data!$A$8:$EZ$351,Data!EI$4,FALSE)</f>
        <v>5.6399999999999999E-2</v>
      </c>
      <c r="Q14" s="22">
        <f>VLOOKUP($B14,Data!$A$8:$EZ$351,Data!EJ$4,FALSE)</f>
        <v>5.9242902208201893E-2</v>
      </c>
      <c r="R14" s="22">
        <f>VLOOKUP($B14,Data!$A$8:$EZ$351,Data!EK$4,FALSE)</f>
        <v>5.8012820512820515E-2</v>
      </c>
      <c r="S14" s="22">
        <f>VLOOKUP($B14,Data!$A$8:$EZ$351,Data!EL$4,FALSE)</f>
        <v>5.3510971786833852E-2</v>
      </c>
      <c r="T14" s="22">
        <f>VLOOKUP($B14,Data!$A$8:$EZ$351,Data!EM$4,FALSE)</f>
        <v>5.5723472668810288E-2</v>
      </c>
      <c r="U14" s="22">
        <f>VLOOKUP($B14,Data!$A$8:$EZ$351,Data!EN$4,FALSE)</f>
        <v>5.1883116883116885E-2</v>
      </c>
      <c r="V14" s="22">
        <f>VLOOKUP($B14,Data!$A$8:$EZ$351,Data!EO$4,FALSE)</f>
        <v>5.301003344481605E-2</v>
      </c>
      <c r="W14" s="22">
        <f>VLOOKUP($B14,Data!$A$8:$EZ$351,Data!EP$4,FALSE)</f>
        <v>5.3321917808219176E-2</v>
      </c>
      <c r="X14" s="22">
        <f>VLOOKUP($B14,Data!$A$8:$EZ$351,Data!EQ$4,FALSE)</f>
        <v>5.3333333333333337E-2</v>
      </c>
      <c r="Y14" s="22">
        <f>VLOOKUP($B14,Data!$A$8:$EZ$351,Data!ER$4,FALSE)</f>
        <v>4.7468749999999997E-2</v>
      </c>
      <c r="Z14" s="22">
        <f>VLOOKUP($B14,Data!$A$8:$EZ$351,Data!ES$4,FALSE)</f>
        <v>4.4523076923076922E-2</v>
      </c>
      <c r="AA14" s="22">
        <f>VLOOKUP($B14,Data!$A$8:$EZ$351,Data!ET$4,FALSE)</f>
        <v>4.462962962962963E-2</v>
      </c>
      <c r="AB14" s="22">
        <f>VLOOKUP($B14,Data!$A$8:$EZ$351,Data!EU$4,FALSE)</f>
        <v>4.477341389728097E-2</v>
      </c>
      <c r="AC14" s="22">
        <f>VLOOKUP($B14,Data!$A$8:$EZ$351,Data!EV$4,FALSE)</f>
        <v>4.5394736842105265E-2</v>
      </c>
      <c r="AD14" s="22">
        <f>VLOOKUP($B14,Data!$A$8:$EZ$351,Data!EW$4,FALSE)</f>
        <v>4.4210526315789471E-2</v>
      </c>
      <c r="AE14" s="22">
        <f>VLOOKUP($B14,Data!$A$8:$EZ$351,Data!EX$4,FALSE)</f>
        <v>4.2038216560509552E-2</v>
      </c>
      <c r="AF14" s="22">
        <f>VLOOKUP($B14,Data!$A$8:$EZ$351,Data!EY$4,FALSE)</f>
        <v>4.6138613861386138E-2</v>
      </c>
      <c r="AG14" s="22">
        <f>VLOOKUP($B14,Data!$A$8:$EZ$351,Data!EZ$4,FALSE)</f>
        <v>4.6643598615916958E-2</v>
      </c>
      <c r="AH14" s="22">
        <f>VLOOKUP($B14,Data!$A$8:$FA$351,Data!FA$4,FALSE)</f>
        <v>4.5140845070422535E-2</v>
      </c>
      <c r="AI14" s="22">
        <f>VLOOKUP($B14,Data!$A$8:FB$351,Data!FB$4,FALSE)</f>
        <v>4.7709923664122141E-2</v>
      </c>
      <c r="AJ14" s="22">
        <f>VLOOKUP($B14,Data!$A$8:FC$351,Data!FC$4,FALSE)</f>
        <v>4.7985074626865673E-2</v>
      </c>
      <c r="AK14" s="22">
        <f>VLOOKUP($B14,Data!$A$8:FD$351,Data!FD$4,FALSE)</f>
        <v>7.6527777777777778E-2</v>
      </c>
      <c r="AL14" s="22">
        <f>VLOOKUP($B14,Data!$A$8:FE$351,Data!FE$4,FALSE)</f>
        <v>7.718861209964413E-2</v>
      </c>
      <c r="AM14" s="22">
        <f>VLOOKUP($B14,Data!$A$8:FF$351,Data!FF$4,FALSE)</f>
        <v>7.3273381294964024E-2</v>
      </c>
      <c r="AN14" s="22" t="e">
        <f>VLOOKUP($B14,Data!$A$8:$EZ$351,Data!#REF!,FALSE)</f>
        <v>#REF!</v>
      </c>
      <c r="AO14" s="22" t="e">
        <f>VLOOKUP($B14,Data!$A$8:$EZ$351,Data!#REF!,FALSE)</f>
        <v>#REF!</v>
      </c>
      <c r="AP14" s="22" t="e">
        <f>VLOOKUP($B14,Data!$A$8:$EZ$351,Data!#REF!,FALSE)</f>
        <v>#REF!</v>
      </c>
      <c r="AQ14" s="22" t="e">
        <f>VLOOKUP($B14,Data!$A$8:$EZ$351,Data!#REF!,FALSE)</f>
        <v>#REF!</v>
      </c>
      <c r="AR14" s="22" t="e">
        <f>VLOOKUP($B14,Data!$A$8:$EZ$351,Data!#REF!,FALSE)</f>
        <v>#REF!</v>
      </c>
      <c r="AS14" s="22" t="e">
        <f>VLOOKUP($B14,Data!$A$8:$EZ$351,Data!#REF!,FALSE)</f>
        <v>#REF!</v>
      </c>
      <c r="AT14" s="22" t="e">
        <f>VLOOKUP($B14,Data!$A$8:$EZ$351,Data!#REF!,FALSE)</f>
        <v>#REF!</v>
      </c>
      <c r="AU14" s="22" t="e">
        <f>VLOOKUP($B14,Data!$A$8:$EZ$351,Data!#REF!,FALSE)</f>
        <v>#REF!</v>
      </c>
      <c r="AV14" s="22" t="e">
        <f>VLOOKUP($B14,Data!$A$8:$EZ$351,Data!#REF!,FALSE)</f>
        <v>#REF!</v>
      </c>
      <c r="AW14" s="22" t="e">
        <f>VLOOKUP($B14,Data!$A$8:$EZ$351,Data!#REF!,FALSE)</f>
        <v>#REF!</v>
      </c>
      <c r="AX14" s="22" t="e">
        <f>VLOOKUP($B14,Data!$A$8:$EZ$351,Data!#REF!,FALSE)</f>
        <v>#REF!</v>
      </c>
      <c r="AY14" s="22" t="e">
        <f>VLOOKUP($B14,Data!$A$8:$EZ$351,Data!#REF!,FALSE)</f>
        <v>#REF!</v>
      </c>
      <c r="AZ14" s="22" t="e">
        <f>VLOOKUP($B14,Data!$A$8:$EZ$351,Data!#REF!,FALSE)</f>
        <v>#REF!</v>
      </c>
      <c r="BA14" s="22" t="e">
        <f>VLOOKUP($B14,Data!$A$8:$EZ$351,Data!#REF!,FALSE)</f>
        <v>#REF!</v>
      </c>
      <c r="BB14" s="22" t="e">
        <f>VLOOKUP($B14,Data!$A$8:$EZ$351,Data!#REF!,FALSE)</f>
        <v>#REF!</v>
      </c>
      <c r="BC14" s="22" t="e">
        <f>VLOOKUP($B14,Data!$A$8:$EZ$351,Data!#REF!,FALSE)</f>
        <v>#REF!</v>
      </c>
      <c r="BD14" s="22" t="e">
        <f>VLOOKUP($B14,Data!$A$8:$EZ$351,Data!#REF!,FALSE)</f>
        <v>#REF!</v>
      </c>
      <c r="BE14" s="22" t="e">
        <f>VLOOKUP($B14,Data!$A$8:$EZ$351,Data!#REF!,FALSE)</f>
        <v>#REF!</v>
      </c>
    </row>
    <row r="15" spans="1:57" x14ac:dyDescent="0.3">
      <c r="A15" s="1" t="s">
        <v>0</v>
      </c>
      <c r="B15" s="16" t="s">
        <v>36</v>
      </c>
      <c r="C15" s="35" t="s">
        <v>440</v>
      </c>
      <c r="D15" t="s">
        <v>0</v>
      </c>
      <c r="E15" s="36" t="s">
        <v>36</v>
      </c>
      <c r="F15" t="s">
        <v>395</v>
      </c>
      <c r="G15" t="s">
        <v>418</v>
      </c>
      <c r="H15" s="22" t="e">
        <f>VLOOKUP($B15,Data!$A$8:$EZ$351,Data!EA$4,FALSE)</f>
        <v>#DIV/0!</v>
      </c>
      <c r="I15" s="22">
        <f>VLOOKUP($B15,Data!$A$8:$EZ$351,Data!EB$4,FALSE)</f>
        <v>7.769590643274854E-2</v>
      </c>
      <c r="J15" s="22">
        <f>VLOOKUP($B15,Data!$A$8:$EZ$351,Data!EC$4,FALSE)</f>
        <v>7.4903846153846154E-2</v>
      </c>
      <c r="K15" s="22">
        <f>VLOOKUP($B15,Data!$A$8:$EZ$351,Data!ED$4,FALSE)</f>
        <v>6.6251441753171852E-2</v>
      </c>
      <c r="L15" s="22">
        <f>VLOOKUP($B15,Data!$A$8:$EZ$351,Data!EE$4,FALSE)</f>
        <v>6.2605321507760534E-2</v>
      </c>
      <c r="M15" s="22">
        <f>VLOOKUP($B15,Data!$A$8:$EZ$351,Data!EF$4,FALSE)</f>
        <v>5.5222717149220488E-2</v>
      </c>
      <c r="N15" s="22">
        <f>VLOOKUP($B15,Data!$A$8:$EZ$351,Data!EG$4,FALSE)</f>
        <v>4.8657047724750276E-2</v>
      </c>
      <c r="O15" s="22">
        <f>VLOOKUP($B15,Data!$A$8:$EZ$351,Data!EH$4,FALSE)</f>
        <v>4.567296996662959E-2</v>
      </c>
      <c r="P15" s="22">
        <f>VLOOKUP($B15,Data!$A$8:$EZ$351,Data!EI$4,FALSE)</f>
        <v>4.6120401337792639E-2</v>
      </c>
      <c r="Q15" s="22">
        <f>VLOOKUP($B15,Data!$A$8:$EZ$351,Data!EJ$4,FALSE)</f>
        <v>4.2858683926645089E-2</v>
      </c>
      <c r="R15" s="22">
        <f>VLOOKUP($B15,Data!$A$8:$EZ$351,Data!EK$4,FALSE)</f>
        <v>4.1425531914893614E-2</v>
      </c>
      <c r="S15" s="22">
        <f>VLOOKUP($B15,Data!$A$8:$EZ$351,Data!EL$4,FALSE)</f>
        <v>4.0254143646408842E-2</v>
      </c>
      <c r="T15" s="22">
        <f>VLOOKUP($B15,Data!$A$8:$EZ$351,Data!EM$4,FALSE)</f>
        <v>4.2849099099099099E-2</v>
      </c>
      <c r="U15" s="22">
        <f>VLOOKUP($B15,Data!$A$8:$EZ$351,Data!EN$4,FALSE)</f>
        <v>4.0698689956331878E-2</v>
      </c>
      <c r="V15" s="22">
        <f>VLOOKUP($B15,Data!$A$8:$EZ$351,Data!EO$4,FALSE)</f>
        <v>3.9519015659955255E-2</v>
      </c>
      <c r="W15" s="22">
        <f>VLOOKUP($B15,Data!$A$8:$EZ$351,Data!EP$4,FALSE)</f>
        <v>3.7882096069868997E-2</v>
      </c>
      <c r="X15" s="22">
        <f>VLOOKUP($B15,Data!$A$8:$EZ$351,Data!EQ$4,FALSE)</f>
        <v>4.0226757369614514E-2</v>
      </c>
      <c r="Y15" s="22">
        <f>VLOOKUP($B15,Data!$A$8:$EZ$351,Data!ER$4,FALSE)</f>
        <v>4.1216374269005845E-2</v>
      </c>
      <c r="Z15" s="22">
        <f>VLOOKUP($B15,Data!$A$8:$EZ$351,Data!ES$4,FALSE)</f>
        <v>3.905923344947735E-2</v>
      </c>
      <c r="AA15" s="22">
        <f>VLOOKUP($B15,Data!$A$8:$EZ$351,Data!ET$4,FALSE)</f>
        <v>3.648190045248869E-2</v>
      </c>
      <c r="AB15" s="22">
        <f>VLOOKUP($B15,Data!$A$8:$EZ$351,Data!EU$4,FALSE)</f>
        <v>3.7712344280860705E-2</v>
      </c>
      <c r="AC15" s="22">
        <f>VLOOKUP($B15,Data!$A$8:$EZ$351,Data!EV$4,FALSE)</f>
        <v>3.8139269406392694E-2</v>
      </c>
      <c r="AD15" s="22">
        <f>VLOOKUP($B15,Data!$A$8:$EZ$351,Data!EW$4,FALSE)</f>
        <v>3.796400449943757E-2</v>
      </c>
      <c r="AE15" s="22">
        <f>VLOOKUP($B15,Data!$A$8:$EZ$351,Data!EX$4,FALSE)</f>
        <v>3.9583333333333331E-2</v>
      </c>
      <c r="AF15" s="22">
        <f>VLOOKUP($B15,Data!$A$8:$EZ$351,Data!EY$4,FALSE)</f>
        <v>4.115515288788222E-2</v>
      </c>
      <c r="AG15" s="22">
        <f>VLOOKUP($B15,Data!$A$8:$EZ$351,Data!EZ$4,FALSE)</f>
        <v>4.0840807174887896E-2</v>
      </c>
      <c r="AH15" s="22">
        <f>VLOOKUP($B15,Data!$A$8:$FA$351,Data!FA$4,FALSE)</f>
        <v>4.0056116722783391E-2</v>
      </c>
      <c r="AI15" s="22">
        <f>VLOOKUP($B15,Data!$A$8:FB$351,Data!FB$4,FALSE)</f>
        <v>3.8833151581243182E-2</v>
      </c>
      <c r="AJ15" s="22">
        <f>VLOOKUP($B15,Data!$A$8:FC$351,Data!FC$4,FALSE)</f>
        <v>4.1020629750271445E-2</v>
      </c>
      <c r="AK15" s="22">
        <f>VLOOKUP($B15,Data!$A$8:FD$351,Data!FD$4,FALSE)</f>
        <v>8.6526881720430104E-2</v>
      </c>
      <c r="AL15" s="22">
        <f>VLOOKUP($B15,Data!$A$8:FE$351,Data!FE$4,FALSE)</f>
        <v>8.6382978723404252E-2</v>
      </c>
      <c r="AM15" s="22">
        <f>VLOOKUP($B15,Data!$A$8:FF$351,Data!FF$4,FALSE)</f>
        <v>8.4268817204301072E-2</v>
      </c>
      <c r="AN15" s="22" t="e">
        <f>VLOOKUP($B15,Data!$A$8:$EZ$351,Data!#REF!,FALSE)</f>
        <v>#REF!</v>
      </c>
      <c r="AO15" s="22" t="e">
        <f>VLOOKUP($B15,Data!$A$8:$EZ$351,Data!#REF!,FALSE)</f>
        <v>#REF!</v>
      </c>
      <c r="AP15" s="22" t="e">
        <f>VLOOKUP($B15,Data!$A$8:$EZ$351,Data!#REF!,FALSE)</f>
        <v>#REF!</v>
      </c>
      <c r="AQ15" s="22" t="e">
        <f>VLOOKUP($B15,Data!$A$8:$EZ$351,Data!#REF!,FALSE)</f>
        <v>#REF!</v>
      </c>
      <c r="AR15" s="22" t="e">
        <f>VLOOKUP($B15,Data!$A$8:$EZ$351,Data!#REF!,FALSE)</f>
        <v>#REF!</v>
      </c>
      <c r="AS15" s="22" t="e">
        <f>VLOOKUP($B15,Data!$A$8:$EZ$351,Data!#REF!,FALSE)</f>
        <v>#REF!</v>
      </c>
      <c r="AT15" s="22" t="e">
        <f>VLOOKUP($B15,Data!$A$8:$EZ$351,Data!#REF!,FALSE)</f>
        <v>#REF!</v>
      </c>
      <c r="AU15" s="22" t="e">
        <f>VLOOKUP($B15,Data!$A$8:$EZ$351,Data!#REF!,FALSE)</f>
        <v>#REF!</v>
      </c>
      <c r="AV15" s="22" t="e">
        <f>VLOOKUP($B15,Data!$A$8:$EZ$351,Data!#REF!,FALSE)</f>
        <v>#REF!</v>
      </c>
      <c r="AW15" s="22" t="e">
        <f>VLOOKUP($B15,Data!$A$8:$EZ$351,Data!#REF!,FALSE)</f>
        <v>#REF!</v>
      </c>
      <c r="AX15" s="22" t="e">
        <f>VLOOKUP($B15,Data!$A$8:$EZ$351,Data!#REF!,FALSE)</f>
        <v>#REF!</v>
      </c>
      <c r="AY15" s="22" t="e">
        <f>VLOOKUP($B15,Data!$A$8:$EZ$351,Data!#REF!,FALSE)</f>
        <v>#REF!</v>
      </c>
      <c r="AZ15" s="22" t="e">
        <f>VLOOKUP($B15,Data!$A$8:$EZ$351,Data!#REF!,FALSE)</f>
        <v>#REF!</v>
      </c>
      <c r="BA15" s="22" t="e">
        <f>VLOOKUP($B15,Data!$A$8:$EZ$351,Data!#REF!,FALSE)</f>
        <v>#REF!</v>
      </c>
      <c r="BB15" s="22" t="e">
        <f>VLOOKUP($B15,Data!$A$8:$EZ$351,Data!#REF!,FALSE)</f>
        <v>#REF!</v>
      </c>
      <c r="BC15" s="22" t="e">
        <f>VLOOKUP($B15,Data!$A$8:$EZ$351,Data!#REF!,FALSE)</f>
        <v>#REF!</v>
      </c>
      <c r="BD15" s="22" t="e">
        <f>VLOOKUP($B15,Data!$A$8:$EZ$351,Data!#REF!,FALSE)</f>
        <v>#REF!</v>
      </c>
      <c r="BE15" s="22" t="e">
        <f>VLOOKUP($B15,Data!$A$8:$EZ$351,Data!#REF!,FALSE)</f>
        <v>#REF!</v>
      </c>
    </row>
    <row r="16" spans="1:57" x14ac:dyDescent="0.3">
      <c r="A16" s="1" t="s">
        <v>0</v>
      </c>
      <c r="B16" s="16" t="s">
        <v>37</v>
      </c>
      <c r="C16" s="35" t="s">
        <v>446</v>
      </c>
      <c r="D16" t="s">
        <v>0</v>
      </c>
      <c r="E16" s="36" t="s">
        <v>37</v>
      </c>
      <c r="F16" t="s">
        <v>389</v>
      </c>
      <c r="G16" t="s">
        <v>418</v>
      </c>
      <c r="H16" s="22" t="e">
        <f>VLOOKUP($B16,Data!$A$8:$EZ$351,Data!EA$4,FALSE)</f>
        <v>#DIV/0!</v>
      </c>
      <c r="I16" s="22">
        <f>VLOOKUP($B16,Data!$A$8:$EZ$351,Data!EB$4,FALSE)</f>
        <v>3.4265658747300219E-2</v>
      </c>
      <c r="J16" s="22">
        <f>VLOOKUP($B16,Data!$A$8:$EZ$351,Data!EC$4,FALSE)</f>
        <v>3.2483660130718954E-2</v>
      </c>
      <c r="K16" s="22">
        <f>VLOOKUP($B16,Data!$A$8:$EZ$351,Data!ED$4,FALSE)</f>
        <v>2.8597826086956522E-2</v>
      </c>
      <c r="L16" s="22">
        <f>VLOOKUP($B16,Data!$A$8:$EZ$351,Data!EE$4,FALSE)</f>
        <v>2.8929729729729729E-2</v>
      </c>
      <c r="M16" s="22">
        <f>VLOOKUP($B16,Data!$A$8:$EZ$351,Data!EF$4,FALSE)</f>
        <v>2.5921483097055616E-2</v>
      </c>
      <c r="N16" s="22">
        <f>VLOOKUP($B16,Data!$A$8:$EZ$351,Data!EG$4,FALSE)</f>
        <v>2.4394426580921759E-2</v>
      </c>
      <c r="O16" s="22">
        <f>VLOOKUP($B16,Data!$A$8:$EZ$351,Data!EH$4,FALSE)</f>
        <v>2.1482683982683982E-2</v>
      </c>
      <c r="P16" s="22">
        <f>VLOOKUP($B16,Data!$A$8:$EZ$351,Data!EI$4,FALSE)</f>
        <v>2.247323340471092E-2</v>
      </c>
      <c r="Q16" s="22">
        <f>VLOOKUP($B16,Data!$A$8:$EZ$351,Data!EJ$4,FALSE)</f>
        <v>2.0330138445154418E-2</v>
      </c>
      <c r="R16" s="22">
        <f>VLOOKUP($B16,Data!$A$8:$EZ$351,Data!EK$4,FALSE)</f>
        <v>2.0217864923747275E-2</v>
      </c>
      <c r="S16" s="22">
        <f>VLOOKUP($B16,Data!$A$8:$EZ$351,Data!EL$4,FALSE)</f>
        <v>1.8534201954397395E-2</v>
      </c>
      <c r="T16" s="22">
        <f>VLOOKUP($B16,Data!$A$8:$EZ$351,Data!EM$4,FALSE)</f>
        <v>1.9784250269687161E-2</v>
      </c>
      <c r="U16" s="22">
        <f>VLOOKUP($B16,Data!$A$8:$EZ$351,Data!EN$4,FALSE)</f>
        <v>1.9814207650273225E-2</v>
      </c>
      <c r="V16" s="22">
        <f>VLOOKUP($B16,Data!$A$8:$EZ$351,Data!EO$4,FALSE)</f>
        <v>1.8944562899786781E-2</v>
      </c>
      <c r="W16" s="22">
        <f>VLOOKUP($B16,Data!$A$8:$EZ$351,Data!EP$4,FALSE)</f>
        <v>1.8446601941747572E-2</v>
      </c>
      <c r="X16" s="22">
        <f>VLOOKUP($B16,Data!$A$8:$EZ$351,Data!EQ$4,FALSE)</f>
        <v>2.0216684723726976E-2</v>
      </c>
      <c r="Y16" s="22">
        <f>VLOOKUP($B16,Data!$A$8:$EZ$351,Data!ER$4,FALSE)</f>
        <v>1.9290254237288137E-2</v>
      </c>
      <c r="Z16" s="22">
        <f>VLOOKUP($B16,Data!$A$8:$EZ$351,Data!ES$4,FALSE)</f>
        <v>1.9177215189873417E-2</v>
      </c>
      <c r="AA16" s="22">
        <f>VLOOKUP($B16,Data!$A$8:$EZ$351,Data!ET$4,FALSE)</f>
        <v>1.8030927835051547E-2</v>
      </c>
      <c r="AB16" s="22">
        <f>VLOOKUP($B16,Data!$A$8:$EZ$351,Data!EU$4,FALSE)</f>
        <v>1.9153061224489797E-2</v>
      </c>
      <c r="AC16" s="22">
        <f>VLOOKUP($B16,Data!$A$8:$EZ$351,Data!EV$4,FALSE)</f>
        <v>1.8645096056622852E-2</v>
      </c>
      <c r="AD16" s="22">
        <f>VLOOKUP($B16,Data!$A$8:$EZ$351,Data!EW$4,FALSE)</f>
        <v>1.8412371134020618E-2</v>
      </c>
      <c r="AE16" s="22">
        <f>VLOOKUP($B16,Data!$A$8:$EZ$351,Data!EX$4,FALSE)</f>
        <v>1.8734693877551022E-2</v>
      </c>
      <c r="AF16" s="22">
        <f>VLOOKUP($B16,Data!$A$8:$EZ$351,Data!EY$4,FALSE)</f>
        <v>2.0918367346938777E-2</v>
      </c>
      <c r="AG16" s="22">
        <f>VLOOKUP($B16,Data!$A$8:$EZ$351,Data!EZ$4,FALSE)</f>
        <v>2.165289256198347E-2</v>
      </c>
      <c r="AH16" s="22">
        <f>VLOOKUP($B16,Data!$A$8:$FA$351,Data!FA$4,FALSE)</f>
        <v>2.1193717277486913E-2</v>
      </c>
      <c r="AI16" s="22">
        <f>VLOOKUP($B16,Data!$A$8:FB$351,Data!FB$4,FALSE)</f>
        <v>2.0684931506849316E-2</v>
      </c>
      <c r="AJ16" s="22">
        <f>VLOOKUP($B16,Data!$A$8:FC$351,Data!FC$4,FALSE)</f>
        <v>2.3084994753410283E-2</v>
      </c>
      <c r="AK16" s="22">
        <f>VLOOKUP($B16,Data!$A$8:FD$351,Data!FD$4,FALSE)</f>
        <v>4.8599999999999997E-2</v>
      </c>
      <c r="AL16" s="22">
        <f>VLOOKUP($B16,Data!$A$8:FE$351,Data!FE$4,FALSE)</f>
        <v>5.0927505330490404E-2</v>
      </c>
      <c r="AM16" s="22">
        <f>VLOOKUP($B16,Data!$A$8:FF$351,Data!FF$4,FALSE)</f>
        <v>5.0640608034744843E-2</v>
      </c>
      <c r="AN16" s="22" t="e">
        <f>VLOOKUP($B16,Data!$A$8:$EZ$351,Data!#REF!,FALSE)</f>
        <v>#REF!</v>
      </c>
      <c r="AO16" s="22" t="e">
        <f>VLOOKUP($B16,Data!$A$8:$EZ$351,Data!#REF!,FALSE)</f>
        <v>#REF!</v>
      </c>
      <c r="AP16" s="22" t="e">
        <f>VLOOKUP($B16,Data!$A$8:$EZ$351,Data!#REF!,FALSE)</f>
        <v>#REF!</v>
      </c>
      <c r="AQ16" s="22" t="e">
        <f>VLOOKUP($B16,Data!$A$8:$EZ$351,Data!#REF!,FALSE)</f>
        <v>#REF!</v>
      </c>
      <c r="AR16" s="22" t="e">
        <f>VLOOKUP($B16,Data!$A$8:$EZ$351,Data!#REF!,FALSE)</f>
        <v>#REF!</v>
      </c>
      <c r="AS16" s="22" t="e">
        <f>VLOOKUP($B16,Data!$A$8:$EZ$351,Data!#REF!,FALSE)</f>
        <v>#REF!</v>
      </c>
      <c r="AT16" s="22" t="e">
        <f>VLOOKUP($B16,Data!$A$8:$EZ$351,Data!#REF!,FALSE)</f>
        <v>#REF!</v>
      </c>
      <c r="AU16" s="22" t="e">
        <f>VLOOKUP($B16,Data!$A$8:$EZ$351,Data!#REF!,FALSE)</f>
        <v>#REF!</v>
      </c>
      <c r="AV16" s="22" t="e">
        <f>VLOOKUP($B16,Data!$A$8:$EZ$351,Data!#REF!,FALSE)</f>
        <v>#REF!</v>
      </c>
      <c r="AW16" s="22" t="e">
        <f>VLOOKUP($B16,Data!$A$8:$EZ$351,Data!#REF!,FALSE)</f>
        <v>#REF!</v>
      </c>
      <c r="AX16" s="22" t="e">
        <f>VLOOKUP($B16,Data!$A$8:$EZ$351,Data!#REF!,FALSE)</f>
        <v>#REF!</v>
      </c>
      <c r="AY16" s="22" t="e">
        <f>VLOOKUP($B16,Data!$A$8:$EZ$351,Data!#REF!,FALSE)</f>
        <v>#REF!</v>
      </c>
      <c r="AZ16" s="22" t="e">
        <f>VLOOKUP($B16,Data!$A$8:$EZ$351,Data!#REF!,FALSE)</f>
        <v>#REF!</v>
      </c>
      <c r="BA16" s="22" t="e">
        <f>VLOOKUP($B16,Data!$A$8:$EZ$351,Data!#REF!,FALSE)</f>
        <v>#REF!</v>
      </c>
      <c r="BB16" s="22" t="e">
        <f>VLOOKUP($B16,Data!$A$8:$EZ$351,Data!#REF!,FALSE)</f>
        <v>#REF!</v>
      </c>
      <c r="BC16" s="22" t="e">
        <f>VLOOKUP($B16,Data!$A$8:$EZ$351,Data!#REF!,FALSE)</f>
        <v>#REF!</v>
      </c>
      <c r="BD16" s="22" t="e">
        <f>VLOOKUP($B16,Data!$A$8:$EZ$351,Data!#REF!,FALSE)</f>
        <v>#REF!</v>
      </c>
      <c r="BE16" s="22" t="e">
        <f>VLOOKUP($B16,Data!$A$8:$EZ$351,Data!#REF!,FALSE)</f>
        <v>#REF!</v>
      </c>
    </row>
    <row r="17" spans="1:57" x14ac:dyDescent="0.3">
      <c r="A17" s="1" t="s">
        <v>0</v>
      </c>
      <c r="B17" s="16" t="s">
        <v>38</v>
      </c>
      <c r="C17" s="35" t="s">
        <v>441</v>
      </c>
      <c r="D17" t="s">
        <v>0</v>
      </c>
      <c r="E17" s="36" t="s">
        <v>38</v>
      </c>
      <c r="F17" t="s">
        <v>403</v>
      </c>
      <c r="G17" t="s">
        <v>419</v>
      </c>
      <c r="H17" s="22" t="e">
        <f>VLOOKUP($B17,Data!$A$8:$EZ$351,Data!EA$4,FALSE)</f>
        <v>#DIV/0!</v>
      </c>
      <c r="I17" s="22">
        <f>VLOOKUP($B17,Data!$A$8:$EZ$351,Data!EB$4,FALSE)</f>
        <v>6.0417422867513615E-2</v>
      </c>
      <c r="J17" s="22">
        <f>VLOOKUP($B17,Data!$A$8:$EZ$351,Data!EC$4,FALSE)</f>
        <v>5.7345794392523367E-2</v>
      </c>
      <c r="K17" s="22">
        <f>VLOOKUP($B17,Data!$A$8:$EZ$351,Data!ED$4,FALSE)</f>
        <v>5.6945525291828794E-2</v>
      </c>
      <c r="L17" s="22">
        <f>VLOOKUP($B17,Data!$A$8:$EZ$351,Data!EE$4,FALSE)</f>
        <v>5.9785992217898834E-2</v>
      </c>
      <c r="M17" s="22">
        <f>VLOOKUP($B17,Data!$A$8:$EZ$351,Data!EF$4,FALSE)</f>
        <v>5.2623274161735699E-2</v>
      </c>
      <c r="N17" s="22">
        <f>VLOOKUP($B17,Data!$A$8:$EZ$351,Data!EG$4,FALSE)</f>
        <v>5.100616016427105E-2</v>
      </c>
      <c r="O17" s="22">
        <f>VLOOKUP($B17,Data!$A$8:$EZ$351,Data!EH$4,FALSE)</f>
        <v>4.5259117082533593E-2</v>
      </c>
      <c r="P17" s="22">
        <f>VLOOKUP($B17,Data!$A$8:$EZ$351,Data!EI$4,FALSE)</f>
        <v>4.2625698324022347E-2</v>
      </c>
      <c r="Q17" s="22">
        <f>VLOOKUP($B17,Data!$A$8:$EZ$351,Data!EJ$4,FALSE)</f>
        <v>4.1472275334608032E-2</v>
      </c>
      <c r="R17" s="22">
        <f>VLOOKUP($B17,Data!$A$8:$EZ$351,Data!EK$4,FALSE)</f>
        <v>4.1141199226305609E-2</v>
      </c>
      <c r="S17" s="22">
        <f>VLOOKUP($B17,Data!$A$8:$EZ$351,Data!EL$4,FALSE)</f>
        <v>4.0679012345679014E-2</v>
      </c>
      <c r="T17" s="22">
        <f>VLOOKUP($B17,Data!$A$8:$EZ$351,Data!EM$4,FALSE)</f>
        <v>4.1120331950207471E-2</v>
      </c>
      <c r="U17" s="22">
        <f>VLOOKUP($B17,Data!$A$8:$EZ$351,Data!EN$4,FALSE)</f>
        <v>3.7322834645669288E-2</v>
      </c>
      <c r="V17" s="22">
        <f>VLOOKUP($B17,Data!$A$8:$EZ$351,Data!EO$4,FALSE)</f>
        <v>3.6298449612403104E-2</v>
      </c>
      <c r="W17" s="22">
        <f>VLOOKUP($B17,Data!$A$8:$EZ$351,Data!EP$4,FALSE)</f>
        <v>3.5229885057471266E-2</v>
      </c>
      <c r="X17" s="22">
        <f>VLOOKUP($B17,Data!$A$8:$EZ$351,Data!EQ$4,FALSE)</f>
        <v>3.8023715415019761E-2</v>
      </c>
      <c r="Y17" s="22">
        <f>VLOOKUP($B17,Data!$A$8:$EZ$351,Data!ER$4,FALSE)</f>
        <v>3.6679687500000002E-2</v>
      </c>
      <c r="Z17" s="22">
        <f>VLOOKUP($B17,Data!$A$8:$EZ$351,Data!ES$4,FALSE)</f>
        <v>3.7245508982035928E-2</v>
      </c>
      <c r="AA17" s="22">
        <f>VLOOKUP($B17,Data!$A$8:$EZ$351,Data!ET$4,FALSE)</f>
        <v>3.5458015267175576E-2</v>
      </c>
      <c r="AB17" s="22">
        <f>VLOOKUP($B17,Data!$A$8:$EZ$351,Data!EU$4,FALSE)</f>
        <v>3.4926739926739926E-2</v>
      </c>
      <c r="AC17" s="22">
        <f>VLOOKUP($B17,Data!$A$8:$EZ$351,Data!EV$4,FALSE)</f>
        <v>3.4686907020872862E-2</v>
      </c>
      <c r="AD17" s="22">
        <f>VLOOKUP($B17,Data!$A$8:$EZ$351,Data!EW$4,FALSE)</f>
        <v>3.4972067039106144E-2</v>
      </c>
      <c r="AE17" s="22">
        <f>VLOOKUP($B17,Data!$A$8:$EZ$351,Data!EX$4,FALSE)</f>
        <v>3.5038610038610037E-2</v>
      </c>
      <c r="AF17" s="22">
        <f>VLOOKUP($B17,Data!$A$8:$EZ$351,Data!EY$4,FALSE)</f>
        <v>3.8047882136279923E-2</v>
      </c>
      <c r="AG17" s="22">
        <f>VLOOKUP($B17,Data!$A$8:$EZ$351,Data!EZ$4,FALSE)</f>
        <v>3.5402504472271917E-2</v>
      </c>
      <c r="AH17" s="22">
        <f>VLOOKUP($B17,Data!$A$8:$FA$351,Data!FA$4,FALSE)</f>
        <v>3.4007092198581564E-2</v>
      </c>
      <c r="AI17" s="22">
        <f>VLOOKUP($B17,Data!$A$8:FB$351,Data!FB$4,FALSE)</f>
        <v>3.2070796460176992E-2</v>
      </c>
      <c r="AJ17" s="22">
        <f>VLOOKUP($B17,Data!$A$8:FC$351,Data!FC$4,FALSE)</f>
        <v>3.4092526690391457E-2</v>
      </c>
      <c r="AK17" s="22">
        <f>VLOOKUP($B17,Data!$A$8:FD$351,Data!FD$4,FALSE)</f>
        <v>6.9519572953736661E-2</v>
      </c>
      <c r="AL17" s="22">
        <f>VLOOKUP($B17,Data!$A$8:FE$351,Data!FE$4,FALSE)</f>
        <v>6.8685714285714281E-2</v>
      </c>
      <c r="AM17" s="22">
        <f>VLOOKUP($B17,Data!$A$8:FF$351,Data!FF$4,FALSE)</f>
        <v>6.3690248565965585E-2</v>
      </c>
      <c r="AN17" s="22" t="e">
        <f>VLOOKUP($B17,Data!$A$8:$EZ$351,Data!#REF!,FALSE)</f>
        <v>#REF!</v>
      </c>
      <c r="AO17" s="22" t="e">
        <f>VLOOKUP($B17,Data!$A$8:$EZ$351,Data!#REF!,FALSE)</f>
        <v>#REF!</v>
      </c>
      <c r="AP17" s="22" t="e">
        <f>VLOOKUP($B17,Data!$A$8:$EZ$351,Data!#REF!,FALSE)</f>
        <v>#REF!</v>
      </c>
      <c r="AQ17" s="22" t="e">
        <f>VLOOKUP($B17,Data!$A$8:$EZ$351,Data!#REF!,FALSE)</f>
        <v>#REF!</v>
      </c>
      <c r="AR17" s="22" t="e">
        <f>VLOOKUP($B17,Data!$A$8:$EZ$351,Data!#REF!,FALSE)</f>
        <v>#REF!</v>
      </c>
      <c r="AS17" s="22" t="e">
        <f>VLOOKUP($B17,Data!$A$8:$EZ$351,Data!#REF!,FALSE)</f>
        <v>#REF!</v>
      </c>
      <c r="AT17" s="22" t="e">
        <f>VLOOKUP($B17,Data!$A$8:$EZ$351,Data!#REF!,FALSE)</f>
        <v>#REF!</v>
      </c>
      <c r="AU17" s="22" t="e">
        <f>VLOOKUP($B17,Data!$A$8:$EZ$351,Data!#REF!,FALSE)</f>
        <v>#REF!</v>
      </c>
      <c r="AV17" s="22" t="e">
        <f>VLOOKUP($B17,Data!$A$8:$EZ$351,Data!#REF!,FALSE)</f>
        <v>#REF!</v>
      </c>
      <c r="AW17" s="22" t="e">
        <f>VLOOKUP($B17,Data!$A$8:$EZ$351,Data!#REF!,FALSE)</f>
        <v>#REF!</v>
      </c>
      <c r="AX17" s="22" t="e">
        <f>VLOOKUP($B17,Data!$A$8:$EZ$351,Data!#REF!,FALSE)</f>
        <v>#REF!</v>
      </c>
      <c r="AY17" s="22" t="e">
        <f>VLOOKUP($B17,Data!$A$8:$EZ$351,Data!#REF!,FALSE)</f>
        <v>#REF!</v>
      </c>
      <c r="AZ17" s="22" t="e">
        <f>VLOOKUP($B17,Data!$A$8:$EZ$351,Data!#REF!,FALSE)</f>
        <v>#REF!</v>
      </c>
      <c r="BA17" s="22" t="e">
        <f>VLOOKUP($B17,Data!$A$8:$EZ$351,Data!#REF!,FALSE)</f>
        <v>#REF!</v>
      </c>
      <c r="BB17" s="22" t="e">
        <f>VLOOKUP($B17,Data!$A$8:$EZ$351,Data!#REF!,FALSE)</f>
        <v>#REF!</v>
      </c>
      <c r="BC17" s="22" t="e">
        <f>VLOOKUP($B17,Data!$A$8:$EZ$351,Data!#REF!,FALSE)</f>
        <v>#REF!</v>
      </c>
      <c r="BD17" s="22" t="e">
        <f>VLOOKUP($B17,Data!$A$8:$EZ$351,Data!#REF!,FALSE)</f>
        <v>#REF!</v>
      </c>
      <c r="BE17" s="22" t="e">
        <f>VLOOKUP($B17,Data!$A$8:$EZ$351,Data!#REF!,FALSE)</f>
        <v>#REF!</v>
      </c>
    </row>
    <row r="18" spans="1:57" x14ac:dyDescent="0.3">
      <c r="A18" s="1" t="s">
        <v>0</v>
      </c>
      <c r="B18" s="16" t="s">
        <v>39</v>
      </c>
      <c r="C18" s="35" t="s">
        <v>446</v>
      </c>
      <c r="D18" t="s">
        <v>442</v>
      </c>
      <c r="E18" s="36" t="s">
        <v>39</v>
      </c>
      <c r="F18" t="s">
        <v>410</v>
      </c>
      <c r="G18" t="s">
        <v>418</v>
      </c>
      <c r="H18" s="22" t="e">
        <f>VLOOKUP($B18,Data!$A$8:$EZ$351,Data!EA$4,FALSE)</f>
        <v>#DIV/0!</v>
      </c>
      <c r="I18" s="22">
        <f>VLOOKUP($B18,Data!$A$8:$EZ$351,Data!EB$4,FALSE)</f>
        <v>3.3244803695150114E-2</v>
      </c>
      <c r="J18" s="22">
        <f>VLOOKUP($B18,Data!$A$8:$EZ$351,Data!EC$4,FALSE)</f>
        <v>3.6268656716417907E-2</v>
      </c>
      <c r="K18" s="22">
        <f>VLOOKUP($B18,Data!$A$8:$EZ$351,Data!ED$4,FALSE)</f>
        <v>3.4475201845444059E-2</v>
      </c>
      <c r="L18" s="22">
        <f>VLOOKUP($B18,Data!$A$8:$EZ$351,Data!EE$4,FALSE)</f>
        <v>3.4856156501726125E-2</v>
      </c>
      <c r="M18" s="22">
        <f>VLOOKUP($B18,Data!$A$8:$EZ$351,Data!EF$4,FALSE)</f>
        <v>2.889269406392694E-2</v>
      </c>
      <c r="N18" s="22">
        <f>VLOOKUP($B18,Data!$A$8:$EZ$351,Data!EG$4,FALSE)</f>
        <v>2.5195402298850575E-2</v>
      </c>
      <c r="O18" s="22">
        <f>VLOOKUP($B18,Data!$A$8:$EZ$351,Data!EH$4,FALSE)</f>
        <v>2.3076923076923078E-2</v>
      </c>
      <c r="P18" s="22">
        <f>VLOOKUP($B18,Data!$A$8:$EZ$351,Data!EI$4,FALSE)</f>
        <v>2.1810055865921787E-2</v>
      </c>
      <c r="Q18" s="22">
        <f>VLOOKUP($B18,Data!$A$8:$EZ$351,Data!EJ$4,FALSE)</f>
        <v>2.4383259911894273E-2</v>
      </c>
      <c r="R18" s="22">
        <f>VLOOKUP($B18,Data!$A$8:$EZ$351,Data!EK$4,FALSE)</f>
        <v>2.2958963282937363E-2</v>
      </c>
      <c r="S18" s="22">
        <f>VLOOKUP($B18,Data!$A$8:$EZ$351,Data!EL$4,FALSE)</f>
        <v>2.2055974165769644E-2</v>
      </c>
      <c r="T18" s="22">
        <f>VLOOKUP($B18,Data!$A$8:$EZ$351,Data!EM$4,FALSE)</f>
        <v>2.3440860215053764E-2</v>
      </c>
      <c r="U18" s="22">
        <f>VLOOKUP($B18,Data!$A$8:$EZ$351,Data!EN$4,FALSE)</f>
        <v>2.2375397667020149E-2</v>
      </c>
      <c r="V18" s="22">
        <f>VLOOKUP($B18,Data!$A$8:$EZ$351,Data!EO$4,FALSE)</f>
        <v>2.0777537796976241E-2</v>
      </c>
      <c r="W18" s="22">
        <f>VLOOKUP($B18,Data!$A$8:$EZ$351,Data!EP$4,FALSE)</f>
        <v>2.1165775401069519E-2</v>
      </c>
      <c r="X18" s="22">
        <f>VLOOKUP($B18,Data!$A$8:$EZ$351,Data!EQ$4,FALSE)</f>
        <v>2.1504802561366061E-2</v>
      </c>
      <c r="Y18" s="22">
        <f>VLOOKUP($B18,Data!$A$8:$EZ$351,Data!ER$4,FALSE)</f>
        <v>2.3207343412526997E-2</v>
      </c>
      <c r="Z18" s="22">
        <f>VLOOKUP($B18,Data!$A$8:$EZ$351,Data!ES$4,FALSE)</f>
        <v>2.2475987193169691E-2</v>
      </c>
      <c r="AA18" s="22">
        <f>VLOOKUP($B18,Data!$A$8:$EZ$351,Data!ET$4,FALSE)</f>
        <v>2.1880977683315622E-2</v>
      </c>
      <c r="AB18" s="22">
        <f>VLOOKUP($B18,Data!$A$8:$EZ$351,Data!EU$4,FALSE)</f>
        <v>2.2921940928270042E-2</v>
      </c>
      <c r="AC18" s="22">
        <f>VLOOKUP($B18,Data!$A$8:$EZ$351,Data!EV$4,FALSE)</f>
        <v>2.2523560209424084E-2</v>
      </c>
      <c r="AD18" s="22">
        <f>VLOOKUP($B18,Data!$A$8:$EZ$351,Data!EW$4,FALSE)</f>
        <v>2.2064650677789364E-2</v>
      </c>
      <c r="AE18" s="22">
        <f>VLOOKUP($B18,Data!$A$8:$EZ$351,Data!EX$4,FALSE)</f>
        <v>2.1340839303991811E-2</v>
      </c>
      <c r="AF18" s="22">
        <f>VLOOKUP($B18,Data!$A$8:$EZ$351,Data!EY$4,FALSE)</f>
        <v>2.2606060606060605E-2</v>
      </c>
      <c r="AG18" s="22">
        <f>VLOOKUP($B18,Data!$A$8:$EZ$351,Data!EZ$4,FALSE)</f>
        <v>2.238095238095238E-2</v>
      </c>
      <c r="AH18" s="22">
        <f>VLOOKUP($B18,Data!$A$8:$FA$351,Data!FA$4,FALSE)</f>
        <v>2.2098890010090817E-2</v>
      </c>
      <c r="AI18" s="22">
        <f>VLOOKUP($B18,Data!$A$8:FB$351,Data!FB$4,FALSE)</f>
        <v>2.1083591331269351E-2</v>
      </c>
      <c r="AJ18" s="22">
        <f>VLOOKUP($B18,Data!$A$8:FC$351,Data!FC$4,FALSE)</f>
        <v>2.2257405515832482E-2</v>
      </c>
      <c r="AK18" s="22">
        <f>VLOOKUP($B18,Data!$A$8:FD$351,Data!FD$4,FALSE)</f>
        <v>5.0988900100908174E-2</v>
      </c>
      <c r="AL18" s="22">
        <f>VLOOKUP($B18,Data!$A$8:FE$351,Data!FE$4,FALSE)</f>
        <v>5.2512512512512516E-2</v>
      </c>
      <c r="AM18" s="22">
        <f>VLOOKUP($B18,Data!$A$8:FF$351,Data!FF$4,FALSE)</f>
        <v>4.7850194552529181E-2</v>
      </c>
      <c r="AN18" s="22" t="e">
        <f>VLOOKUP($B18,Data!$A$8:$EZ$351,Data!#REF!,FALSE)</f>
        <v>#REF!</v>
      </c>
      <c r="AO18" s="22" t="e">
        <f>VLOOKUP($B18,Data!$A$8:$EZ$351,Data!#REF!,FALSE)</f>
        <v>#REF!</v>
      </c>
      <c r="AP18" s="22" t="e">
        <f>VLOOKUP($B18,Data!$A$8:$EZ$351,Data!#REF!,FALSE)</f>
        <v>#REF!</v>
      </c>
      <c r="AQ18" s="22" t="e">
        <f>VLOOKUP($B18,Data!$A$8:$EZ$351,Data!#REF!,FALSE)</f>
        <v>#REF!</v>
      </c>
      <c r="AR18" s="22" t="e">
        <f>VLOOKUP($B18,Data!$A$8:$EZ$351,Data!#REF!,FALSE)</f>
        <v>#REF!</v>
      </c>
      <c r="AS18" s="22" t="e">
        <f>VLOOKUP($B18,Data!$A$8:$EZ$351,Data!#REF!,FALSE)</f>
        <v>#REF!</v>
      </c>
      <c r="AT18" s="22" t="e">
        <f>VLOOKUP($B18,Data!$A$8:$EZ$351,Data!#REF!,FALSE)</f>
        <v>#REF!</v>
      </c>
      <c r="AU18" s="22" t="e">
        <f>VLOOKUP($B18,Data!$A$8:$EZ$351,Data!#REF!,FALSE)</f>
        <v>#REF!</v>
      </c>
      <c r="AV18" s="22" t="e">
        <f>VLOOKUP($B18,Data!$A$8:$EZ$351,Data!#REF!,FALSE)</f>
        <v>#REF!</v>
      </c>
      <c r="AW18" s="22" t="e">
        <f>VLOOKUP($B18,Data!$A$8:$EZ$351,Data!#REF!,FALSE)</f>
        <v>#REF!</v>
      </c>
      <c r="AX18" s="22" t="e">
        <f>VLOOKUP($B18,Data!$A$8:$EZ$351,Data!#REF!,FALSE)</f>
        <v>#REF!</v>
      </c>
      <c r="AY18" s="22" t="e">
        <f>VLOOKUP($B18,Data!$A$8:$EZ$351,Data!#REF!,FALSE)</f>
        <v>#REF!</v>
      </c>
      <c r="AZ18" s="22" t="e">
        <f>VLOOKUP($B18,Data!$A$8:$EZ$351,Data!#REF!,FALSE)</f>
        <v>#REF!</v>
      </c>
      <c r="BA18" s="22" t="e">
        <f>VLOOKUP($B18,Data!$A$8:$EZ$351,Data!#REF!,FALSE)</f>
        <v>#REF!</v>
      </c>
      <c r="BB18" s="22" t="e">
        <f>VLOOKUP($B18,Data!$A$8:$EZ$351,Data!#REF!,FALSE)</f>
        <v>#REF!</v>
      </c>
      <c r="BC18" s="22" t="e">
        <f>VLOOKUP($B18,Data!$A$8:$EZ$351,Data!#REF!,FALSE)</f>
        <v>#REF!</v>
      </c>
      <c r="BD18" s="22" t="e">
        <f>VLOOKUP($B18,Data!$A$8:$EZ$351,Data!#REF!,FALSE)</f>
        <v>#REF!</v>
      </c>
      <c r="BE18" s="22" t="e">
        <f>VLOOKUP($B18,Data!$A$8:$EZ$351,Data!#REF!,FALSE)</f>
        <v>#REF!</v>
      </c>
    </row>
    <row r="19" spans="1:57" x14ac:dyDescent="0.3">
      <c r="A19" s="1" t="s">
        <v>0</v>
      </c>
      <c r="B19" s="16" t="s">
        <v>40</v>
      </c>
      <c r="C19" s="35" t="s">
        <v>446</v>
      </c>
      <c r="D19" t="s">
        <v>442</v>
      </c>
      <c r="E19" s="36" t="s">
        <v>40</v>
      </c>
      <c r="F19" t="s">
        <v>405</v>
      </c>
      <c r="G19" t="s">
        <v>418</v>
      </c>
      <c r="H19" s="22" t="e">
        <f>VLOOKUP($B19,Data!$A$8:$EZ$351,Data!EA$4,FALSE)</f>
        <v>#DIV/0!</v>
      </c>
      <c r="I19" s="22">
        <f>VLOOKUP($B19,Data!$A$8:$EZ$351,Data!EB$4,FALSE)</f>
        <v>7.136196319018405E-2</v>
      </c>
      <c r="J19" s="22">
        <f>VLOOKUP($B19,Data!$A$8:$EZ$351,Data!EC$4,FALSE)</f>
        <v>6.5995203836930458E-2</v>
      </c>
      <c r="K19" s="22">
        <f>VLOOKUP($B19,Data!$A$8:$EZ$351,Data!ED$4,FALSE)</f>
        <v>5.7787081339712922E-2</v>
      </c>
      <c r="L19" s="22">
        <f>VLOOKUP($B19,Data!$A$8:$EZ$351,Data!EE$4,FALSE)</f>
        <v>5.8035087719298245E-2</v>
      </c>
      <c r="M19" s="22">
        <f>VLOOKUP($B19,Data!$A$8:$EZ$351,Data!EF$4,FALSE)</f>
        <v>5.3600464576074335E-2</v>
      </c>
      <c r="N19" s="22">
        <f>VLOOKUP($B19,Data!$A$8:$EZ$351,Data!EG$4,FALSE)</f>
        <v>5.0235849056603776E-2</v>
      </c>
      <c r="O19" s="22">
        <f>VLOOKUP($B19,Data!$A$8:$EZ$351,Data!EH$4,FALSE)</f>
        <v>4.4988123515439432E-2</v>
      </c>
      <c r="P19" s="22">
        <f>VLOOKUP($B19,Data!$A$8:$EZ$351,Data!EI$4,FALSE)</f>
        <v>4.598816568047337E-2</v>
      </c>
      <c r="Q19" s="22">
        <f>VLOOKUP($B19,Data!$A$8:$EZ$351,Data!EJ$4,FALSE)</f>
        <v>4.5428226779252109E-2</v>
      </c>
      <c r="R19" s="22">
        <f>VLOOKUP($B19,Data!$A$8:$EZ$351,Data!EK$4,FALSE)</f>
        <v>4.2906287069988135E-2</v>
      </c>
      <c r="S19" s="22">
        <f>VLOOKUP($B19,Data!$A$8:$EZ$351,Data!EL$4,FALSE)</f>
        <v>4.0642092746730085E-2</v>
      </c>
      <c r="T19" s="22">
        <f>VLOOKUP($B19,Data!$A$8:$EZ$351,Data!EM$4,FALSE)</f>
        <v>4.3175182481751825E-2</v>
      </c>
      <c r="U19" s="22">
        <f>VLOOKUP($B19,Data!$A$8:$EZ$351,Data!EN$4,FALSE)</f>
        <v>4.1483253588516747E-2</v>
      </c>
      <c r="V19" s="22">
        <f>VLOOKUP($B19,Data!$A$8:$EZ$351,Data!EO$4,FALSE)</f>
        <v>4.0245040840140023E-2</v>
      </c>
      <c r="W19" s="22">
        <f>VLOOKUP($B19,Data!$A$8:$EZ$351,Data!EP$4,FALSE)</f>
        <v>3.8567990373044522E-2</v>
      </c>
      <c r="X19" s="22">
        <f>VLOOKUP($B19,Data!$A$8:$EZ$351,Data!EQ$4,FALSE)</f>
        <v>4.0312500000000001E-2</v>
      </c>
      <c r="Y19" s="22">
        <f>VLOOKUP($B19,Data!$A$8:$EZ$351,Data!ER$4,FALSE)</f>
        <v>4.0845070422535212E-2</v>
      </c>
      <c r="Z19" s="22">
        <f>VLOOKUP($B19,Data!$A$8:$EZ$351,Data!ES$4,FALSE)</f>
        <v>4.0954712362301103E-2</v>
      </c>
      <c r="AA19" s="22">
        <f>VLOOKUP($B19,Data!$A$8:$EZ$351,Data!ET$4,FALSE)</f>
        <v>3.8059701492537311E-2</v>
      </c>
      <c r="AB19" s="22">
        <f>VLOOKUP($B19,Data!$A$8:$EZ$351,Data!EU$4,FALSE)</f>
        <v>4.0174216027874562E-2</v>
      </c>
      <c r="AC19" s="22">
        <f>VLOOKUP($B19,Data!$A$8:$EZ$351,Data!EV$4,FALSE)</f>
        <v>3.9025755879059348E-2</v>
      </c>
      <c r="AD19" s="22">
        <f>VLOOKUP($B19,Data!$A$8:$EZ$351,Data!EW$4,FALSE)</f>
        <v>3.9024390243902439E-2</v>
      </c>
      <c r="AE19" s="22">
        <f>VLOOKUP($B19,Data!$A$8:$EZ$351,Data!EX$4,FALSE)</f>
        <v>3.8922902494331064E-2</v>
      </c>
      <c r="AF19" s="22">
        <f>VLOOKUP($B19,Data!$A$8:$EZ$351,Data!EY$4,FALSE)</f>
        <v>4.3085983510011777E-2</v>
      </c>
      <c r="AG19" s="22">
        <f>VLOOKUP($B19,Data!$A$8:$EZ$351,Data!EZ$4,FALSE)</f>
        <v>4.3497005988023953E-2</v>
      </c>
      <c r="AH19" s="22">
        <f>VLOOKUP($B19,Data!$A$8:$FA$351,Data!FA$4,FALSE)</f>
        <v>4.362545018007203E-2</v>
      </c>
      <c r="AI19" s="22">
        <f>VLOOKUP($B19,Data!$A$8:FB$351,Data!FB$4,FALSE)</f>
        <v>4.1443786982248522E-2</v>
      </c>
      <c r="AJ19" s="22">
        <f>VLOOKUP($B19,Data!$A$8:FC$351,Data!FC$4,FALSE)</f>
        <v>4.219178082191781E-2</v>
      </c>
      <c r="AK19" s="22">
        <f>VLOOKUP($B19,Data!$A$8:FD$351,Data!FD$4,FALSE)</f>
        <v>8.1256890848952587E-2</v>
      </c>
      <c r="AL19" s="22">
        <f>VLOOKUP($B19,Data!$A$8:FE$351,Data!FE$4,FALSE)</f>
        <v>7.9127155172413796E-2</v>
      </c>
      <c r="AM19" s="22">
        <f>VLOOKUP($B19,Data!$A$8:FF$351,Data!FF$4,FALSE)</f>
        <v>7.4918743228602383E-2</v>
      </c>
      <c r="AN19" s="22" t="e">
        <f>VLOOKUP($B19,Data!$A$8:$EZ$351,Data!#REF!,FALSE)</f>
        <v>#REF!</v>
      </c>
      <c r="AO19" s="22" t="e">
        <f>VLOOKUP($B19,Data!$A$8:$EZ$351,Data!#REF!,FALSE)</f>
        <v>#REF!</v>
      </c>
      <c r="AP19" s="22" t="e">
        <f>VLOOKUP($B19,Data!$A$8:$EZ$351,Data!#REF!,FALSE)</f>
        <v>#REF!</v>
      </c>
      <c r="AQ19" s="22" t="e">
        <f>VLOOKUP($B19,Data!$A$8:$EZ$351,Data!#REF!,FALSE)</f>
        <v>#REF!</v>
      </c>
      <c r="AR19" s="22" t="e">
        <f>VLOOKUP($B19,Data!$A$8:$EZ$351,Data!#REF!,FALSE)</f>
        <v>#REF!</v>
      </c>
      <c r="AS19" s="22" t="e">
        <f>VLOOKUP($B19,Data!$A$8:$EZ$351,Data!#REF!,FALSE)</f>
        <v>#REF!</v>
      </c>
      <c r="AT19" s="22" t="e">
        <f>VLOOKUP($B19,Data!$A$8:$EZ$351,Data!#REF!,FALSE)</f>
        <v>#REF!</v>
      </c>
      <c r="AU19" s="22" t="e">
        <f>VLOOKUP($B19,Data!$A$8:$EZ$351,Data!#REF!,FALSE)</f>
        <v>#REF!</v>
      </c>
      <c r="AV19" s="22" t="e">
        <f>VLOOKUP($B19,Data!$A$8:$EZ$351,Data!#REF!,FALSE)</f>
        <v>#REF!</v>
      </c>
      <c r="AW19" s="22" t="e">
        <f>VLOOKUP($B19,Data!$A$8:$EZ$351,Data!#REF!,FALSE)</f>
        <v>#REF!</v>
      </c>
      <c r="AX19" s="22" t="e">
        <f>VLOOKUP($B19,Data!$A$8:$EZ$351,Data!#REF!,FALSE)</f>
        <v>#REF!</v>
      </c>
      <c r="AY19" s="22" t="e">
        <f>VLOOKUP($B19,Data!$A$8:$EZ$351,Data!#REF!,FALSE)</f>
        <v>#REF!</v>
      </c>
      <c r="AZ19" s="22" t="e">
        <f>VLOOKUP($B19,Data!$A$8:$EZ$351,Data!#REF!,FALSE)</f>
        <v>#REF!</v>
      </c>
      <c r="BA19" s="22" t="e">
        <f>VLOOKUP($B19,Data!$A$8:$EZ$351,Data!#REF!,FALSE)</f>
        <v>#REF!</v>
      </c>
      <c r="BB19" s="22" t="e">
        <f>VLOOKUP($B19,Data!$A$8:$EZ$351,Data!#REF!,FALSE)</f>
        <v>#REF!</v>
      </c>
      <c r="BC19" s="22" t="e">
        <f>VLOOKUP($B19,Data!$A$8:$EZ$351,Data!#REF!,FALSE)</f>
        <v>#REF!</v>
      </c>
      <c r="BD19" s="22" t="e">
        <f>VLOOKUP($B19,Data!$A$8:$EZ$351,Data!#REF!,FALSE)</f>
        <v>#REF!</v>
      </c>
      <c r="BE19" s="22" t="e">
        <f>VLOOKUP($B19,Data!$A$8:$EZ$351,Data!#REF!,FALSE)</f>
        <v>#REF!</v>
      </c>
    </row>
    <row r="20" spans="1:57" x14ac:dyDescent="0.3">
      <c r="A20" s="1" t="s">
        <v>0</v>
      </c>
      <c r="B20" s="16" t="s">
        <v>41</v>
      </c>
      <c r="C20" s="35" t="s">
        <v>440</v>
      </c>
      <c r="D20" t="s">
        <v>442</v>
      </c>
      <c r="E20" s="36" t="s">
        <v>41</v>
      </c>
      <c r="F20" t="s">
        <v>402</v>
      </c>
      <c r="G20" t="s">
        <v>418</v>
      </c>
      <c r="H20" s="22" t="e">
        <f>VLOOKUP($B20,Data!$A$8:$EZ$351,Data!EA$4,FALSE)</f>
        <v>#DIV/0!</v>
      </c>
      <c r="I20" s="22">
        <f>VLOOKUP($B20,Data!$A$8:$EZ$351,Data!EB$4,FALSE)</f>
        <v>5.5229202037351446E-2</v>
      </c>
      <c r="J20" s="22">
        <f>VLOOKUP($B20,Data!$A$8:$EZ$351,Data!EC$4,FALSE)</f>
        <v>5.3486556808326105E-2</v>
      </c>
      <c r="K20" s="22">
        <f>VLOOKUP($B20,Data!$A$8:$EZ$351,Data!ED$4,FALSE)</f>
        <v>4.7405821917808219E-2</v>
      </c>
      <c r="L20" s="22">
        <f>VLOOKUP($B20,Data!$A$8:$EZ$351,Data!EE$4,FALSE)</f>
        <v>4.606319385140905E-2</v>
      </c>
      <c r="M20" s="22">
        <f>VLOOKUP($B20,Data!$A$8:$EZ$351,Data!EF$4,FALSE)</f>
        <v>4.3951890034364262E-2</v>
      </c>
      <c r="N20" s="22">
        <f>VLOOKUP($B20,Data!$A$8:$EZ$351,Data!EG$4,FALSE)</f>
        <v>4.0916030534351146E-2</v>
      </c>
      <c r="O20" s="22">
        <f>VLOOKUP($B20,Data!$A$8:$EZ$351,Data!EH$4,FALSE)</f>
        <v>3.6844741235392324E-2</v>
      </c>
      <c r="P20" s="22">
        <f>VLOOKUP($B20,Data!$A$8:$EZ$351,Data!EI$4,FALSE)</f>
        <v>3.6522101751459549E-2</v>
      </c>
      <c r="Q20" s="22">
        <f>VLOOKUP($B20,Data!$A$8:$EZ$351,Data!EJ$4,FALSE)</f>
        <v>3.4799999999999998E-2</v>
      </c>
      <c r="R20" s="22">
        <f>VLOOKUP($B20,Data!$A$8:$EZ$351,Data!EK$4,FALSE)</f>
        <v>3.1972176759410803E-2</v>
      </c>
      <c r="S20" s="22">
        <f>VLOOKUP($B20,Data!$A$8:$EZ$351,Data!EL$4,FALSE)</f>
        <v>3.0322841000807104E-2</v>
      </c>
      <c r="T20" s="22">
        <f>VLOOKUP($B20,Data!$A$8:$EZ$351,Data!EM$4,FALSE)</f>
        <v>3.0707472178060413E-2</v>
      </c>
      <c r="U20" s="22">
        <f>VLOOKUP($B20,Data!$A$8:$EZ$351,Data!EN$4,FALSE)</f>
        <v>2.9842271293375393E-2</v>
      </c>
      <c r="V20" s="22">
        <f>VLOOKUP($B20,Data!$A$8:$EZ$351,Data!EO$4,FALSE)</f>
        <v>2.9647611589663274E-2</v>
      </c>
      <c r="W20" s="22">
        <f>VLOOKUP($B20,Data!$A$8:$EZ$351,Data!EP$4,FALSE)</f>
        <v>2.9380877742946707E-2</v>
      </c>
      <c r="X20" s="22">
        <f>VLOOKUP($B20,Data!$A$8:$EZ$351,Data!EQ$4,FALSE)</f>
        <v>3.1398880895283775E-2</v>
      </c>
      <c r="Y20" s="22">
        <f>VLOOKUP($B20,Data!$A$8:$EZ$351,Data!ER$4,FALSE)</f>
        <v>3.2132471728594507E-2</v>
      </c>
      <c r="Z20" s="22">
        <f>VLOOKUP($B20,Data!$A$8:$EZ$351,Data!ES$4,FALSE)</f>
        <v>3.0187449062754685E-2</v>
      </c>
      <c r="AA20" s="22">
        <f>VLOOKUP($B20,Data!$A$8:$EZ$351,Data!ET$4,FALSE)</f>
        <v>3.0024410089503663E-2</v>
      </c>
      <c r="AB20" s="22">
        <f>VLOOKUP($B20,Data!$A$8:$EZ$351,Data!EU$4,FALSE)</f>
        <v>2.9821717990275526E-2</v>
      </c>
      <c r="AC20" s="22">
        <f>VLOOKUP($B20,Data!$A$8:$EZ$351,Data!EV$4,FALSE)</f>
        <v>2.8645579886455799E-2</v>
      </c>
      <c r="AD20" s="22">
        <f>VLOOKUP($B20,Data!$A$8:$EZ$351,Data!EW$4,FALSE)</f>
        <v>2.7144012944983819E-2</v>
      </c>
      <c r="AE20" s="22">
        <f>VLOOKUP($B20,Data!$A$8:$EZ$351,Data!EX$4,FALSE)</f>
        <v>2.7075928917609047E-2</v>
      </c>
      <c r="AF20" s="22">
        <f>VLOOKUP($B20,Data!$A$8:$EZ$351,Data!EY$4,FALSE)</f>
        <v>2.9162011173184357E-2</v>
      </c>
      <c r="AG20" s="22">
        <f>VLOOKUP($B20,Data!$A$8:$EZ$351,Data!EZ$4,FALSE)</f>
        <v>2.8619313647246607E-2</v>
      </c>
      <c r="AH20" s="22">
        <f>VLOOKUP($B20,Data!$A$8:$FA$351,Data!FA$4,FALSE)</f>
        <v>2.8831886345698502E-2</v>
      </c>
      <c r="AI20" s="22">
        <f>VLOOKUP($B20,Data!$A$8:FB$351,Data!FB$4,FALSE)</f>
        <v>2.9371980676328503E-2</v>
      </c>
      <c r="AJ20" s="22">
        <f>VLOOKUP($B20,Data!$A$8:FC$351,Data!FC$4,FALSE)</f>
        <v>3.0981932443047918E-2</v>
      </c>
      <c r="AK20" s="22">
        <f>VLOOKUP($B20,Data!$A$8:FD$351,Data!FD$4,FALSE)</f>
        <v>6.8504176157934707E-2</v>
      </c>
      <c r="AL20" s="22">
        <f>VLOOKUP($B20,Data!$A$8:FE$351,Data!FE$4,FALSE)</f>
        <v>7.0068754774637129E-2</v>
      </c>
      <c r="AM20" s="22">
        <f>VLOOKUP($B20,Data!$A$8:FF$351,Data!FF$4,FALSE)</f>
        <v>6.9324734446130507E-2</v>
      </c>
      <c r="AN20" s="22" t="e">
        <f>VLOOKUP($B20,Data!$A$8:$EZ$351,Data!#REF!,FALSE)</f>
        <v>#REF!</v>
      </c>
      <c r="AO20" s="22" t="e">
        <f>VLOOKUP($B20,Data!$A$8:$EZ$351,Data!#REF!,FALSE)</f>
        <v>#REF!</v>
      </c>
      <c r="AP20" s="22" t="e">
        <f>VLOOKUP($B20,Data!$A$8:$EZ$351,Data!#REF!,FALSE)</f>
        <v>#REF!</v>
      </c>
      <c r="AQ20" s="22" t="e">
        <f>VLOOKUP($B20,Data!$A$8:$EZ$351,Data!#REF!,FALSE)</f>
        <v>#REF!</v>
      </c>
      <c r="AR20" s="22" t="e">
        <f>VLOOKUP($B20,Data!$A$8:$EZ$351,Data!#REF!,FALSE)</f>
        <v>#REF!</v>
      </c>
      <c r="AS20" s="22" t="e">
        <f>VLOOKUP($B20,Data!$A$8:$EZ$351,Data!#REF!,FALSE)</f>
        <v>#REF!</v>
      </c>
      <c r="AT20" s="22" t="e">
        <f>VLOOKUP($B20,Data!$A$8:$EZ$351,Data!#REF!,FALSE)</f>
        <v>#REF!</v>
      </c>
      <c r="AU20" s="22" t="e">
        <f>VLOOKUP($B20,Data!$A$8:$EZ$351,Data!#REF!,FALSE)</f>
        <v>#REF!</v>
      </c>
      <c r="AV20" s="22" t="e">
        <f>VLOOKUP($B20,Data!$A$8:$EZ$351,Data!#REF!,FALSE)</f>
        <v>#REF!</v>
      </c>
      <c r="AW20" s="22" t="e">
        <f>VLOOKUP($B20,Data!$A$8:$EZ$351,Data!#REF!,FALSE)</f>
        <v>#REF!</v>
      </c>
      <c r="AX20" s="22" t="e">
        <f>VLOOKUP($B20,Data!$A$8:$EZ$351,Data!#REF!,FALSE)</f>
        <v>#REF!</v>
      </c>
      <c r="AY20" s="22" t="e">
        <f>VLOOKUP($B20,Data!$A$8:$EZ$351,Data!#REF!,FALSE)</f>
        <v>#REF!</v>
      </c>
      <c r="AZ20" s="22" t="e">
        <f>VLOOKUP($B20,Data!$A$8:$EZ$351,Data!#REF!,FALSE)</f>
        <v>#REF!</v>
      </c>
      <c r="BA20" s="22" t="e">
        <f>VLOOKUP($B20,Data!$A$8:$EZ$351,Data!#REF!,FALSE)</f>
        <v>#REF!</v>
      </c>
      <c r="BB20" s="22" t="e">
        <f>VLOOKUP($B20,Data!$A$8:$EZ$351,Data!#REF!,FALSE)</f>
        <v>#REF!</v>
      </c>
      <c r="BC20" s="22" t="e">
        <f>VLOOKUP($B20,Data!$A$8:$EZ$351,Data!#REF!,FALSE)</f>
        <v>#REF!</v>
      </c>
      <c r="BD20" s="22" t="e">
        <f>VLOOKUP($B20,Data!$A$8:$EZ$351,Data!#REF!,FALSE)</f>
        <v>#REF!</v>
      </c>
      <c r="BE20" s="22" t="e">
        <f>VLOOKUP($B20,Data!$A$8:$EZ$351,Data!#REF!,FALSE)</f>
        <v>#REF!</v>
      </c>
    </row>
    <row r="21" spans="1:57" x14ac:dyDescent="0.3">
      <c r="A21" s="1" t="s">
        <v>0</v>
      </c>
      <c r="B21" s="16" t="s">
        <v>42</v>
      </c>
      <c r="C21" s="35" t="s">
        <v>440</v>
      </c>
      <c r="D21" t="s">
        <v>442</v>
      </c>
      <c r="E21" s="36" t="s">
        <v>42</v>
      </c>
      <c r="F21" t="s">
        <v>390</v>
      </c>
      <c r="G21" t="s">
        <v>418</v>
      </c>
      <c r="H21" s="22" t="e">
        <f>VLOOKUP($B21,Data!$A$8:$EZ$351,Data!EA$4,FALSE)</f>
        <v>#DIV/0!</v>
      </c>
      <c r="I21" s="22">
        <f>VLOOKUP($B21,Data!$A$8:$EZ$351,Data!EB$4,FALSE)</f>
        <v>0.13597052107120614</v>
      </c>
      <c r="J21" s="22">
        <f>VLOOKUP($B21,Data!$A$8:$EZ$351,Data!EC$4,FALSE)</f>
        <v>0.13149158801805499</v>
      </c>
      <c r="K21" s="22">
        <f>VLOOKUP($B21,Data!$A$8:$EZ$351,Data!ED$4,FALSE)</f>
        <v>0.12409156826186037</v>
      </c>
      <c r="L21" s="22">
        <f>VLOOKUP($B21,Data!$A$8:$EZ$351,Data!EE$4,FALSE)</f>
        <v>0.12587850276130089</v>
      </c>
      <c r="M21" s="22">
        <f>VLOOKUP($B21,Data!$A$8:$EZ$351,Data!EF$4,FALSE)</f>
        <v>0.11383292383292383</v>
      </c>
      <c r="N21" s="22">
        <f>VLOOKUP($B21,Data!$A$8:$EZ$351,Data!EG$4,FALSE)</f>
        <v>0.1078844572368421</v>
      </c>
      <c r="O21" s="22">
        <f>VLOOKUP($B21,Data!$A$8:$EZ$351,Data!EH$4,FALSE)</f>
        <v>9.8875101708706267E-2</v>
      </c>
      <c r="P21" s="22">
        <f>VLOOKUP($B21,Data!$A$8:$EZ$351,Data!EI$4,FALSE)</f>
        <v>0.10458471074380166</v>
      </c>
      <c r="Q21" s="22">
        <f>VLOOKUP($B21,Data!$A$8:$EZ$351,Data!EJ$4,FALSE)</f>
        <v>9.8269150272080372E-2</v>
      </c>
      <c r="R21" s="22">
        <f>VLOOKUP($B21,Data!$A$8:$EZ$351,Data!EK$4,FALSE)</f>
        <v>9.5070943861813695E-2</v>
      </c>
      <c r="S21" s="22">
        <f>VLOOKUP($B21,Data!$A$8:$EZ$351,Data!EL$4,FALSE)</f>
        <v>9.3056423068915262E-2</v>
      </c>
      <c r="T21" s="22">
        <f>VLOOKUP($B21,Data!$A$8:$EZ$351,Data!EM$4,FALSE)</f>
        <v>0.10026596858638744</v>
      </c>
      <c r="U21" s="22">
        <f>VLOOKUP($B21,Data!$A$8:$EZ$351,Data!EN$4,FALSE)</f>
        <v>9.5488429244317025E-2</v>
      </c>
      <c r="V21" s="22">
        <f>VLOOKUP($B21,Data!$A$8:$EZ$351,Data!EO$4,FALSE)</f>
        <v>9.5914634146341465E-2</v>
      </c>
      <c r="W21" s="22">
        <f>VLOOKUP($B21,Data!$A$8:$EZ$351,Data!EP$4,FALSE)</f>
        <v>9.1429425837320569E-2</v>
      </c>
      <c r="X21" s="22">
        <f>VLOOKUP($B21,Data!$A$8:$EZ$351,Data!EQ$4,FALSE)</f>
        <v>9.5974484789008829E-2</v>
      </c>
      <c r="Y21" s="22">
        <f>VLOOKUP($B21,Data!$A$8:$EZ$351,Data!ER$4,FALSE)</f>
        <v>9.3591618897015214E-2</v>
      </c>
      <c r="Z21" s="22">
        <f>VLOOKUP($B21,Data!$A$8:$EZ$351,Data!ES$4,FALSE)</f>
        <v>9.1521824616594569E-2</v>
      </c>
      <c r="AA21" s="22">
        <f>VLOOKUP($B21,Data!$A$8:$EZ$351,Data!ET$4,FALSE)</f>
        <v>9.104084060269628E-2</v>
      </c>
      <c r="AB21" s="22">
        <f>VLOOKUP($B21,Data!$A$8:$EZ$351,Data!EU$4,FALSE)</f>
        <v>9.5301868239921331E-2</v>
      </c>
      <c r="AC21" s="22">
        <f>VLOOKUP($B21,Data!$A$8:$EZ$351,Data!EV$4,FALSE)</f>
        <v>9.4160237388724033E-2</v>
      </c>
      <c r="AD21" s="22">
        <f>VLOOKUP($B21,Data!$A$8:$EZ$351,Data!EW$4,FALSE)</f>
        <v>9.3260869565217397E-2</v>
      </c>
      <c r="AE21" s="22">
        <f>VLOOKUP($B21,Data!$A$8:$EZ$351,Data!EX$4,FALSE)</f>
        <v>9.2169701666020926E-2</v>
      </c>
      <c r="AF21" s="22">
        <f>VLOOKUP($B21,Data!$A$8:$EZ$351,Data!EY$4,FALSE)</f>
        <v>9.6716244929495848E-2</v>
      </c>
      <c r="AG21" s="22">
        <f>VLOOKUP($B21,Data!$A$8:$EZ$351,Data!EZ$4,FALSE)</f>
        <v>9.6970514550009629E-2</v>
      </c>
      <c r="AH21" s="22">
        <f>VLOOKUP($B21,Data!$A$8:$FA$351,Data!FA$4,FALSE)</f>
        <v>9.7161773172135868E-2</v>
      </c>
      <c r="AI21" s="22">
        <f>VLOOKUP($B21,Data!$A$8:FB$351,Data!FB$4,FALSE)</f>
        <v>9.6177258805513019E-2</v>
      </c>
      <c r="AJ21" s="22">
        <f>VLOOKUP($B21,Data!$A$8:FC$351,Data!FC$4,FALSE)</f>
        <v>0.10104562737642586</v>
      </c>
      <c r="AK21" s="22">
        <f>VLOOKUP($B21,Data!$A$8:FD$351,Data!FD$4,FALSE)</f>
        <v>0.15399142431021626</v>
      </c>
      <c r="AL21" s="22">
        <f>VLOOKUP($B21,Data!$A$8:FE$351,Data!FE$4,FALSE)</f>
        <v>0.15770770392749245</v>
      </c>
      <c r="AM21" s="22">
        <f>VLOOKUP($B21,Data!$A$8:FF$351,Data!FF$4,FALSE)</f>
        <v>0.15657860221097994</v>
      </c>
      <c r="AN21" s="22" t="e">
        <f>VLOOKUP($B21,Data!$A$8:$EZ$351,Data!#REF!,FALSE)</f>
        <v>#REF!</v>
      </c>
      <c r="AO21" s="22" t="e">
        <f>VLOOKUP($B21,Data!$A$8:$EZ$351,Data!#REF!,FALSE)</f>
        <v>#REF!</v>
      </c>
      <c r="AP21" s="22" t="e">
        <f>VLOOKUP($B21,Data!$A$8:$EZ$351,Data!#REF!,FALSE)</f>
        <v>#REF!</v>
      </c>
      <c r="AQ21" s="22" t="e">
        <f>VLOOKUP($B21,Data!$A$8:$EZ$351,Data!#REF!,FALSE)</f>
        <v>#REF!</v>
      </c>
      <c r="AR21" s="22" t="e">
        <f>VLOOKUP($B21,Data!$A$8:$EZ$351,Data!#REF!,FALSE)</f>
        <v>#REF!</v>
      </c>
      <c r="AS21" s="22" t="e">
        <f>VLOOKUP($B21,Data!$A$8:$EZ$351,Data!#REF!,FALSE)</f>
        <v>#REF!</v>
      </c>
      <c r="AT21" s="22" t="e">
        <f>VLOOKUP($B21,Data!$A$8:$EZ$351,Data!#REF!,FALSE)</f>
        <v>#REF!</v>
      </c>
      <c r="AU21" s="22" t="e">
        <f>VLOOKUP($B21,Data!$A$8:$EZ$351,Data!#REF!,FALSE)</f>
        <v>#REF!</v>
      </c>
      <c r="AV21" s="22" t="e">
        <f>VLOOKUP($B21,Data!$A$8:$EZ$351,Data!#REF!,FALSE)</f>
        <v>#REF!</v>
      </c>
      <c r="AW21" s="22" t="e">
        <f>VLOOKUP($B21,Data!$A$8:$EZ$351,Data!#REF!,FALSE)</f>
        <v>#REF!</v>
      </c>
      <c r="AX21" s="22" t="e">
        <f>VLOOKUP($B21,Data!$A$8:$EZ$351,Data!#REF!,FALSE)</f>
        <v>#REF!</v>
      </c>
      <c r="AY21" s="22" t="e">
        <f>VLOOKUP($B21,Data!$A$8:$EZ$351,Data!#REF!,FALSE)</f>
        <v>#REF!</v>
      </c>
      <c r="AZ21" s="22" t="e">
        <f>VLOOKUP($B21,Data!$A$8:$EZ$351,Data!#REF!,FALSE)</f>
        <v>#REF!</v>
      </c>
      <c r="BA21" s="22" t="e">
        <f>VLOOKUP($B21,Data!$A$8:$EZ$351,Data!#REF!,FALSE)</f>
        <v>#REF!</v>
      </c>
      <c r="BB21" s="22" t="e">
        <f>VLOOKUP($B21,Data!$A$8:$EZ$351,Data!#REF!,FALSE)</f>
        <v>#REF!</v>
      </c>
      <c r="BC21" s="22" t="e">
        <f>VLOOKUP($B21,Data!$A$8:$EZ$351,Data!#REF!,FALSE)</f>
        <v>#REF!</v>
      </c>
      <c r="BD21" s="22" t="e">
        <f>VLOOKUP($B21,Data!$A$8:$EZ$351,Data!#REF!,FALSE)</f>
        <v>#REF!</v>
      </c>
      <c r="BE21" s="22" t="e">
        <f>VLOOKUP($B21,Data!$A$8:$EZ$351,Data!#REF!,FALSE)</f>
        <v>#REF!</v>
      </c>
    </row>
    <row r="22" spans="1:57" x14ac:dyDescent="0.3">
      <c r="A22" s="1" t="s">
        <v>0</v>
      </c>
      <c r="B22" s="16" t="s">
        <v>43</v>
      </c>
      <c r="C22" s="35" t="s">
        <v>440</v>
      </c>
      <c r="D22" t="s">
        <v>0</v>
      </c>
      <c r="E22" s="36" t="s">
        <v>43</v>
      </c>
      <c r="F22" t="s">
        <v>397</v>
      </c>
      <c r="G22" t="s">
        <v>418</v>
      </c>
      <c r="H22" s="22" t="e">
        <f>VLOOKUP($B22,Data!$A$8:$EZ$351,Data!EA$4,FALSE)</f>
        <v>#DIV/0!</v>
      </c>
      <c r="I22" s="22">
        <f>VLOOKUP($B22,Data!$A$8:$EZ$351,Data!EB$4,FALSE)</f>
        <v>3.3893617021276592E-2</v>
      </c>
      <c r="J22" s="22">
        <f>VLOOKUP($B22,Data!$A$8:$EZ$351,Data!EC$4,FALSE)</f>
        <v>3.2245762711864405E-2</v>
      </c>
      <c r="K22" s="22">
        <f>VLOOKUP($B22,Data!$A$8:$EZ$351,Data!ED$4,FALSE)</f>
        <v>2.5826612903225805E-2</v>
      </c>
      <c r="L22" s="22">
        <f>VLOOKUP($B22,Data!$A$8:$EZ$351,Data!EE$4,FALSE)</f>
        <v>2.6633266533066132E-2</v>
      </c>
      <c r="M22" s="22">
        <f>VLOOKUP($B22,Data!$A$8:$EZ$351,Data!EF$4,FALSE)</f>
        <v>2.2775590551181103E-2</v>
      </c>
      <c r="N22" s="22">
        <f>VLOOKUP($B22,Data!$A$8:$EZ$351,Data!EG$4,FALSE)</f>
        <v>2.203921568627451E-2</v>
      </c>
      <c r="O22" s="22">
        <f>VLOOKUP($B22,Data!$A$8:$EZ$351,Data!EH$4,FALSE)</f>
        <v>2.08659793814433E-2</v>
      </c>
      <c r="P22" s="22">
        <f>VLOOKUP($B22,Data!$A$8:$EZ$351,Data!EI$4,FALSE)</f>
        <v>2.0833333333333332E-2</v>
      </c>
      <c r="Q22" s="22">
        <f>VLOOKUP($B22,Data!$A$8:$EZ$351,Data!EJ$4,FALSE)</f>
        <v>1.9721627408993577E-2</v>
      </c>
      <c r="R22" s="22">
        <f>VLOOKUP($B22,Data!$A$8:$EZ$351,Data!EK$4,FALSE)</f>
        <v>2.0043383947939263E-2</v>
      </c>
      <c r="S22" s="22">
        <f>VLOOKUP($B22,Data!$A$8:$EZ$351,Data!EL$4,FALSE)</f>
        <v>1.7831578947368421E-2</v>
      </c>
      <c r="T22" s="22">
        <f>VLOOKUP($B22,Data!$A$8:$EZ$351,Data!EM$4,FALSE)</f>
        <v>1.8132530120481927E-2</v>
      </c>
      <c r="U22" s="22">
        <f>VLOOKUP($B22,Data!$A$8:$EZ$351,Data!EN$4,FALSE)</f>
        <v>1.6990291262135922E-2</v>
      </c>
      <c r="V22" s="22">
        <f>VLOOKUP($B22,Data!$A$8:$EZ$351,Data!EO$4,FALSE)</f>
        <v>1.6343873517786562E-2</v>
      </c>
      <c r="W22" s="22">
        <f>VLOOKUP($B22,Data!$A$8:$EZ$351,Data!EP$4,FALSE)</f>
        <v>1.4307116104868914E-2</v>
      </c>
      <c r="X22" s="22">
        <f>VLOOKUP($B22,Data!$A$8:$EZ$351,Data!EQ$4,FALSE)</f>
        <v>1.5852272727272729E-2</v>
      </c>
      <c r="Y22" s="22">
        <f>VLOOKUP($B22,Data!$A$8:$EZ$351,Data!ER$4,FALSE)</f>
        <v>1.5949612403100777E-2</v>
      </c>
      <c r="Z22" s="22">
        <f>VLOOKUP($B22,Data!$A$8:$EZ$351,Data!ES$4,FALSE)</f>
        <v>1.651302605210421E-2</v>
      </c>
      <c r="AA22" s="22">
        <f>VLOOKUP($B22,Data!$A$8:$EZ$351,Data!ET$4,FALSE)</f>
        <v>1.6122448979591836E-2</v>
      </c>
      <c r="AB22" s="22">
        <f>VLOOKUP($B22,Data!$A$8:$EZ$351,Data!EU$4,FALSE)</f>
        <v>1.7128309572301426E-2</v>
      </c>
      <c r="AC22" s="22">
        <f>VLOOKUP($B22,Data!$A$8:$EZ$351,Data!EV$4,FALSE)</f>
        <v>1.6186612576064907E-2</v>
      </c>
      <c r="AD22" s="22">
        <f>VLOOKUP($B22,Data!$A$8:$EZ$351,Data!EW$4,FALSE)</f>
        <v>1.6397637795275592E-2</v>
      </c>
      <c r="AE22" s="22">
        <f>VLOOKUP($B22,Data!$A$8:$EZ$351,Data!EX$4,FALSE)</f>
        <v>1.6219999999999998E-2</v>
      </c>
      <c r="AF22" s="22">
        <f>VLOOKUP($B22,Data!$A$8:$EZ$351,Data!EY$4,FALSE)</f>
        <v>1.6959999999999999E-2</v>
      </c>
      <c r="AG22" s="22">
        <f>VLOOKUP($B22,Data!$A$8:$EZ$351,Data!EZ$4,FALSE)</f>
        <v>1.8160676532769555E-2</v>
      </c>
      <c r="AH22" s="22">
        <f>VLOOKUP($B22,Data!$A$8:$FA$351,Data!FA$4,FALSE)</f>
        <v>1.8533604887983706E-2</v>
      </c>
      <c r="AI22" s="22">
        <f>VLOOKUP($B22,Data!$A$8:FB$351,Data!FB$4,FALSE)</f>
        <v>1.7894736842105262E-2</v>
      </c>
      <c r="AJ22" s="22">
        <f>VLOOKUP($B22,Data!$A$8:FC$351,Data!FC$4,FALSE)</f>
        <v>2.0843881856540084E-2</v>
      </c>
      <c r="AK22" s="22">
        <f>VLOOKUP($B22,Data!$A$8:FD$351,Data!FD$4,FALSE)</f>
        <v>5.4235537190082644E-2</v>
      </c>
      <c r="AL22" s="22">
        <f>VLOOKUP($B22,Data!$A$8:FE$351,Data!FE$4,FALSE)</f>
        <v>5.6336206896551722E-2</v>
      </c>
      <c r="AM22" s="22">
        <f>VLOOKUP($B22,Data!$A$8:FF$351,Data!FF$4,FALSE)</f>
        <v>4.9299363057324838E-2</v>
      </c>
      <c r="AN22" s="22" t="e">
        <f>VLOOKUP($B22,Data!$A$8:$EZ$351,Data!#REF!,FALSE)</f>
        <v>#REF!</v>
      </c>
      <c r="AO22" s="22" t="e">
        <f>VLOOKUP($B22,Data!$A$8:$EZ$351,Data!#REF!,FALSE)</f>
        <v>#REF!</v>
      </c>
      <c r="AP22" s="22" t="e">
        <f>VLOOKUP($B22,Data!$A$8:$EZ$351,Data!#REF!,FALSE)</f>
        <v>#REF!</v>
      </c>
      <c r="AQ22" s="22" t="e">
        <f>VLOOKUP($B22,Data!$A$8:$EZ$351,Data!#REF!,FALSE)</f>
        <v>#REF!</v>
      </c>
      <c r="AR22" s="22" t="e">
        <f>VLOOKUP($B22,Data!$A$8:$EZ$351,Data!#REF!,FALSE)</f>
        <v>#REF!</v>
      </c>
      <c r="AS22" s="22" t="e">
        <f>VLOOKUP($B22,Data!$A$8:$EZ$351,Data!#REF!,FALSE)</f>
        <v>#REF!</v>
      </c>
      <c r="AT22" s="22" t="e">
        <f>VLOOKUP($B22,Data!$A$8:$EZ$351,Data!#REF!,FALSE)</f>
        <v>#REF!</v>
      </c>
      <c r="AU22" s="22" t="e">
        <f>VLOOKUP($B22,Data!$A$8:$EZ$351,Data!#REF!,FALSE)</f>
        <v>#REF!</v>
      </c>
      <c r="AV22" s="22" t="e">
        <f>VLOOKUP($B22,Data!$A$8:$EZ$351,Data!#REF!,FALSE)</f>
        <v>#REF!</v>
      </c>
      <c r="AW22" s="22" t="e">
        <f>VLOOKUP($B22,Data!$A$8:$EZ$351,Data!#REF!,FALSE)</f>
        <v>#REF!</v>
      </c>
      <c r="AX22" s="22" t="e">
        <f>VLOOKUP($B22,Data!$A$8:$EZ$351,Data!#REF!,FALSE)</f>
        <v>#REF!</v>
      </c>
      <c r="AY22" s="22" t="e">
        <f>VLOOKUP($B22,Data!$A$8:$EZ$351,Data!#REF!,FALSE)</f>
        <v>#REF!</v>
      </c>
      <c r="AZ22" s="22" t="e">
        <f>VLOOKUP($B22,Data!$A$8:$EZ$351,Data!#REF!,FALSE)</f>
        <v>#REF!</v>
      </c>
      <c r="BA22" s="22" t="e">
        <f>VLOOKUP($B22,Data!$A$8:$EZ$351,Data!#REF!,FALSE)</f>
        <v>#REF!</v>
      </c>
      <c r="BB22" s="22" t="e">
        <f>VLOOKUP($B22,Data!$A$8:$EZ$351,Data!#REF!,FALSE)</f>
        <v>#REF!</v>
      </c>
      <c r="BC22" s="22" t="e">
        <f>VLOOKUP($B22,Data!$A$8:$EZ$351,Data!#REF!,FALSE)</f>
        <v>#REF!</v>
      </c>
      <c r="BD22" s="22" t="e">
        <f>VLOOKUP($B22,Data!$A$8:$EZ$351,Data!#REF!,FALSE)</f>
        <v>#REF!</v>
      </c>
      <c r="BE22" s="22" t="e">
        <f>VLOOKUP($B22,Data!$A$8:$EZ$351,Data!#REF!,FALSE)</f>
        <v>#REF!</v>
      </c>
    </row>
    <row r="23" spans="1:57" x14ac:dyDescent="0.3">
      <c r="A23" s="1" t="s">
        <v>0</v>
      </c>
      <c r="B23" s="16" t="s">
        <v>44</v>
      </c>
      <c r="C23" s="35" t="s">
        <v>440</v>
      </c>
      <c r="D23" t="s">
        <v>442</v>
      </c>
      <c r="E23" s="36" t="s">
        <v>44</v>
      </c>
      <c r="F23" t="s">
        <v>412</v>
      </c>
      <c r="G23" t="s">
        <v>418</v>
      </c>
      <c r="H23" s="22" t="e">
        <f>VLOOKUP($B23,Data!$A$8:$EZ$351,Data!EA$4,FALSE)</f>
        <v>#DIV/0!</v>
      </c>
      <c r="I23" s="22">
        <f>VLOOKUP($B23,Data!$A$8:$EZ$351,Data!EB$4,FALSE)</f>
        <v>0.10035222052067382</v>
      </c>
      <c r="J23" s="22">
        <f>VLOOKUP($B23,Data!$A$8:$EZ$351,Data!EC$4,FALSE)</f>
        <v>9.6661538461538465E-2</v>
      </c>
      <c r="K23" s="22">
        <f>VLOOKUP($B23,Data!$A$8:$EZ$351,Data!ED$4,FALSE)</f>
        <v>8.8751950078003114E-2</v>
      </c>
      <c r="L23" s="22">
        <f>VLOOKUP($B23,Data!$A$8:$EZ$351,Data!EE$4,FALSE)</f>
        <v>9.2012779552715654E-2</v>
      </c>
      <c r="M23" s="22">
        <f>VLOOKUP($B23,Data!$A$8:$EZ$351,Data!EF$4,FALSE)</f>
        <v>8.5064102564102559E-2</v>
      </c>
      <c r="N23" s="22">
        <f>VLOOKUP($B23,Data!$A$8:$EZ$351,Data!EG$4,FALSE)</f>
        <v>7.8180379746835449E-2</v>
      </c>
      <c r="O23" s="22">
        <f>VLOOKUP($B23,Data!$A$8:$EZ$351,Data!EH$4,FALSE)</f>
        <v>7.137223974763407E-2</v>
      </c>
      <c r="P23" s="22">
        <f>VLOOKUP($B23,Data!$A$8:$EZ$351,Data!EI$4,FALSE)</f>
        <v>6.7928902627511598E-2</v>
      </c>
      <c r="Q23" s="22">
        <f>VLOOKUP($B23,Data!$A$8:$EZ$351,Data!EJ$4,FALSE)</f>
        <v>7.3794162826420887E-2</v>
      </c>
      <c r="R23" s="22">
        <f>VLOOKUP($B23,Data!$A$8:$EZ$351,Data!EK$4,FALSE)</f>
        <v>7.2707692307692307E-2</v>
      </c>
      <c r="S23" s="22">
        <f>VLOOKUP($B23,Data!$A$8:$EZ$351,Data!EL$4,FALSE)</f>
        <v>6.8447204968944103E-2</v>
      </c>
      <c r="T23" s="22">
        <f>VLOOKUP($B23,Data!$A$8:$EZ$351,Data!EM$4,FALSE)</f>
        <v>7.1386292834890966E-2</v>
      </c>
      <c r="U23" s="22">
        <f>VLOOKUP($B23,Data!$A$8:$EZ$351,Data!EN$4,FALSE)</f>
        <v>7.0077399380804956E-2</v>
      </c>
      <c r="V23" s="22">
        <f>VLOOKUP($B23,Data!$A$8:$EZ$351,Data!EO$4,FALSE)</f>
        <v>7.0156250000000003E-2</v>
      </c>
      <c r="W23" s="22">
        <f>VLOOKUP($B23,Data!$A$8:$EZ$351,Data!EP$4,FALSE)</f>
        <v>6.6640624999999995E-2</v>
      </c>
      <c r="X23" s="22">
        <f>VLOOKUP($B23,Data!$A$8:$EZ$351,Data!EQ$4,FALSE)</f>
        <v>6.7391304347826086E-2</v>
      </c>
      <c r="Y23" s="22">
        <f>VLOOKUP($B23,Data!$A$8:$EZ$351,Data!ER$4,FALSE)</f>
        <v>6.8445839874411302E-2</v>
      </c>
      <c r="Z23" s="22">
        <f>VLOOKUP($B23,Data!$A$8:$EZ$351,Data!ES$4,FALSE)</f>
        <v>6.7647975077881617E-2</v>
      </c>
      <c r="AA23" s="22">
        <f>VLOOKUP($B23,Data!$A$8:$EZ$351,Data!ET$4,FALSE)</f>
        <v>6.9170579029733961E-2</v>
      </c>
      <c r="AB23" s="22">
        <f>VLOOKUP($B23,Data!$A$8:$EZ$351,Data!EU$4,FALSE)</f>
        <v>7.0357142857142854E-2</v>
      </c>
      <c r="AC23" s="22">
        <f>VLOOKUP($B23,Data!$A$8:$EZ$351,Data!EV$4,FALSE)</f>
        <v>7.1242138364779869E-2</v>
      </c>
      <c r="AD23" s="22">
        <f>VLOOKUP($B23,Data!$A$8:$EZ$351,Data!EW$4,FALSE)</f>
        <v>7.0699844479004667E-2</v>
      </c>
      <c r="AE23" s="22">
        <f>VLOOKUP($B23,Data!$A$8:$EZ$351,Data!EX$4,FALSE)</f>
        <v>6.992343032159265E-2</v>
      </c>
      <c r="AF23" s="22">
        <f>VLOOKUP($B23,Data!$A$8:$EZ$351,Data!EY$4,FALSE)</f>
        <v>7.3444613050075866E-2</v>
      </c>
      <c r="AG23" s="22">
        <f>VLOOKUP($B23,Data!$A$8:$EZ$351,Data!EZ$4,FALSE)</f>
        <v>7.1775417298937785E-2</v>
      </c>
      <c r="AH23" s="22">
        <f>VLOOKUP($B23,Data!$A$8:$FA$351,Data!FA$4,FALSE)</f>
        <v>6.949848024316109E-2</v>
      </c>
      <c r="AI23" s="22">
        <f>VLOOKUP($B23,Data!$A$8:FB$351,Data!FB$4,FALSE)</f>
        <v>6.8139183055975799E-2</v>
      </c>
      <c r="AJ23" s="22">
        <f>VLOOKUP($B23,Data!$A$8:FC$351,Data!FC$4,FALSE)</f>
        <v>7.2088414634146336E-2</v>
      </c>
      <c r="AK23" s="22">
        <f>VLOOKUP($B23,Data!$A$8:FD$351,Data!FD$4,FALSE)</f>
        <v>0.1240210843373494</v>
      </c>
      <c r="AL23" s="22">
        <f>VLOOKUP($B23,Data!$A$8:FE$351,Data!FE$4,FALSE)</f>
        <v>0.11540785498489425</v>
      </c>
      <c r="AM23" s="22">
        <f>VLOOKUP($B23,Data!$A$8:FF$351,Data!FF$4,FALSE)</f>
        <v>0.11293313069908814</v>
      </c>
      <c r="AN23" s="22" t="e">
        <f>VLOOKUP($B23,Data!$A$8:$EZ$351,Data!#REF!,FALSE)</f>
        <v>#REF!</v>
      </c>
      <c r="AO23" s="22" t="e">
        <f>VLOOKUP($B23,Data!$A$8:$EZ$351,Data!#REF!,FALSE)</f>
        <v>#REF!</v>
      </c>
      <c r="AP23" s="22" t="e">
        <f>VLOOKUP($B23,Data!$A$8:$EZ$351,Data!#REF!,FALSE)</f>
        <v>#REF!</v>
      </c>
      <c r="AQ23" s="22" t="e">
        <f>VLOOKUP($B23,Data!$A$8:$EZ$351,Data!#REF!,FALSE)</f>
        <v>#REF!</v>
      </c>
      <c r="AR23" s="22" t="e">
        <f>VLOOKUP($B23,Data!$A$8:$EZ$351,Data!#REF!,FALSE)</f>
        <v>#REF!</v>
      </c>
      <c r="AS23" s="22" t="e">
        <f>VLOOKUP($B23,Data!$A$8:$EZ$351,Data!#REF!,FALSE)</f>
        <v>#REF!</v>
      </c>
      <c r="AT23" s="22" t="e">
        <f>VLOOKUP($B23,Data!$A$8:$EZ$351,Data!#REF!,FALSE)</f>
        <v>#REF!</v>
      </c>
      <c r="AU23" s="22" t="e">
        <f>VLOOKUP($B23,Data!$A$8:$EZ$351,Data!#REF!,FALSE)</f>
        <v>#REF!</v>
      </c>
      <c r="AV23" s="22" t="e">
        <f>VLOOKUP($B23,Data!$A$8:$EZ$351,Data!#REF!,FALSE)</f>
        <v>#REF!</v>
      </c>
      <c r="AW23" s="22" t="e">
        <f>VLOOKUP($B23,Data!$A$8:$EZ$351,Data!#REF!,FALSE)</f>
        <v>#REF!</v>
      </c>
      <c r="AX23" s="22" t="e">
        <f>VLOOKUP($B23,Data!$A$8:$EZ$351,Data!#REF!,FALSE)</f>
        <v>#REF!</v>
      </c>
      <c r="AY23" s="22" t="e">
        <f>VLOOKUP($B23,Data!$A$8:$EZ$351,Data!#REF!,FALSE)</f>
        <v>#REF!</v>
      </c>
      <c r="AZ23" s="22" t="e">
        <f>VLOOKUP($B23,Data!$A$8:$EZ$351,Data!#REF!,FALSE)</f>
        <v>#REF!</v>
      </c>
      <c r="BA23" s="22" t="e">
        <f>VLOOKUP($B23,Data!$A$8:$EZ$351,Data!#REF!,FALSE)</f>
        <v>#REF!</v>
      </c>
      <c r="BB23" s="22" t="e">
        <f>VLOOKUP($B23,Data!$A$8:$EZ$351,Data!#REF!,FALSE)</f>
        <v>#REF!</v>
      </c>
      <c r="BC23" s="22" t="e">
        <f>VLOOKUP($B23,Data!$A$8:$EZ$351,Data!#REF!,FALSE)</f>
        <v>#REF!</v>
      </c>
      <c r="BD23" s="22" t="e">
        <f>VLOOKUP($B23,Data!$A$8:$EZ$351,Data!#REF!,FALSE)</f>
        <v>#REF!</v>
      </c>
      <c r="BE23" s="22" t="e">
        <f>VLOOKUP($B23,Data!$A$8:$EZ$351,Data!#REF!,FALSE)</f>
        <v>#REF!</v>
      </c>
    </row>
    <row r="24" spans="1:57" x14ac:dyDescent="0.3">
      <c r="A24" s="1" t="s">
        <v>0</v>
      </c>
      <c r="B24" s="16" t="s">
        <v>45</v>
      </c>
      <c r="C24" s="35" t="s">
        <v>440</v>
      </c>
      <c r="D24" t="s">
        <v>442</v>
      </c>
      <c r="E24" s="36" t="s">
        <v>45</v>
      </c>
      <c r="F24" t="s">
        <v>412</v>
      </c>
      <c r="G24" t="s">
        <v>418</v>
      </c>
      <c r="H24" s="22" t="e">
        <f>VLOOKUP($B24,Data!$A$8:$EZ$351,Data!EA$4,FALSE)</f>
        <v>#DIV/0!</v>
      </c>
      <c r="I24" s="22">
        <f>VLOOKUP($B24,Data!$A$8:$EZ$351,Data!EB$4,FALSE)</f>
        <v>0.12861685214626392</v>
      </c>
      <c r="J24" s="22">
        <f>VLOOKUP($B24,Data!$A$8:$EZ$351,Data!EC$4,FALSE)</f>
        <v>0.11704113924050633</v>
      </c>
      <c r="K24" s="22">
        <f>VLOOKUP($B24,Data!$A$8:$EZ$351,Data!ED$4,FALSE)</f>
        <v>0.11908661417322834</v>
      </c>
      <c r="L24" s="22">
        <f>VLOOKUP($B24,Data!$A$8:$EZ$351,Data!EE$4,FALSE)</f>
        <v>0.12179968701095462</v>
      </c>
      <c r="M24" s="22">
        <f>VLOOKUP($B24,Data!$A$8:$EZ$351,Data!EF$4,FALSE)</f>
        <v>0.11280327868852459</v>
      </c>
      <c r="N24" s="22">
        <f>VLOOKUP($B24,Data!$A$8:$EZ$351,Data!EG$4,FALSE)</f>
        <v>0.10321489001692047</v>
      </c>
      <c r="O24" s="22">
        <f>VLOOKUP($B24,Data!$A$8:$EZ$351,Data!EH$4,FALSE)</f>
        <v>0.10694915254237287</v>
      </c>
      <c r="P24" s="22">
        <f>VLOOKUP($B24,Data!$A$8:$EZ$351,Data!EI$4,FALSE)</f>
        <v>9.5564924114671157E-2</v>
      </c>
      <c r="Q24" s="22">
        <f>VLOOKUP($B24,Data!$A$8:$EZ$351,Data!EJ$4,FALSE)</f>
        <v>9.4661157024793385E-2</v>
      </c>
      <c r="R24" s="22">
        <f>VLOOKUP($B24,Data!$A$8:$EZ$351,Data!EK$4,FALSE)</f>
        <v>8.6234177215189875E-2</v>
      </c>
      <c r="S24" s="22">
        <f>VLOOKUP($B24,Data!$A$8:$EZ$351,Data!EL$4,FALSE)</f>
        <v>8.284839203675344E-2</v>
      </c>
      <c r="T24" s="22">
        <f>VLOOKUP($B24,Data!$A$8:$EZ$351,Data!EM$4,FALSE)</f>
        <v>8.6071428571428577E-2</v>
      </c>
      <c r="U24" s="22">
        <f>VLOOKUP($B24,Data!$A$8:$EZ$351,Data!EN$4,FALSE)</f>
        <v>8.144881889763779E-2</v>
      </c>
      <c r="V24" s="22">
        <f>VLOOKUP($B24,Data!$A$8:$EZ$351,Data!EO$4,FALSE)</f>
        <v>7.9841521394611731E-2</v>
      </c>
      <c r="W24" s="22">
        <f>VLOOKUP($B24,Data!$A$8:$EZ$351,Data!EP$4,FALSE)</f>
        <v>8.4208000000000005E-2</v>
      </c>
      <c r="X24" s="22">
        <f>VLOOKUP($B24,Data!$A$8:$EZ$351,Data!EQ$4,FALSE)</f>
        <v>8.9663461538461539E-2</v>
      </c>
      <c r="Y24" s="22">
        <f>VLOOKUP($B24,Data!$A$8:$EZ$351,Data!ER$4,FALSE)</f>
        <v>8.4463999999999997E-2</v>
      </c>
      <c r="Z24" s="22">
        <f>VLOOKUP($B24,Data!$A$8:$EZ$351,Data!ES$4,FALSE)</f>
        <v>7.9304897314375983E-2</v>
      </c>
      <c r="AA24" s="22">
        <f>VLOOKUP($B24,Data!$A$8:$EZ$351,Data!ET$4,FALSE)</f>
        <v>8.1201248049922001E-2</v>
      </c>
      <c r="AB24" s="22">
        <f>VLOOKUP($B24,Data!$A$8:$EZ$351,Data!EU$4,FALSE)</f>
        <v>8.5972222222222228E-2</v>
      </c>
      <c r="AC24" s="22">
        <f>VLOOKUP($B24,Data!$A$8:$EZ$351,Data!EV$4,FALSE)</f>
        <v>8.0313479623824457E-2</v>
      </c>
      <c r="AD24" s="22">
        <f>VLOOKUP($B24,Data!$A$8:$EZ$351,Data!EW$4,FALSE)</f>
        <v>7.7910685805422653E-2</v>
      </c>
      <c r="AE24" s="22">
        <f>VLOOKUP($B24,Data!$A$8:$EZ$351,Data!EX$4,FALSE)</f>
        <v>8.2057416267942579E-2</v>
      </c>
      <c r="AF24" s="22">
        <f>VLOOKUP($B24,Data!$A$8:$EZ$351,Data!EY$4,FALSE)</f>
        <v>8.8657187993680886E-2</v>
      </c>
      <c r="AG24" s="22">
        <f>VLOOKUP($B24,Data!$A$8:$EZ$351,Data!EZ$4,FALSE)</f>
        <v>8.4764890282131661E-2</v>
      </c>
      <c r="AH24" s="22">
        <f>VLOOKUP($B24,Data!$A$8:$FA$351,Data!FA$4,FALSE)</f>
        <v>8.305164319248827E-2</v>
      </c>
      <c r="AI24" s="22">
        <f>VLOOKUP($B24,Data!$A$8:FB$351,Data!FB$4,FALSE)</f>
        <v>8.8657187993680886E-2</v>
      </c>
      <c r="AJ24" s="22">
        <f>VLOOKUP($B24,Data!$A$8:FC$351,Data!FC$4,FALSE)</f>
        <v>9.6406249999999999E-2</v>
      </c>
      <c r="AK24" s="22">
        <f>VLOOKUP($B24,Data!$A$8:FD$351,Data!FD$4,FALSE)</f>
        <v>0.16789968652037618</v>
      </c>
      <c r="AL24" s="22">
        <f>VLOOKUP($B24,Data!$A$8:FE$351,Data!FE$4,FALSE)</f>
        <v>0.1535135135135135</v>
      </c>
      <c r="AM24" s="22">
        <f>VLOOKUP($B24,Data!$A$8:FF$351,Data!FF$4,FALSE)</f>
        <v>0.16001618122977346</v>
      </c>
      <c r="AN24" s="22" t="e">
        <f>VLOOKUP($B24,Data!$A$8:$EZ$351,Data!#REF!,FALSE)</f>
        <v>#REF!</v>
      </c>
      <c r="AO24" s="22" t="e">
        <f>VLOOKUP($B24,Data!$A$8:$EZ$351,Data!#REF!,FALSE)</f>
        <v>#REF!</v>
      </c>
      <c r="AP24" s="22" t="e">
        <f>VLOOKUP($B24,Data!$A$8:$EZ$351,Data!#REF!,FALSE)</f>
        <v>#REF!</v>
      </c>
      <c r="AQ24" s="22" t="e">
        <f>VLOOKUP($B24,Data!$A$8:$EZ$351,Data!#REF!,FALSE)</f>
        <v>#REF!</v>
      </c>
      <c r="AR24" s="22" t="e">
        <f>VLOOKUP($B24,Data!$A$8:$EZ$351,Data!#REF!,FALSE)</f>
        <v>#REF!</v>
      </c>
      <c r="AS24" s="22" t="e">
        <f>VLOOKUP($B24,Data!$A$8:$EZ$351,Data!#REF!,FALSE)</f>
        <v>#REF!</v>
      </c>
      <c r="AT24" s="22" t="e">
        <f>VLOOKUP($B24,Data!$A$8:$EZ$351,Data!#REF!,FALSE)</f>
        <v>#REF!</v>
      </c>
      <c r="AU24" s="22" t="e">
        <f>VLOOKUP($B24,Data!$A$8:$EZ$351,Data!#REF!,FALSE)</f>
        <v>#REF!</v>
      </c>
      <c r="AV24" s="22" t="e">
        <f>VLOOKUP($B24,Data!$A$8:$EZ$351,Data!#REF!,FALSE)</f>
        <v>#REF!</v>
      </c>
      <c r="AW24" s="22" t="e">
        <f>VLOOKUP($B24,Data!$A$8:$EZ$351,Data!#REF!,FALSE)</f>
        <v>#REF!</v>
      </c>
      <c r="AX24" s="22" t="e">
        <f>VLOOKUP($B24,Data!$A$8:$EZ$351,Data!#REF!,FALSE)</f>
        <v>#REF!</v>
      </c>
      <c r="AY24" s="22" t="e">
        <f>VLOOKUP($B24,Data!$A$8:$EZ$351,Data!#REF!,FALSE)</f>
        <v>#REF!</v>
      </c>
      <c r="AZ24" s="22" t="e">
        <f>VLOOKUP($B24,Data!$A$8:$EZ$351,Data!#REF!,FALSE)</f>
        <v>#REF!</v>
      </c>
      <c r="BA24" s="22" t="e">
        <f>VLOOKUP($B24,Data!$A$8:$EZ$351,Data!#REF!,FALSE)</f>
        <v>#REF!</v>
      </c>
      <c r="BB24" s="22" t="e">
        <f>VLOOKUP($B24,Data!$A$8:$EZ$351,Data!#REF!,FALSE)</f>
        <v>#REF!</v>
      </c>
      <c r="BC24" s="22" t="e">
        <f>VLOOKUP($B24,Data!$A$8:$EZ$351,Data!#REF!,FALSE)</f>
        <v>#REF!</v>
      </c>
      <c r="BD24" s="22" t="e">
        <f>VLOOKUP($B24,Data!$A$8:$EZ$351,Data!#REF!,FALSE)</f>
        <v>#REF!</v>
      </c>
      <c r="BE24" s="22" t="e">
        <f>VLOOKUP($B24,Data!$A$8:$EZ$351,Data!#REF!,FALSE)</f>
        <v>#REF!</v>
      </c>
    </row>
    <row r="25" spans="1:57" x14ac:dyDescent="0.3">
      <c r="A25" s="1" t="s">
        <v>0</v>
      </c>
      <c r="B25" s="16" t="s">
        <v>46</v>
      </c>
      <c r="C25" s="35" t="s">
        <v>446</v>
      </c>
      <c r="D25" t="s">
        <v>0</v>
      </c>
      <c r="E25" s="36" t="s">
        <v>46</v>
      </c>
      <c r="F25" t="s">
        <v>403</v>
      </c>
      <c r="G25" t="s">
        <v>419</v>
      </c>
      <c r="H25" s="22" t="e">
        <f>VLOOKUP($B25,Data!$A$8:$EZ$351,Data!EA$4,FALSE)</f>
        <v>#DIV/0!</v>
      </c>
      <c r="I25" s="22">
        <f>VLOOKUP($B25,Data!$A$8:$EZ$351,Data!EB$4,FALSE)</f>
        <v>6.6543535620052774E-2</v>
      </c>
      <c r="J25" s="22">
        <f>VLOOKUP($B25,Data!$A$8:$EZ$351,Data!EC$4,FALSE)</f>
        <v>6.2697547683923702E-2</v>
      </c>
      <c r="K25" s="22">
        <f>VLOOKUP($B25,Data!$A$8:$EZ$351,Data!ED$4,FALSE)</f>
        <v>5.8342391304347825E-2</v>
      </c>
      <c r="L25" s="22">
        <f>VLOOKUP($B25,Data!$A$8:$EZ$351,Data!EE$4,FALSE)</f>
        <v>6.3577464788732399E-2</v>
      </c>
      <c r="M25" s="22">
        <f>VLOOKUP($B25,Data!$A$8:$EZ$351,Data!EF$4,FALSE)</f>
        <v>5.8521739130434784E-2</v>
      </c>
      <c r="N25" s="22">
        <f>VLOOKUP($B25,Data!$A$8:$EZ$351,Data!EG$4,FALSE)</f>
        <v>5.1520467836257307E-2</v>
      </c>
      <c r="O25" s="22">
        <f>VLOOKUP($B25,Data!$A$8:$EZ$351,Data!EH$4,FALSE)</f>
        <v>4.9788519637462239E-2</v>
      </c>
      <c r="P25" s="22">
        <f>VLOOKUP($B25,Data!$A$8:$EZ$351,Data!EI$4,FALSE)</f>
        <v>5.1192660550458714E-2</v>
      </c>
      <c r="Q25" s="22">
        <f>VLOOKUP($B25,Data!$A$8:$EZ$351,Data!EJ$4,FALSE)</f>
        <v>4.7737003058103973E-2</v>
      </c>
      <c r="R25" s="22">
        <f>VLOOKUP($B25,Data!$A$8:$EZ$351,Data!EK$4,FALSE)</f>
        <v>4.2737752161383286E-2</v>
      </c>
      <c r="S25" s="22">
        <f>VLOOKUP($B25,Data!$A$8:$EZ$351,Data!EL$4,FALSE)</f>
        <v>3.6933333333333332E-2</v>
      </c>
      <c r="T25" s="22">
        <f>VLOOKUP($B25,Data!$A$8:$EZ$351,Data!EM$4,FALSE)</f>
        <v>4.1922005571030638E-2</v>
      </c>
      <c r="U25" s="22">
        <f>VLOOKUP($B25,Data!$A$8:$EZ$351,Data!EN$4,FALSE)</f>
        <v>3.8645833333333331E-2</v>
      </c>
      <c r="V25" s="22">
        <f>VLOOKUP($B25,Data!$A$8:$EZ$351,Data!EO$4,FALSE)</f>
        <v>3.7846153846153849E-2</v>
      </c>
      <c r="W25" s="22">
        <f>VLOOKUP($B25,Data!$A$8:$EZ$351,Data!EP$4,FALSE)</f>
        <v>3.661417322834646E-2</v>
      </c>
      <c r="X25" s="22">
        <f>VLOOKUP($B25,Data!$A$8:$EZ$351,Data!EQ$4,FALSE)</f>
        <v>3.6633165829145727E-2</v>
      </c>
      <c r="Y25" s="22">
        <f>VLOOKUP($B25,Data!$A$8:$EZ$351,Data!ER$4,FALSE)</f>
        <v>3.5725E-2</v>
      </c>
      <c r="Z25" s="22">
        <f>VLOOKUP($B25,Data!$A$8:$EZ$351,Data!ES$4,FALSE)</f>
        <v>3.6445623342175069E-2</v>
      </c>
      <c r="AA25" s="22">
        <f>VLOOKUP($B25,Data!$A$8:$EZ$351,Data!ET$4,FALSE)</f>
        <v>3.605898123324397E-2</v>
      </c>
      <c r="AB25" s="22">
        <f>VLOOKUP($B25,Data!$A$8:$EZ$351,Data!EU$4,FALSE)</f>
        <v>3.6449086161879897E-2</v>
      </c>
      <c r="AC25" s="22">
        <f>VLOOKUP($B25,Data!$A$8:$EZ$351,Data!EV$4,FALSE)</f>
        <v>3.6860158311345648E-2</v>
      </c>
      <c r="AD25" s="22">
        <f>VLOOKUP($B25,Data!$A$8:$EZ$351,Data!EW$4,FALSE)</f>
        <v>3.2481203007518798E-2</v>
      </c>
      <c r="AE25" s="22">
        <f>VLOOKUP($B25,Data!$A$8:$EZ$351,Data!EX$4,FALSE)</f>
        <v>3.175E-2</v>
      </c>
      <c r="AF25" s="22">
        <f>VLOOKUP($B25,Data!$A$8:$EZ$351,Data!EY$4,FALSE)</f>
        <v>3.378787878787879E-2</v>
      </c>
      <c r="AG25" s="22">
        <f>VLOOKUP($B25,Data!$A$8:$EZ$351,Data!EZ$4,FALSE)</f>
        <v>3.4071246819338423E-2</v>
      </c>
      <c r="AH25" s="22">
        <f>VLOOKUP($B25,Data!$A$8:$FA$351,Data!FA$4,FALSE)</f>
        <v>3.3473684210526315E-2</v>
      </c>
      <c r="AI25" s="22">
        <f>VLOOKUP($B25,Data!$A$8:FB$351,Data!FB$4,FALSE)</f>
        <v>3.3192612137203169E-2</v>
      </c>
      <c r="AJ25" s="22">
        <f>VLOOKUP($B25,Data!$A$8:FC$351,Data!FC$4,FALSE)</f>
        <v>3.5570652173913045E-2</v>
      </c>
      <c r="AK25" s="22">
        <f>VLOOKUP($B25,Data!$A$8:FD$351,Data!FD$4,FALSE)</f>
        <v>7.3873626373626378E-2</v>
      </c>
      <c r="AL25" s="22">
        <f>VLOOKUP($B25,Data!$A$8:FE$351,Data!FE$4,FALSE)</f>
        <v>6.9701897018970185E-2</v>
      </c>
      <c r="AM25" s="22">
        <f>VLOOKUP($B25,Data!$A$8:FF$351,Data!FF$4,FALSE)</f>
        <v>6.7050561797752803E-2</v>
      </c>
      <c r="AN25" s="22" t="e">
        <f>VLOOKUP($B25,Data!$A$8:$EZ$351,Data!#REF!,FALSE)</f>
        <v>#REF!</v>
      </c>
      <c r="AO25" s="22" t="e">
        <f>VLOOKUP($B25,Data!$A$8:$EZ$351,Data!#REF!,FALSE)</f>
        <v>#REF!</v>
      </c>
      <c r="AP25" s="22" t="e">
        <f>VLOOKUP($B25,Data!$A$8:$EZ$351,Data!#REF!,FALSE)</f>
        <v>#REF!</v>
      </c>
      <c r="AQ25" s="22" t="e">
        <f>VLOOKUP($B25,Data!$A$8:$EZ$351,Data!#REF!,FALSE)</f>
        <v>#REF!</v>
      </c>
      <c r="AR25" s="22" t="e">
        <f>VLOOKUP($B25,Data!$A$8:$EZ$351,Data!#REF!,FALSE)</f>
        <v>#REF!</v>
      </c>
      <c r="AS25" s="22" t="e">
        <f>VLOOKUP($B25,Data!$A$8:$EZ$351,Data!#REF!,FALSE)</f>
        <v>#REF!</v>
      </c>
      <c r="AT25" s="22" t="e">
        <f>VLOOKUP($B25,Data!$A$8:$EZ$351,Data!#REF!,FALSE)</f>
        <v>#REF!</v>
      </c>
      <c r="AU25" s="22" t="e">
        <f>VLOOKUP($B25,Data!$A$8:$EZ$351,Data!#REF!,FALSE)</f>
        <v>#REF!</v>
      </c>
      <c r="AV25" s="22" t="e">
        <f>VLOOKUP($B25,Data!$A$8:$EZ$351,Data!#REF!,FALSE)</f>
        <v>#REF!</v>
      </c>
      <c r="AW25" s="22" t="e">
        <f>VLOOKUP($B25,Data!$A$8:$EZ$351,Data!#REF!,FALSE)</f>
        <v>#REF!</v>
      </c>
      <c r="AX25" s="22" t="e">
        <f>VLOOKUP($B25,Data!$A$8:$EZ$351,Data!#REF!,FALSE)</f>
        <v>#REF!</v>
      </c>
      <c r="AY25" s="22" t="e">
        <f>VLOOKUP($B25,Data!$A$8:$EZ$351,Data!#REF!,FALSE)</f>
        <v>#REF!</v>
      </c>
      <c r="AZ25" s="22" t="e">
        <f>VLOOKUP($B25,Data!$A$8:$EZ$351,Data!#REF!,FALSE)</f>
        <v>#REF!</v>
      </c>
      <c r="BA25" s="22" t="e">
        <f>VLOOKUP($B25,Data!$A$8:$EZ$351,Data!#REF!,FALSE)</f>
        <v>#REF!</v>
      </c>
      <c r="BB25" s="22" t="e">
        <f>VLOOKUP($B25,Data!$A$8:$EZ$351,Data!#REF!,FALSE)</f>
        <v>#REF!</v>
      </c>
      <c r="BC25" s="22" t="e">
        <f>VLOOKUP($B25,Data!$A$8:$EZ$351,Data!#REF!,FALSE)</f>
        <v>#REF!</v>
      </c>
      <c r="BD25" s="22" t="e">
        <f>VLOOKUP($B25,Data!$A$8:$EZ$351,Data!#REF!,FALSE)</f>
        <v>#REF!</v>
      </c>
      <c r="BE25" s="22" t="e">
        <f>VLOOKUP($B25,Data!$A$8:$EZ$351,Data!#REF!,FALSE)</f>
        <v>#REF!</v>
      </c>
    </row>
    <row r="26" spans="1:57" x14ac:dyDescent="0.3">
      <c r="A26" s="1" t="s">
        <v>0</v>
      </c>
      <c r="B26" s="16" t="s">
        <v>47</v>
      </c>
      <c r="C26" s="35" t="s">
        <v>440</v>
      </c>
      <c r="D26" t="s">
        <v>442</v>
      </c>
      <c r="E26" s="36" t="s">
        <v>47</v>
      </c>
      <c r="F26" t="s">
        <v>392</v>
      </c>
      <c r="G26" t="s">
        <v>418</v>
      </c>
      <c r="H26" s="22" t="e">
        <f>VLOOKUP($B26,Data!$A$8:$EZ$351,Data!EA$4,FALSE)</f>
        <v>#DIV/0!</v>
      </c>
      <c r="I26" s="22">
        <f>VLOOKUP($B26,Data!$A$8:$EZ$351,Data!EB$4,FALSE)</f>
        <v>9.6455893832943007E-2</v>
      </c>
      <c r="J26" s="22">
        <f>VLOOKUP($B26,Data!$A$8:$EZ$351,Data!EC$4,FALSE)</f>
        <v>9.161741835147745E-2</v>
      </c>
      <c r="K26" s="22">
        <f>VLOOKUP($B26,Data!$A$8:$EZ$351,Data!ED$4,FALSE)</f>
        <v>8.7565485362095533E-2</v>
      </c>
      <c r="L26" s="22">
        <f>VLOOKUP($B26,Data!$A$8:$EZ$351,Data!EE$4,FALSE)</f>
        <v>8.7172573189522345E-2</v>
      </c>
      <c r="M26" s="22">
        <f>VLOOKUP($B26,Data!$A$8:$EZ$351,Data!EF$4,FALSE)</f>
        <v>7.9322162985529326E-2</v>
      </c>
      <c r="N26" s="22">
        <f>VLOOKUP($B26,Data!$A$8:$EZ$351,Data!EG$4,FALSE)</f>
        <v>6.9359267734553781E-2</v>
      </c>
      <c r="O26" s="22">
        <f>VLOOKUP($B26,Data!$A$8:$EZ$351,Data!EH$4,FALSE)</f>
        <v>6.3380281690140844E-2</v>
      </c>
      <c r="P26" s="22">
        <f>VLOOKUP($B26,Data!$A$8:$EZ$351,Data!EI$4,FALSE)</f>
        <v>6.1547344110854503E-2</v>
      </c>
      <c r="Q26" s="22">
        <f>VLOOKUP($B26,Data!$A$8:$EZ$351,Data!EJ$4,FALSE)</f>
        <v>6.7324159021406732E-2</v>
      </c>
      <c r="R26" s="22">
        <f>VLOOKUP($B26,Data!$A$8:$EZ$351,Data!EK$4,FALSE)</f>
        <v>6.3911382734912148E-2</v>
      </c>
      <c r="S26" s="22">
        <f>VLOOKUP($B26,Data!$A$8:$EZ$351,Data!EL$4,FALSE)</f>
        <v>6.2007575757575754E-2</v>
      </c>
      <c r="T26" s="22">
        <f>VLOOKUP($B26,Data!$A$8:$EZ$351,Data!EM$4,FALSE)</f>
        <v>6.5123266563944529E-2</v>
      </c>
      <c r="U26" s="22">
        <f>VLOOKUP($B26,Data!$A$8:$EZ$351,Data!EN$4,FALSE)</f>
        <v>6.4668721109399072E-2</v>
      </c>
      <c r="V26" s="22">
        <f>VLOOKUP($B26,Data!$A$8:$EZ$351,Data!EO$4,FALSE)</f>
        <v>6.4703125E-2</v>
      </c>
      <c r="W26" s="22">
        <f>VLOOKUP($B26,Data!$A$8:$EZ$351,Data!EP$4,FALSE)</f>
        <v>6.0391861341371512E-2</v>
      </c>
      <c r="X26" s="22">
        <f>VLOOKUP($B26,Data!$A$8:$EZ$351,Data!EQ$4,FALSE)</f>
        <v>6.2370370370370368E-2</v>
      </c>
      <c r="Y26" s="22">
        <f>VLOOKUP($B26,Data!$A$8:$EZ$351,Data!ER$4,FALSE)</f>
        <v>6.4965831435079724E-2</v>
      </c>
      <c r="Z26" s="22">
        <f>VLOOKUP($B26,Data!$A$8:$EZ$351,Data!ES$4,FALSE)</f>
        <v>6.2727272727272729E-2</v>
      </c>
      <c r="AA26" s="22">
        <f>VLOOKUP($B26,Data!$A$8:$EZ$351,Data!ET$4,FALSE)</f>
        <v>6.253241800152555E-2</v>
      </c>
      <c r="AB26" s="22">
        <f>VLOOKUP($B26,Data!$A$8:$EZ$351,Data!EU$4,FALSE)</f>
        <v>6.5903522205206733E-2</v>
      </c>
      <c r="AC26" s="22">
        <f>VLOOKUP($B26,Data!$A$8:$EZ$351,Data!EV$4,FALSE)</f>
        <v>6.7207692307692302E-2</v>
      </c>
      <c r="AD26" s="22">
        <f>VLOOKUP($B26,Data!$A$8:$EZ$351,Data!EW$4,FALSE)</f>
        <v>6.26223241590214E-2</v>
      </c>
      <c r="AE26" s="22">
        <f>VLOOKUP($B26,Data!$A$8:$EZ$351,Data!EX$4,FALSE)</f>
        <v>6.1408668730650158E-2</v>
      </c>
      <c r="AF26" s="22">
        <f>VLOOKUP($B26,Data!$A$8:$EZ$351,Data!EY$4,FALSE)</f>
        <v>6.5600612088752869E-2</v>
      </c>
      <c r="AG26" s="22">
        <f>VLOOKUP($B26,Data!$A$8:$EZ$351,Data!EZ$4,FALSE)</f>
        <v>6.4894894894894889E-2</v>
      </c>
      <c r="AH26" s="22">
        <f>VLOOKUP($B26,Data!$A$8:$FA$351,Data!FA$4,FALSE)</f>
        <v>6.6755521706016757E-2</v>
      </c>
      <c r="AI26" s="22">
        <f>VLOOKUP($B26,Data!$A$8:FB$351,Data!FB$4,FALSE)</f>
        <v>6.5924242424242427E-2</v>
      </c>
      <c r="AJ26" s="22">
        <f>VLOOKUP($B26,Data!$A$8:FC$351,Data!FC$4,FALSE)</f>
        <v>7.3842556508183943E-2</v>
      </c>
      <c r="AK26" s="22">
        <f>VLOOKUP($B26,Data!$A$8:FD$351,Data!FD$4,FALSE)</f>
        <v>0.11979938271604938</v>
      </c>
      <c r="AL26" s="22">
        <f>VLOOKUP($B26,Data!$A$8:FE$351,Data!FE$4,FALSE)</f>
        <v>0.12159657320872275</v>
      </c>
      <c r="AM26" s="22">
        <f>VLOOKUP($B26,Data!$A$8:FF$351,Data!FF$4,FALSE)</f>
        <v>0.11761574074074074</v>
      </c>
      <c r="AN26" s="22" t="e">
        <f>VLOOKUP($B26,Data!$A$8:$EZ$351,Data!#REF!,FALSE)</f>
        <v>#REF!</v>
      </c>
      <c r="AO26" s="22" t="e">
        <f>VLOOKUP($B26,Data!$A$8:$EZ$351,Data!#REF!,FALSE)</f>
        <v>#REF!</v>
      </c>
      <c r="AP26" s="22" t="e">
        <f>VLOOKUP($B26,Data!$A$8:$EZ$351,Data!#REF!,FALSE)</f>
        <v>#REF!</v>
      </c>
      <c r="AQ26" s="22" t="e">
        <f>VLOOKUP($B26,Data!$A$8:$EZ$351,Data!#REF!,FALSE)</f>
        <v>#REF!</v>
      </c>
      <c r="AR26" s="22" t="e">
        <f>VLOOKUP($B26,Data!$A$8:$EZ$351,Data!#REF!,FALSE)</f>
        <v>#REF!</v>
      </c>
      <c r="AS26" s="22" t="e">
        <f>VLOOKUP($B26,Data!$A$8:$EZ$351,Data!#REF!,FALSE)</f>
        <v>#REF!</v>
      </c>
      <c r="AT26" s="22" t="e">
        <f>VLOOKUP($B26,Data!$A$8:$EZ$351,Data!#REF!,FALSE)</f>
        <v>#REF!</v>
      </c>
      <c r="AU26" s="22" t="e">
        <f>VLOOKUP($B26,Data!$A$8:$EZ$351,Data!#REF!,FALSE)</f>
        <v>#REF!</v>
      </c>
      <c r="AV26" s="22" t="e">
        <f>VLOOKUP($B26,Data!$A$8:$EZ$351,Data!#REF!,FALSE)</f>
        <v>#REF!</v>
      </c>
      <c r="AW26" s="22" t="e">
        <f>VLOOKUP($B26,Data!$A$8:$EZ$351,Data!#REF!,FALSE)</f>
        <v>#REF!</v>
      </c>
      <c r="AX26" s="22" t="e">
        <f>VLOOKUP($B26,Data!$A$8:$EZ$351,Data!#REF!,FALSE)</f>
        <v>#REF!</v>
      </c>
      <c r="AY26" s="22" t="e">
        <f>VLOOKUP($B26,Data!$A$8:$EZ$351,Data!#REF!,FALSE)</f>
        <v>#REF!</v>
      </c>
      <c r="AZ26" s="22" t="e">
        <f>VLOOKUP($B26,Data!$A$8:$EZ$351,Data!#REF!,FALSE)</f>
        <v>#REF!</v>
      </c>
      <c r="BA26" s="22" t="e">
        <f>VLOOKUP($B26,Data!$A$8:$EZ$351,Data!#REF!,FALSE)</f>
        <v>#REF!</v>
      </c>
      <c r="BB26" s="22" t="e">
        <f>VLOOKUP($B26,Data!$A$8:$EZ$351,Data!#REF!,FALSE)</f>
        <v>#REF!</v>
      </c>
      <c r="BC26" s="22" t="e">
        <f>VLOOKUP($B26,Data!$A$8:$EZ$351,Data!#REF!,FALSE)</f>
        <v>#REF!</v>
      </c>
      <c r="BD26" s="22" t="e">
        <f>VLOOKUP($B26,Data!$A$8:$EZ$351,Data!#REF!,FALSE)</f>
        <v>#REF!</v>
      </c>
      <c r="BE26" s="22" t="e">
        <f>VLOOKUP($B26,Data!$A$8:$EZ$351,Data!#REF!,FALSE)</f>
        <v>#REF!</v>
      </c>
    </row>
    <row r="27" spans="1:57" x14ac:dyDescent="0.3">
      <c r="A27" s="1" t="s">
        <v>0</v>
      </c>
      <c r="B27" s="16" t="s">
        <v>48</v>
      </c>
      <c r="C27" s="35" t="s">
        <v>446</v>
      </c>
      <c r="D27" t="s">
        <v>0</v>
      </c>
      <c r="E27" s="36" t="s">
        <v>48</v>
      </c>
      <c r="F27" t="s">
        <v>398</v>
      </c>
      <c r="G27" t="s">
        <v>418</v>
      </c>
      <c r="H27" s="22" t="e">
        <f>VLOOKUP($B27,Data!$A$8:$EZ$351,Data!EA$4,FALSE)</f>
        <v>#DIV/0!</v>
      </c>
      <c r="I27" s="22">
        <f>VLOOKUP($B27,Data!$A$8:$EZ$351,Data!EB$4,FALSE)</f>
        <v>6.087227414330218E-2</v>
      </c>
      <c r="J27" s="22">
        <f>VLOOKUP($B27,Data!$A$8:$EZ$351,Data!EC$4,FALSE)</f>
        <v>5.5737704918032788E-2</v>
      </c>
      <c r="K27" s="22">
        <f>VLOOKUP($B27,Data!$A$8:$EZ$351,Data!ED$4,FALSE)</f>
        <v>4.8382352941176474E-2</v>
      </c>
      <c r="L27" s="22">
        <f>VLOOKUP($B27,Data!$A$8:$EZ$351,Data!EE$4,FALSE)</f>
        <v>5.1842105263157898E-2</v>
      </c>
      <c r="M27" s="22">
        <f>VLOOKUP($B27,Data!$A$8:$EZ$351,Data!EF$4,FALSE)</f>
        <v>4.7876923076923074E-2</v>
      </c>
      <c r="N27" s="22">
        <f>VLOOKUP($B27,Data!$A$8:$EZ$351,Data!EG$4,FALSE)</f>
        <v>4.6634304207119739E-2</v>
      </c>
      <c r="O27" s="22">
        <f>VLOOKUP($B27,Data!$A$8:$EZ$351,Data!EH$4,FALSE)</f>
        <v>4.7440273037542662E-2</v>
      </c>
      <c r="P27" s="22">
        <f>VLOOKUP($B27,Data!$A$8:$EZ$351,Data!EI$4,FALSE)</f>
        <v>5.1612903225806452E-2</v>
      </c>
      <c r="Q27" s="22">
        <f>VLOOKUP($B27,Data!$A$8:$EZ$351,Data!EJ$4,FALSE)</f>
        <v>4.4770318021201412E-2</v>
      </c>
      <c r="R27" s="22">
        <f>VLOOKUP($B27,Data!$A$8:$EZ$351,Data!EK$4,FALSE)</f>
        <v>4.1535947712418302E-2</v>
      </c>
      <c r="S27" s="22">
        <f>VLOOKUP($B27,Data!$A$8:$EZ$351,Data!EL$4,FALSE)</f>
        <v>4.2648083623693378E-2</v>
      </c>
      <c r="T27" s="22">
        <f>VLOOKUP($B27,Data!$A$8:$EZ$351,Data!EM$4,FALSE)</f>
        <v>4.1258741258741259E-2</v>
      </c>
      <c r="U27" s="22">
        <f>VLOOKUP($B27,Data!$A$8:$EZ$351,Data!EN$4,FALSE)</f>
        <v>3.937908496732026E-2</v>
      </c>
      <c r="V27" s="22">
        <f>VLOOKUP($B27,Data!$A$8:$EZ$351,Data!EO$4,FALSE)</f>
        <v>3.7467532467532469E-2</v>
      </c>
      <c r="W27" s="22">
        <f>VLOOKUP($B27,Data!$A$8:$EZ$351,Data!EP$4,FALSE)</f>
        <v>3.6103896103896103E-2</v>
      </c>
      <c r="X27" s="22">
        <f>VLOOKUP($B27,Data!$A$8:$EZ$351,Data!EQ$4,FALSE)</f>
        <v>3.8037974683544307E-2</v>
      </c>
      <c r="Y27" s="22">
        <f>VLOOKUP($B27,Data!$A$8:$EZ$351,Data!ER$4,FALSE)</f>
        <v>4.0927152317880792E-2</v>
      </c>
      <c r="Z27" s="22">
        <f>VLOOKUP($B27,Data!$A$8:$EZ$351,Data!ES$4,FALSE)</f>
        <v>3.8151815181518153E-2</v>
      </c>
      <c r="AA27" s="22">
        <f>VLOOKUP($B27,Data!$A$8:$EZ$351,Data!ET$4,FALSE)</f>
        <v>3.4890965732087227E-2</v>
      </c>
      <c r="AB27" s="22">
        <f>VLOOKUP($B27,Data!$A$8:$EZ$351,Data!EU$4,FALSE)</f>
        <v>3.3539823008849556E-2</v>
      </c>
      <c r="AC27" s="22">
        <f>VLOOKUP($B27,Data!$A$8:$EZ$351,Data!EV$4,FALSE)</f>
        <v>3.4805970149253733E-2</v>
      </c>
      <c r="AD27" s="22">
        <f>VLOOKUP($B27,Data!$A$8:$EZ$351,Data!EW$4,FALSE)</f>
        <v>3.2514619883040934E-2</v>
      </c>
      <c r="AE27" s="22">
        <f>VLOOKUP($B27,Data!$A$8:$EZ$351,Data!EX$4,FALSE)</f>
        <v>3.4341317365269464E-2</v>
      </c>
      <c r="AF27" s="22">
        <f>VLOOKUP($B27,Data!$A$8:$EZ$351,Data!EY$4,FALSE)</f>
        <v>3.6382978723404256E-2</v>
      </c>
      <c r="AG27" s="22">
        <f>VLOOKUP($B27,Data!$A$8:$EZ$351,Data!EZ$4,FALSE)</f>
        <v>3.5791044776119406E-2</v>
      </c>
      <c r="AH27" s="22">
        <f>VLOOKUP($B27,Data!$A$8:$FA$351,Data!FA$4,FALSE)</f>
        <v>3.6687116564417178E-2</v>
      </c>
      <c r="AI27" s="22">
        <f>VLOOKUP($B27,Data!$A$8:FB$351,Data!FB$4,FALSE)</f>
        <v>3.4824561403508772E-2</v>
      </c>
      <c r="AJ27" s="22">
        <f>VLOOKUP($B27,Data!$A$8:FC$351,Data!FC$4,FALSE)</f>
        <v>3.755043227665706E-2</v>
      </c>
      <c r="AK27" s="22">
        <f>VLOOKUP($B27,Data!$A$8:FD$351,Data!FD$4,FALSE)</f>
        <v>7.7478260869565219E-2</v>
      </c>
      <c r="AL27" s="22">
        <f>VLOOKUP($B27,Data!$A$8:FE$351,Data!FE$4,FALSE)</f>
        <v>8.3101265822784806E-2</v>
      </c>
      <c r="AM27" s="22">
        <f>VLOOKUP($B27,Data!$A$8:FF$351,Data!FF$4,FALSE)</f>
        <v>8.4906250000000003E-2</v>
      </c>
      <c r="AN27" s="22" t="e">
        <f>VLOOKUP($B27,Data!$A$8:$EZ$351,Data!#REF!,FALSE)</f>
        <v>#REF!</v>
      </c>
      <c r="AO27" s="22" t="e">
        <f>VLOOKUP($B27,Data!$A$8:$EZ$351,Data!#REF!,FALSE)</f>
        <v>#REF!</v>
      </c>
      <c r="AP27" s="22" t="e">
        <f>VLOOKUP($B27,Data!$A$8:$EZ$351,Data!#REF!,FALSE)</f>
        <v>#REF!</v>
      </c>
      <c r="AQ27" s="22" t="e">
        <f>VLOOKUP($B27,Data!$A$8:$EZ$351,Data!#REF!,FALSE)</f>
        <v>#REF!</v>
      </c>
      <c r="AR27" s="22" t="e">
        <f>VLOOKUP($B27,Data!$A$8:$EZ$351,Data!#REF!,FALSE)</f>
        <v>#REF!</v>
      </c>
      <c r="AS27" s="22" t="e">
        <f>VLOOKUP($B27,Data!$A$8:$EZ$351,Data!#REF!,FALSE)</f>
        <v>#REF!</v>
      </c>
      <c r="AT27" s="22" t="e">
        <f>VLOOKUP($B27,Data!$A$8:$EZ$351,Data!#REF!,FALSE)</f>
        <v>#REF!</v>
      </c>
      <c r="AU27" s="22" t="e">
        <f>VLOOKUP($B27,Data!$A$8:$EZ$351,Data!#REF!,FALSE)</f>
        <v>#REF!</v>
      </c>
      <c r="AV27" s="22" t="e">
        <f>VLOOKUP($B27,Data!$A$8:$EZ$351,Data!#REF!,FALSE)</f>
        <v>#REF!</v>
      </c>
      <c r="AW27" s="22" t="e">
        <f>VLOOKUP($B27,Data!$A$8:$EZ$351,Data!#REF!,FALSE)</f>
        <v>#REF!</v>
      </c>
      <c r="AX27" s="22" t="e">
        <f>VLOOKUP($B27,Data!$A$8:$EZ$351,Data!#REF!,FALSE)</f>
        <v>#REF!</v>
      </c>
      <c r="AY27" s="22" t="e">
        <f>VLOOKUP($B27,Data!$A$8:$EZ$351,Data!#REF!,FALSE)</f>
        <v>#REF!</v>
      </c>
      <c r="AZ27" s="22" t="e">
        <f>VLOOKUP($B27,Data!$A$8:$EZ$351,Data!#REF!,FALSE)</f>
        <v>#REF!</v>
      </c>
      <c r="BA27" s="22" t="e">
        <f>VLOOKUP($B27,Data!$A$8:$EZ$351,Data!#REF!,FALSE)</f>
        <v>#REF!</v>
      </c>
      <c r="BB27" s="22" t="e">
        <f>VLOOKUP($B27,Data!$A$8:$EZ$351,Data!#REF!,FALSE)</f>
        <v>#REF!</v>
      </c>
      <c r="BC27" s="22" t="e">
        <f>VLOOKUP($B27,Data!$A$8:$EZ$351,Data!#REF!,FALSE)</f>
        <v>#REF!</v>
      </c>
      <c r="BD27" s="22" t="e">
        <f>VLOOKUP($B27,Data!$A$8:$EZ$351,Data!#REF!,FALSE)</f>
        <v>#REF!</v>
      </c>
      <c r="BE27" s="22" t="e">
        <f>VLOOKUP($B27,Data!$A$8:$EZ$351,Data!#REF!,FALSE)</f>
        <v>#REF!</v>
      </c>
    </row>
    <row r="28" spans="1:57" x14ac:dyDescent="0.3">
      <c r="A28" s="1" t="s">
        <v>0</v>
      </c>
      <c r="B28" s="16" t="s">
        <v>465</v>
      </c>
      <c r="C28" s="35" t="s">
        <v>440</v>
      </c>
      <c r="D28" t="s">
        <v>442</v>
      </c>
      <c r="E28" s="16" t="s">
        <v>465</v>
      </c>
      <c r="F28" t="s">
        <v>415</v>
      </c>
      <c r="G28" t="s">
        <v>418</v>
      </c>
      <c r="H28" s="22" t="e">
        <f>VLOOKUP($B28,Data!$A$8:$EZ$351,Data!EA$4,FALSE)</f>
        <v>#DIV/0!</v>
      </c>
      <c r="I28" s="22">
        <f>VLOOKUP($B28,Data!$A$8:$EZ$351,Data!EB$4,FALSE)</f>
        <v>5.1218220338983052E-2</v>
      </c>
      <c r="J28" s="22">
        <f>VLOOKUP($B28,Data!$A$8:$EZ$351,Data!EC$4,FALSE)</f>
        <v>4.7002624671916009E-2</v>
      </c>
      <c r="K28" s="22">
        <f>VLOOKUP($B28,Data!$A$8:$EZ$351,Data!ED$4,FALSE)</f>
        <v>4.5401691331923892E-2</v>
      </c>
      <c r="L28" s="22">
        <f>VLOOKUP($B28,Data!$A$8:$EZ$351,Data!EE$4,FALSE)</f>
        <v>4.7231427044361306E-2</v>
      </c>
      <c r="M28" s="22">
        <f>VLOOKUP($B28,Data!$A$8:$EZ$351,Data!EF$4,FALSE)</f>
        <v>4.2034445640473629E-2</v>
      </c>
      <c r="N28" s="22">
        <f>VLOOKUP($B28,Data!$A$8:$EZ$351,Data!EG$4,FALSE)</f>
        <v>3.7041259500542885E-2</v>
      </c>
      <c r="O28" s="22">
        <f>VLOOKUP($B28,Data!$A$8:$EZ$351,Data!EH$4,FALSE)</f>
        <v>3.5828819068255691E-2</v>
      </c>
      <c r="P28" s="22">
        <f>VLOOKUP($B28,Data!$A$8:$EZ$351,Data!EI$4,FALSE)</f>
        <v>3.6537425955842757E-2</v>
      </c>
      <c r="Q28" s="22">
        <f>VLOOKUP($B28,Data!$A$8:$EZ$351,Data!EJ$4,FALSE)</f>
        <v>3.3408480944712826E-2</v>
      </c>
      <c r="R28" s="22">
        <f>VLOOKUP($B28,Data!$A$8:$EZ$351,Data!EK$4,FALSE)</f>
        <v>3.1328671328671329E-2</v>
      </c>
      <c r="S28" s="22">
        <f>VLOOKUP($B28,Data!$A$8:$EZ$351,Data!EL$4,FALSE)</f>
        <v>3.1545553145336226E-2</v>
      </c>
      <c r="T28" s="22">
        <f>VLOOKUP($B28,Data!$A$8:$EZ$351,Data!EM$4,FALSE)</f>
        <v>3.293803418803419E-2</v>
      </c>
      <c r="U28" s="22">
        <f>VLOOKUP($B28,Data!$A$8:$EZ$351,Data!EN$4,FALSE)</f>
        <v>3.1923281832711772E-2</v>
      </c>
      <c r="V28" s="22">
        <f>VLOOKUP($B28,Data!$A$8:$EZ$351,Data!EO$4,FALSE)</f>
        <v>3.0958686440677965E-2</v>
      </c>
      <c r="W28" s="22">
        <f>VLOOKUP($B28,Data!$A$8:$EZ$351,Data!EP$4,FALSE)</f>
        <v>3.1916578669482575E-2</v>
      </c>
      <c r="X28" s="22">
        <f>VLOOKUP($B28,Data!$A$8:$EZ$351,Data!EQ$4,FALSE)</f>
        <v>3.3881544156530934E-2</v>
      </c>
      <c r="Y28" s="22">
        <f>VLOOKUP($B28,Data!$A$8:$EZ$351,Data!ER$4,FALSE)</f>
        <v>3.2401055408970973E-2</v>
      </c>
      <c r="Z28" s="22">
        <f>VLOOKUP($B28,Data!$A$8:$EZ$351,Data!ES$4,FALSE)</f>
        <v>2.9460167714884695E-2</v>
      </c>
      <c r="AA28" s="22">
        <f>VLOOKUP($B28,Data!$A$8:$EZ$351,Data!ET$4,FALSE)</f>
        <v>2.902185223725286E-2</v>
      </c>
      <c r="AB28" s="22">
        <f>VLOOKUP($B28,Data!$A$8:$EZ$351,Data!EU$4,FALSE)</f>
        <v>2.9688149688149687E-2</v>
      </c>
      <c r="AC28" s="22">
        <f>VLOOKUP($B28,Data!$A$8:$EZ$351,Data!EV$4,FALSE)</f>
        <v>3.0596473029045643E-2</v>
      </c>
      <c r="AD28" s="22">
        <f>VLOOKUP($B28,Data!$A$8:$EZ$351,Data!EW$4,FALSE)</f>
        <v>2.927946474523932E-2</v>
      </c>
      <c r="AE28" s="22">
        <f>VLOOKUP($B28,Data!$A$8:$EZ$351,Data!EX$4,FALSE)</f>
        <v>3.0359342915811088E-2</v>
      </c>
      <c r="AF28" s="22">
        <f>VLOOKUP($B28,Data!$A$8:$EZ$351,Data!EY$4,FALSE)</f>
        <v>3.2289959016393442E-2</v>
      </c>
      <c r="AG28" s="22">
        <f>VLOOKUP($B28,Data!$A$8:$EZ$351,Data!EZ$4,FALSE)</f>
        <v>3.2154389505549948E-2</v>
      </c>
      <c r="AH28" s="22">
        <f>VLOOKUP($B28,Data!$A$8:$FA$351,Data!FA$4,FALSE)</f>
        <v>3.0906801007556675E-2</v>
      </c>
      <c r="AI28" s="22">
        <f>VLOOKUP($B28,Data!$A$8:FB$351,Data!FB$4,FALSE)</f>
        <v>3.0346534653465346E-2</v>
      </c>
      <c r="AJ28" s="22">
        <f>VLOOKUP($B28,Data!$A$8:FC$351,Data!FC$4,FALSE)</f>
        <v>3.3326752221125369E-2</v>
      </c>
      <c r="AK28" s="22">
        <f>VLOOKUP($B28,Data!$A$8:FD$351,Data!FD$4,FALSE)</f>
        <v>7.914343639128231E-2</v>
      </c>
      <c r="AL28" s="22">
        <f>VLOOKUP($B28,Data!$A$8:FE$351,Data!FE$4,FALSE)</f>
        <v>7.6855409504550054E-2</v>
      </c>
      <c r="AM28" s="22">
        <f>VLOOKUP($B28,Data!$A$8:FF$351,Data!FF$4,FALSE)</f>
        <v>7.4839039345937663E-2</v>
      </c>
      <c r="AN28" s="22" t="e">
        <f>VLOOKUP($B28,Data!$A$8:$EZ$351,Data!#REF!,FALSE)</f>
        <v>#REF!</v>
      </c>
      <c r="AO28" s="22" t="e">
        <f>VLOOKUP($B28,Data!$A$8:$EZ$351,Data!#REF!,FALSE)</f>
        <v>#REF!</v>
      </c>
      <c r="AP28" s="22" t="e">
        <f>VLOOKUP($B28,Data!$A$8:$EZ$351,Data!#REF!,FALSE)</f>
        <v>#REF!</v>
      </c>
      <c r="AQ28" s="22" t="e">
        <f>VLOOKUP($B28,Data!$A$8:$EZ$351,Data!#REF!,FALSE)</f>
        <v>#REF!</v>
      </c>
      <c r="AR28" s="22" t="e">
        <f>VLOOKUP($B28,Data!$A$8:$EZ$351,Data!#REF!,FALSE)</f>
        <v>#REF!</v>
      </c>
      <c r="AS28" s="22" t="e">
        <f>VLOOKUP($B28,Data!$A$8:$EZ$351,Data!#REF!,FALSE)</f>
        <v>#REF!</v>
      </c>
      <c r="AT28" s="22" t="e">
        <f>VLOOKUP($B28,Data!$A$8:$EZ$351,Data!#REF!,FALSE)</f>
        <v>#REF!</v>
      </c>
      <c r="AU28" s="22" t="e">
        <f>VLOOKUP($B28,Data!$A$8:$EZ$351,Data!#REF!,FALSE)</f>
        <v>#REF!</v>
      </c>
      <c r="AV28" s="22" t="e">
        <f>VLOOKUP($B28,Data!$A$8:$EZ$351,Data!#REF!,FALSE)</f>
        <v>#REF!</v>
      </c>
      <c r="AW28" s="22" t="e">
        <f>VLOOKUP($B28,Data!$A$8:$EZ$351,Data!#REF!,FALSE)</f>
        <v>#REF!</v>
      </c>
      <c r="AX28" s="22" t="e">
        <f>VLOOKUP($B28,Data!$A$8:$EZ$351,Data!#REF!,FALSE)</f>
        <v>#REF!</v>
      </c>
      <c r="AY28" s="22" t="e">
        <f>VLOOKUP($B28,Data!$A$8:$EZ$351,Data!#REF!,FALSE)</f>
        <v>#REF!</v>
      </c>
      <c r="AZ28" s="22" t="e">
        <f>VLOOKUP($B28,Data!$A$8:$EZ$351,Data!#REF!,FALSE)</f>
        <v>#REF!</v>
      </c>
      <c r="BA28" s="22" t="e">
        <f>VLOOKUP($B28,Data!$A$8:$EZ$351,Data!#REF!,FALSE)</f>
        <v>#REF!</v>
      </c>
      <c r="BB28" s="22" t="e">
        <f>VLOOKUP($B28,Data!$A$8:$EZ$351,Data!#REF!,FALSE)</f>
        <v>#REF!</v>
      </c>
      <c r="BC28" s="22" t="e">
        <f>VLOOKUP($B28,Data!$A$8:$EZ$351,Data!#REF!,FALSE)</f>
        <v>#REF!</v>
      </c>
      <c r="BD28" s="22" t="e">
        <f>VLOOKUP($B28,Data!$A$8:$EZ$351,Data!#REF!,FALSE)</f>
        <v>#REF!</v>
      </c>
      <c r="BE28" s="22" t="e">
        <f>VLOOKUP($B28,Data!$A$8:$EZ$351,Data!#REF!,FALSE)</f>
        <v>#REF!</v>
      </c>
    </row>
    <row r="29" spans="1:57" x14ac:dyDescent="0.3">
      <c r="A29" s="1" t="s">
        <v>0</v>
      </c>
      <c r="B29" s="16" t="s">
        <v>49</v>
      </c>
      <c r="C29" s="35" t="s">
        <v>440</v>
      </c>
      <c r="D29" t="s">
        <v>442</v>
      </c>
      <c r="E29" s="36" t="s">
        <v>49</v>
      </c>
      <c r="F29" t="s">
        <v>408</v>
      </c>
      <c r="G29" t="s">
        <v>418</v>
      </c>
      <c r="H29" s="22" t="e">
        <f>VLOOKUP($B29,Data!$A$8:$EZ$351,Data!EA$4,FALSE)</f>
        <v>#DIV/0!</v>
      </c>
      <c r="I29" s="22">
        <f>VLOOKUP($B29,Data!$A$8:$EZ$351,Data!EB$4,FALSE)</f>
        <v>3.5759493670886079E-2</v>
      </c>
      <c r="J29" s="22">
        <f>VLOOKUP($B29,Data!$A$8:$EZ$351,Data!EC$4,FALSE)</f>
        <v>3.3605769230769231E-2</v>
      </c>
      <c r="K29" s="22">
        <f>VLOOKUP($B29,Data!$A$8:$EZ$351,Data!ED$4,FALSE)</f>
        <v>2.9253499222395025E-2</v>
      </c>
      <c r="L29" s="22">
        <f>VLOOKUP($B29,Data!$A$8:$EZ$351,Data!EE$4,FALSE)</f>
        <v>2.970266040688576E-2</v>
      </c>
      <c r="M29" s="22">
        <f>VLOOKUP($B29,Data!$A$8:$EZ$351,Data!EF$4,FALSE)</f>
        <v>2.4764890282131663E-2</v>
      </c>
      <c r="N29" s="22">
        <f>VLOOKUP($B29,Data!$A$8:$EZ$351,Data!EG$4,FALSE)</f>
        <v>2.2281249999999999E-2</v>
      </c>
      <c r="O29" s="22">
        <f>VLOOKUP($B29,Data!$A$8:$EZ$351,Data!EH$4,FALSE)</f>
        <v>2.1444270015698586E-2</v>
      </c>
      <c r="P29" s="22">
        <f>VLOOKUP($B29,Data!$A$8:$EZ$351,Data!EI$4,FALSE)</f>
        <v>2.1226415094339621E-2</v>
      </c>
      <c r="Q29" s="22">
        <f>VLOOKUP($B29,Data!$A$8:$EZ$351,Data!EJ$4,FALSE)</f>
        <v>1.9953124999999999E-2</v>
      </c>
      <c r="R29" s="22">
        <f>VLOOKUP($B29,Data!$A$8:$EZ$351,Data!EK$4,FALSE)</f>
        <v>1.9046153846153845E-2</v>
      </c>
      <c r="S29" s="22">
        <f>VLOOKUP($B29,Data!$A$8:$EZ$351,Data!EL$4,FALSE)</f>
        <v>1.7859327217125381E-2</v>
      </c>
      <c r="T29" s="22">
        <f>VLOOKUP($B29,Data!$A$8:$EZ$351,Data!EM$4,FALSE)</f>
        <v>1.8499999999999999E-2</v>
      </c>
      <c r="U29" s="22">
        <f>VLOOKUP($B29,Data!$A$8:$EZ$351,Data!EN$4,FALSE)</f>
        <v>1.8392036753445636E-2</v>
      </c>
      <c r="V29" s="22">
        <f>VLOOKUP($B29,Data!$A$8:$EZ$351,Data!EO$4,FALSE)</f>
        <v>1.7484662576687116E-2</v>
      </c>
      <c r="W29" s="22">
        <f>VLOOKUP($B29,Data!$A$8:$EZ$351,Data!EP$4,FALSE)</f>
        <v>1.712962962962963E-2</v>
      </c>
      <c r="X29" s="22">
        <f>VLOOKUP($B29,Data!$A$8:$EZ$351,Data!EQ$4,FALSE)</f>
        <v>1.9544740973312401E-2</v>
      </c>
      <c r="Y29" s="22">
        <f>VLOOKUP($B29,Data!$A$8:$EZ$351,Data!ER$4,FALSE)</f>
        <v>1.8749999999999999E-2</v>
      </c>
      <c r="Z29" s="22">
        <f>VLOOKUP($B29,Data!$A$8:$EZ$351,Data!ES$4,FALSE)</f>
        <v>1.6824427480916032E-2</v>
      </c>
      <c r="AA29" s="22">
        <f>VLOOKUP($B29,Data!$A$8:$EZ$351,Data!ET$4,FALSE)</f>
        <v>1.540785498489426E-2</v>
      </c>
      <c r="AB29" s="22">
        <f>VLOOKUP($B29,Data!$A$8:$EZ$351,Data!EU$4,FALSE)</f>
        <v>1.6225563909774435E-2</v>
      </c>
      <c r="AC29" s="22">
        <f>VLOOKUP($B29,Data!$A$8:$EZ$351,Data!EV$4,FALSE)</f>
        <v>1.5532233883058471E-2</v>
      </c>
      <c r="AD29" s="22">
        <f>VLOOKUP($B29,Data!$A$8:$EZ$351,Data!EW$4,FALSE)</f>
        <v>1.5845921450151058E-2</v>
      </c>
      <c r="AE29" s="22">
        <f>VLOOKUP($B29,Data!$A$8:$EZ$351,Data!EX$4,FALSE)</f>
        <v>1.6751879699248122E-2</v>
      </c>
      <c r="AF29" s="22">
        <f>VLOOKUP($B29,Data!$A$8:$EZ$351,Data!EY$4,FALSE)</f>
        <v>1.7981790591805765E-2</v>
      </c>
      <c r="AG29" s="22">
        <f>VLOOKUP($B29,Data!$A$8:$EZ$351,Data!EZ$4,FALSE)</f>
        <v>1.8573596358118363E-2</v>
      </c>
      <c r="AH29" s="22">
        <f>VLOOKUP($B29,Data!$A$8:$FA$351,Data!FA$4,FALSE)</f>
        <v>1.7439393939393939E-2</v>
      </c>
      <c r="AI29" s="22">
        <f>VLOOKUP($B29,Data!$A$8:FB$351,Data!FB$4,FALSE)</f>
        <v>1.8015151515151515E-2</v>
      </c>
      <c r="AJ29" s="22">
        <f>VLOOKUP($B29,Data!$A$8:FC$351,Data!FC$4,FALSE)</f>
        <v>1.8902255639097743E-2</v>
      </c>
      <c r="AK29" s="22">
        <f>VLOOKUP($B29,Data!$A$8:FD$351,Data!FD$4,FALSE)</f>
        <v>5.0459940652818988E-2</v>
      </c>
      <c r="AL29" s="22">
        <f>VLOOKUP($B29,Data!$A$8:FE$351,Data!FE$4,FALSE)</f>
        <v>5.2306525037936265E-2</v>
      </c>
      <c r="AM29" s="22">
        <f>VLOOKUP($B29,Data!$A$8:FF$351,Data!FF$4,FALSE)</f>
        <v>5.1906250000000001E-2</v>
      </c>
      <c r="AN29" s="22" t="e">
        <f>VLOOKUP($B29,Data!$A$8:$EZ$351,Data!#REF!,FALSE)</f>
        <v>#REF!</v>
      </c>
      <c r="AO29" s="22" t="e">
        <f>VLOOKUP($B29,Data!$A$8:$EZ$351,Data!#REF!,FALSE)</f>
        <v>#REF!</v>
      </c>
      <c r="AP29" s="22" t="e">
        <f>VLOOKUP($B29,Data!$A$8:$EZ$351,Data!#REF!,FALSE)</f>
        <v>#REF!</v>
      </c>
      <c r="AQ29" s="22" t="e">
        <f>VLOOKUP($B29,Data!$A$8:$EZ$351,Data!#REF!,FALSE)</f>
        <v>#REF!</v>
      </c>
      <c r="AR29" s="22" t="e">
        <f>VLOOKUP($B29,Data!$A$8:$EZ$351,Data!#REF!,FALSE)</f>
        <v>#REF!</v>
      </c>
      <c r="AS29" s="22" t="e">
        <f>VLOOKUP($B29,Data!$A$8:$EZ$351,Data!#REF!,FALSE)</f>
        <v>#REF!</v>
      </c>
      <c r="AT29" s="22" t="e">
        <f>VLOOKUP($B29,Data!$A$8:$EZ$351,Data!#REF!,FALSE)</f>
        <v>#REF!</v>
      </c>
      <c r="AU29" s="22" t="e">
        <f>VLOOKUP($B29,Data!$A$8:$EZ$351,Data!#REF!,FALSE)</f>
        <v>#REF!</v>
      </c>
      <c r="AV29" s="22" t="e">
        <f>VLOOKUP($B29,Data!$A$8:$EZ$351,Data!#REF!,FALSE)</f>
        <v>#REF!</v>
      </c>
      <c r="AW29" s="22" t="e">
        <f>VLOOKUP($B29,Data!$A$8:$EZ$351,Data!#REF!,FALSE)</f>
        <v>#REF!</v>
      </c>
      <c r="AX29" s="22" t="e">
        <f>VLOOKUP($B29,Data!$A$8:$EZ$351,Data!#REF!,FALSE)</f>
        <v>#REF!</v>
      </c>
      <c r="AY29" s="22" t="e">
        <f>VLOOKUP($B29,Data!$A$8:$EZ$351,Data!#REF!,FALSE)</f>
        <v>#REF!</v>
      </c>
      <c r="AZ29" s="22" t="e">
        <f>VLOOKUP($B29,Data!$A$8:$EZ$351,Data!#REF!,FALSE)</f>
        <v>#REF!</v>
      </c>
      <c r="BA29" s="22" t="e">
        <f>VLOOKUP($B29,Data!$A$8:$EZ$351,Data!#REF!,FALSE)</f>
        <v>#REF!</v>
      </c>
      <c r="BB29" s="22" t="e">
        <f>VLOOKUP($B29,Data!$A$8:$EZ$351,Data!#REF!,FALSE)</f>
        <v>#REF!</v>
      </c>
      <c r="BC29" s="22" t="e">
        <f>VLOOKUP($B29,Data!$A$8:$EZ$351,Data!#REF!,FALSE)</f>
        <v>#REF!</v>
      </c>
      <c r="BD29" s="22" t="e">
        <f>VLOOKUP($B29,Data!$A$8:$EZ$351,Data!#REF!,FALSE)</f>
        <v>#REF!</v>
      </c>
      <c r="BE29" s="22" t="e">
        <f>VLOOKUP($B29,Data!$A$8:$EZ$351,Data!#REF!,FALSE)</f>
        <v>#REF!</v>
      </c>
    </row>
    <row r="30" spans="1:57" x14ac:dyDescent="0.3">
      <c r="A30" s="1" t="s">
        <v>0</v>
      </c>
      <c r="B30" s="16" t="s">
        <v>50</v>
      </c>
      <c r="C30" s="35" t="s">
        <v>440</v>
      </c>
      <c r="D30" t="s">
        <v>442</v>
      </c>
      <c r="E30" s="36" t="s">
        <v>50</v>
      </c>
      <c r="F30" t="s">
        <v>396</v>
      </c>
      <c r="G30" t="s">
        <v>418</v>
      </c>
      <c r="H30" s="22" t="e">
        <f>VLOOKUP($B30,Data!$A$8:$EZ$351,Data!EA$4,FALSE)</f>
        <v>#DIV/0!</v>
      </c>
      <c r="I30" s="22">
        <f>VLOOKUP($B30,Data!$A$8:$EZ$351,Data!EB$4,FALSE)</f>
        <v>0.11528922180607575</v>
      </c>
      <c r="J30" s="22">
        <f>VLOOKUP($B30,Data!$A$8:$EZ$351,Data!EC$4,FALSE)</f>
        <v>0.11165766514333195</v>
      </c>
      <c r="K30" s="22">
        <f>VLOOKUP($B30,Data!$A$8:$EZ$351,Data!ED$4,FALSE)</f>
        <v>0.10368377823408624</v>
      </c>
      <c r="L30" s="22">
        <f>VLOOKUP($B30,Data!$A$8:$EZ$351,Data!EE$4,FALSE)</f>
        <v>0.10548120611317638</v>
      </c>
      <c r="M30" s="22">
        <f>VLOOKUP($B30,Data!$A$8:$EZ$351,Data!EF$4,FALSE)</f>
        <v>9.7494806813460733E-2</v>
      </c>
      <c r="N30" s="22">
        <f>VLOOKUP($B30,Data!$A$8:$EZ$351,Data!EG$4,FALSE)</f>
        <v>8.9440559440559439E-2</v>
      </c>
      <c r="O30" s="22">
        <f>VLOOKUP($B30,Data!$A$8:$EZ$351,Data!EH$4,FALSE)</f>
        <v>8.5747963994856402E-2</v>
      </c>
      <c r="P30" s="22">
        <f>VLOOKUP($B30,Data!$A$8:$EZ$351,Data!EI$4,FALSE)</f>
        <v>8.3786239723063607E-2</v>
      </c>
      <c r="Q30" s="22">
        <f>VLOOKUP($B30,Data!$A$8:$EZ$351,Data!EJ$4,FALSE)</f>
        <v>7.7213184931506848E-2</v>
      </c>
      <c r="R30" s="22">
        <f>VLOOKUP($B30,Data!$A$8:$EZ$351,Data!EK$4,FALSE)</f>
        <v>7.1703296703296698E-2</v>
      </c>
      <c r="S30" s="22">
        <f>VLOOKUP($B30,Data!$A$8:$EZ$351,Data!EL$4,FALSE)</f>
        <v>6.5909281814363715E-2</v>
      </c>
      <c r="T30" s="22">
        <f>VLOOKUP($B30,Data!$A$8:$EZ$351,Data!EM$4,FALSE)</f>
        <v>6.6836650082918739E-2</v>
      </c>
      <c r="U30" s="22">
        <f>VLOOKUP($B30,Data!$A$8:$EZ$351,Data!EN$4,FALSE)</f>
        <v>6.672479795831561E-2</v>
      </c>
      <c r="V30" s="22">
        <f>VLOOKUP($B30,Data!$A$8:$EZ$351,Data!EO$4,FALSE)</f>
        <v>6.9096385542168681E-2</v>
      </c>
      <c r="W30" s="22">
        <f>VLOOKUP($B30,Data!$A$8:$EZ$351,Data!EP$4,FALSE)</f>
        <v>6.4874414644529588E-2</v>
      </c>
      <c r="X30" s="22">
        <f>VLOOKUP($B30,Data!$A$8:$EZ$351,Data!EQ$4,FALSE)</f>
        <v>6.6731998295696635E-2</v>
      </c>
      <c r="Y30" s="22">
        <f>VLOOKUP($B30,Data!$A$8:$EZ$351,Data!ER$4,FALSE)</f>
        <v>6.4846938775510204E-2</v>
      </c>
      <c r="Z30" s="22">
        <f>VLOOKUP($B30,Data!$A$8:$EZ$351,Data!ES$4,FALSE)</f>
        <v>6.1515151515151516E-2</v>
      </c>
      <c r="AA30" s="22">
        <f>VLOOKUP($B30,Data!$A$8:$EZ$351,Data!ET$4,FALSE)</f>
        <v>6.123561994034938E-2</v>
      </c>
      <c r="AB30" s="22">
        <f>VLOOKUP($B30,Data!$A$8:$EZ$351,Data!EU$4,FALSE)</f>
        <v>6.5547350130321466E-2</v>
      </c>
      <c r="AC30" s="22">
        <f>VLOOKUP($B30,Data!$A$8:$EZ$351,Data!EV$4,FALSE)</f>
        <v>6.7186411149825778E-2</v>
      </c>
      <c r="AD30" s="22">
        <f>VLOOKUP($B30,Data!$A$8:$EZ$351,Data!EW$4,FALSE)</f>
        <v>6.8688899040657836E-2</v>
      </c>
      <c r="AE30" s="22">
        <f>VLOOKUP($B30,Data!$A$8:$EZ$351,Data!EX$4,FALSE)</f>
        <v>6.9968368730230462E-2</v>
      </c>
      <c r="AF30" s="22">
        <f>VLOOKUP($B30,Data!$A$8:$EZ$351,Data!EY$4,FALSE)</f>
        <v>7.2150825524319506E-2</v>
      </c>
      <c r="AG30" s="22">
        <f>VLOOKUP($B30,Data!$A$8:$EZ$351,Data!EZ$4,FALSE)</f>
        <v>7.1552330694810901E-2</v>
      </c>
      <c r="AH30" s="22">
        <f>VLOOKUP($B30,Data!$A$8:$FA$351,Data!FA$4,FALSE)</f>
        <v>7.0012765957446807E-2</v>
      </c>
      <c r="AI30" s="22">
        <f>VLOOKUP($B30,Data!$A$8:FB$351,Data!FB$4,FALSE)</f>
        <v>7.2483857081360306E-2</v>
      </c>
      <c r="AJ30" s="22">
        <f>VLOOKUP($B30,Data!$A$8:FC$351,Data!FC$4,FALSE)</f>
        <v>7.9360967184801387E-2</v>
      </c>
      <c r="AK30" s="22">
        <f>VLOOKUP($B30,Data!$A$8:FD$351,Data!FD$4,FALSE)</f>
        <v>0.1381974989219491</v>
      </c>
      <c r="AL30" s="22">
        <f>VLOOKUP($B30,Data!$A$8:FE$351,Data!FE$4,FALSE)</f>
        <v>0.13489020270270272</v>
      </c>
      <c r="AM30" s="22">
        <f>VLOOKUP($B30,Data!$A$8:FF$351,Data!FF$4,FALSE)</f>
        <v>0.12642770841723722</v>
      </c>
      <c r="AN30" s="22" t="e">
        <f>VLOOKUP($B30,Data!$A$8:$EZ$351,Data!#REF!,FALSE)</f>
        <v>#REF!</v>
      </c>
      <c r="AO30" s="22" t="e">
        <f>VLOOKUP($B30,Data!$A$8:$EZ$351,Data!#REF!,FALSE)</f>
        <v>#REF!</v>
      </c>
      <c r="AP30" s="22" t="e">
        <f>VLOOKUP($B30,Data!$A$8:$EZ$351,Data!#REF!,FALSE)</f>
        <v>#REF!</v>
      </c>
      <c r="AQ30" s="22" t="e">
        <f>VLOOKUP($B30,Data!$A$8:$EZ$351,Data!#REF!,FALSE)</f>
        <v>#REF!</v>
      </c>
      <c r="AR30" s="22" t="e">
        <f>VLOOKUP($B30,Data!$A$8:$EZ$351,Data!#REF!,FALSE)</f>
        <v>#REF!</v>
      </c>
      <c r="AS30" s="22" t="e">
        <f>VLOOKUP($B30,Data!$A$8:$EZ$351,Data!#REF!,FALSE)</f>
        <v>#REF!</v>
      </c>
      <c r="AT30" s="22" t="e">
        <f>VLOOKUP($B30,Data!$A$8:$EZ$351,Data!#REF!,FALSE)</f>
        <v>#REF!</v>
      </c>
      <c r="AU30" s="22" t="e">
        <f>VLOOKUP($B30,Data!$A$8:$EZ$351,Data!#REF!,FALSE)</f>
        <v>#REF!</v>
      </c>
      <c r="AV30" s="22" t="e">
        <f>VLOOKUP($B30,Data!$A$8:$EZ$351,Data!#REF!,FALSE)</f>
        <v>#REF!</v>
      </c>
      <c r="AW30" s="22" t="e">
        <f>VLOOKUP($B30,Data!$A$8:$EZ$351,Data!#REF!,FALSE)</f>
        <v>#REF!</v>
      </c>
      <c r="AX30" s="22" t="e">
        <f>VLOOKUP($B30,Data!$A$8:$EZ$351,Data!#REF!,FALSE)</f>
        <v>#REF!</v>
      </c>
      <c r="AY30" s="22" t="e">
        <f>VLOOKUP($B30,Data!$A$8:$EZ$351,Data!#REF!,FALSE)</f>
        <v>#REF!</v>
      </c>
      <c r="AZ30" s="22" t="e">
        <f>VLOOKUP($B30,Data!$A$8:$EZ$351,Data!#REF!,FALSE)</f>
        <v>#REF!</v>
      </c>
      <c r="BA30" s="22" t="e">
        <f>VLOOKUP($B30,Data!$A$8:$EZ$351,Data!#REF!,FALSE)</f>
        <v>#REF!</v>
      </c>
      <c r="BB30" s="22" t="e">
        <f>VLOOKUP($B30,Data!$A$8:$EZ$351,Data!#REF!,FALSE)</f>
        <v>#REF!</v>
      </c>
      <c r="BC30" s="22" t="e">
        <f>VLOOKUP($B30,Data!$A$8:$EZ$351,Data!#REF!,FALSE)</f>
        <v>#REF!</v>
      </c>
      <c r="BD30" s="22" t="e">
        <f>VLOOKUP($B30,Data!$A$8:$EZ$351,Data!#REF!,FALSE)</f>
        <v>#REF!</v>
      </c>
      <c r="BE30" s="22" t="e">
        <f>VLOOKUP($B30,Data!$A$8:$EZ$351,Data!#REF!,FALSE)</f>
        <v>#REF!</v>
      </c>
    </row>
    <row r="31" spans="1:57" x14ac:dyDescent="0.3">
      <c r="A31" s="1" t="s">
        <v>0</v>
      </c>
      <c r="B31" s="16" t="s">
        <v>51</v>
      </c>
      <c r="C31" s="35" t="s">
        <v>441</v>
      </c>
      <c r="D31" t="s">
        <v>0</v>
      </c>
      <c r="E31" s="36" t="s">
        <v>51</v>
      </c>
      <c r="F31" t="s">
        <v>395</v>
      </c>
      <c r="G31" t="s">
        <v>418</v>
      </c>
      <c r="H31" s="22" t="e">
        <f>VLOOKUP($B31,Data!$A$8:$EZ$351,Data!EA$4,FALSE)</f>
        <v>#DIV/0!</v>
      </c>
      <c r="I31" s="22">
        <f>VLOOKUP($B31,Data!$A$8:$EZ$351,Data!EB$4,FALSE)</f>
        <v>4.7112582781456955E-2</v>
      </c>
      <c r="J31" s="22">
        <f>VLOOKUP($B31,Data!$A$8:$EZ$351,Data!EC$4,FALSE)</f>
        <v>4.3950276243093923E-2</v>
      </c>
      <c r="K31" s="22">
        <f>VLOOKUP($B31,Data!$A$8:$EZ$351,Data!ED$4,FALSE)</f>
        <v>4.1734265734265731E-2</v>
      </c>
      <c r="L31" s="22">
        <f>VLOOKUP($B31,Data!$A$8:$EZ$351,Data!EE$4,FALSE)</f>
        <v>4.1109550561797756E-2</v>
      </c>
      <c r="M31" s="22">
        <f>VLOOKUP($B31,Data!$A$8:$EZ$351,Data!EF$4,FALSE)</f>
        <v>3.8946608946608945E-2</v>
      </c>
      <c r="N31" s="22">
        <f>VLOOKUP($B31,Data!$A$8:$EZ$351,Data!EG$4,FALSE)</f>
        <v>3.3709449929478136E-2</v>
      </c>
      <c r="O31" s="22">
        <f>VLOOKUP($B31,Data!$A$8:$EZ$351,Data!EH$4,FALSE)</f>
        <v>3.1086350974930361E-2</v>
      </c>
      <c r="P31" s="22">
        <f>VLOOKUP($B31,Data!$A$8:$EZ$351,Data!EI$4,FALSE)</f>
        <v>3.1803051317614427E-2</v>
      </c>
      <c r="Q31" s="22">
        <f>VLOOKUP($B31,Data!$A$8:$EZ$351,Data!EJ$4,FALSE)</f>
        <v>2.8400537634408602E-2</v>
      </c>
      <c r="R31" s="22">
        <f>VLOOKUP($B31,Data!$A$8:$EZ$351,Data!EK$4,FALSE)</f>
        <v>2.7340425531914892E-2</v>
      </c>
      <c r="S31" s="22">
        <f>VLOOKUP($B31,Data!$A$8:$EZ$351,Data!EL$4,FALSE)</f>
        <v>2.6055045871559632E-2</v>
      </c>
      <c r="T31" s="22">
        <f>VLOOKUP($B31,Data!$A$8:$EZ$351,Data!EM$4,FALSE)</f>
        <v>2.6036036036036037E-2</v>
      </c>
      <c r="U31" s="22">
        <f>VLOOKUP($B31,Data!$A$8:$EZ$351,Data!EN$4,FALSE)</f>
        <v>2.6342105263157896E-2</v>
      </c>
      <c r="V31" s="22">
        <f>VLOOKUP($B31,Data!$A$8:$EZ$351,Data!EO$4,FALSE)</f>
        <v>2.5120320855614973E-2</v>
      </c>
      <c r="W31" s="22">
        <f>VLOOKUP($B31,Data!$A$8:$EZ$351,Data!EP$4,FALSE)</f>
        <v>2.5493150684931506E-2</v>
      </c>
      <c r="X31" s="22">
        <f>VLOOKUP($B31,Data!$A$8:$EZ$351,Data!EQ$4,FALSE)</f>
        <v>2.6483516483516482E-2</v>
      </c>
      <c r="Y31" s="22">
        <f>VLOOKUP($B31,Data!$A$8:$EZ$351,Data!ER$4,FALSE)</f>
        <v>2.5386666666666665E-2</v>
      </c>
      <c r="Z31" s="22">
        <f>VLOOKUP($B31,Data!$A$8:$EZ$351,Data!ES$4,FALSE)</f>
        <v>2.2519379844961239E-2</v>
      </c>
      <c r="AA31" s="22">
        <f>VLOOKUP($B31,Data!$A$8:$EZ$351,Data!ET$4,FALSE)</f>
        <v>2.1878940731399749E-2</v>
      </c>
      <c r="AB31" s="22">
        <f>VLOOKUP($B31,Data!$A$8:$EZ$351,Data!EU$4,FALSE)</f>
        <v>2.2141057934508816E-2</v>
      </c>
      <c r="AC31" s="22">
        <f>VLOOKUP($B31,Data!$A$8:$EZ$351,Data!EV$4,FALSE)</f>
        <v>2.16871921182266E-2</v>
      </c>
      <c r="AD31" s="22">
        <f>VLOOKUP($B31,Data!$A$8:$EZ$351,Data!EW$4,FALSE)</f>
        <v>2.1918316831683167E-2</v>
      </c>
      <c r="AE31" s="22">
        <f>VLOOKUP($B31,Data!$A$8:$EZ$351,Data!EX$4,FALSE)</f>
        <v>2.207196029776675E-2</v>
      </c>
      <c r="AF31" s="22">
        <f>VLOOKUP($B31,Data!$A$8:$EZ$351,Data!EY$4,FALSE)</f>
        <v>2.3689440993788821E-2</v>
      </c>
      <c r="AG31" s="22">
        <f>VLOOKUP($B31,Data!$A$8:$EZ$351,Data!EZ$4,FALSE)</f>
        <v>2.467680608365019E-2</v>
      </c>
      <c r="AH31" s="22">
        <f>VLOOKUP($B31,Data!$A$8:$FA$351,Data!FA$4,FALSE)</f>
        <v>2.5801324503311258E-2</v>
      </c>
      <c r="AI31" s="22">
        <f>VLOOKUP($B31,Data!$A$8:FB$351,Data!FB$4,FALSE)</f>
        <v>2.7445945945945946E-2</v>
      </c>
      <c r="AJ31" s="22">
        <f>VLOOKUP($B31,Data!$A$8:FC$351,Data!FC$4,FALSE)</f>
        <v>2.8504043126684635E-2</v>
      </c>
      <c r="AK31" s="22">
        <f>VLOOKUP($B31,Data!$A$8:FD$351,Data!FD$4,FALSE)</f>
        <v>6.2354463130659767E-2</v>
      </c>
      <c r="AL31" s="22">
        <f>VLOOKUP($B31,Data!$A$8:FE$351,Data!FE$4,FALSE)</f>
        <v>6.1168511685116854E-2</v>
      </c>
      <c r="AM31" s="22">
        <f>VLOOKUP($B31,Data!$A$8:FF$351,Data!FF$4,FALSE)</f>
        <v>5.9672544080604531E-2</v>
      </c>
      <c r="AN31" s="22" t="e">
        <f>VLOOKUP($B31,Data!$A$8:$EZ$351,Data!#REF!,FALSE)</f>
        <v>#REF!</v>
      </c>
      <c r="AO31" s="22" t="e">
        <f>VLOOKUP($B31,Data!$A$8:$EZ$351,Data!#REF!,FALSE)</f>
        <v>#REF!</v>
      </c>
      <c r="AP31" s="22" t="e">
        <f>VLOOKUP($B31,Data!$A$8:$EZ$351,Data!#REF!,FALSE)</f>
        <v>#REF!</v>
      </c>
      <c r="AQ31" s="22" t="e">
        <f>VLOOKUP($B31,Data!$A$8:$EZ$351,Data!#REF!,FALSE)</f>
        <v>#REF!</v>
      </c>
      <c r="AR31" s="22" t="e">
        <f>VLOOKUP($B31,Data!$A$8:$EZ$351,Data!#REF!,FALSE)</f>
        <v>#REF!</v>
      </c>
      <c r="AS31" s="22" t="e">
        <f>VLOOKUP($B31,Data!$A$8:$EZ$351,Data!#REF!,FALSE)</f>
        <v>#REF!</v>
      </c>
      <c r="AT31" s="22" t="e">
        <f>VLOOKUP($B31,Data!$A$8:$EZ$351,Data!#REF!,FALSE)</f>
        <v>#REF!</v>
      </c>
      <c r="AU31" s="22" t="e">
        <f>VLOOKUP($B31,Data!$A$8:$EZ$351,Data!#REF!,FALSE)</f>
        <v>#REF!</v>
      </c>
      <c r="AV31" s="22" t="e">
        <f>VLOOKUP($B31,Data!$A$8:$EZ$351,Data!#REF!,FALSE)</f>
        <v>#REF!</v>
      </c>
      <c r="AW31" s="22" t="e">
        <f>VLOOKUP($B31,Data!$A$8:$EZ$351,Data!#REF!,FALSE)</f>
        <v>#REF!</v>
      </c>
      <c r="AX31" s="22" t="e">
        <f>VLOOKUP($B31,Data!$A$8:$EZ$351,Data!#REF!,FALSE)</f>
        <v>#REF!</v>
      </c>
      <c r="AY31" s="22" t="e">
        <f>VLOOKUP($B31,Data!$A$8:$EZ$351,Data!#REF!,FALSE)</f>
        <v>#REF!</v>
      </c>
      <c r="AZ31" s="22" t="e">
        <f>VLOOKUP($B31,Data!$A$8:$EZ$351,Data!#REF!,FALSE)</f>
        <v>#REF!</v>
      </c>
      <c r="BA31" s="22" t="e">
        <f>VLOOKUP($B31,Data!$A$8:$EZ$351,Data!#REF!,FALSE)</f>
        <v>#REF!</v>
      </c>
      <c r="BB31" s="22" t="e">
        <f>VLOOKUP($B31,Data!$A$8:$EZ$351,Data!#REF!,FALSE)</f>
        <v>#REF!</v>
      </c>
      <c r="BC31" s="22" t="e">
        <f>VLOOKUP($B31,Data!$A$8:$EZ$351,Data!#REF!,FALSE)</f>
        <v>#REF!</v>
      </c>
      <c r="BD31" s="22" t="e">
        <f>VLOOKUP($B31,Data!$A$8:$EZ$351,Data!#REF!,FALSE)</f>
        <v>#REF!</v>
      </c>
      <c r="BE31" s="22" t="e">
        <f>VLOOKUP($B31,Data!$A$8:$EZ$351,Data!#REF!,FALSE)</f>
        <v>#REF!</v>
      </c>
    </row>
    <row r="32" spans="1:57" x14ac:dyDescent="0.3">
      <c r="A32" s="1" t="s">
        <v>0</v>
      </c>
      <c r="B32" s="16" t="s">
        <v>52</v>
      </c>
      <c r="C32" s="35" t="s">
        <v>441</v>
      </c>
      <c r="D32" t="s">
        <v>0</v>
      </c>
      <c r="E32" s="36" t="s">
        <v>52</v>
      </c>
      <c r="F32" t="s">
        <v>400</v>
      </c>
      <c r="G32" t="s">
        <v>418</v>
      </c>
      <c r="H32" s="22" t="e">
        <f>VLOOKUP($B32,Data!$A$8:$EZ$351,Data!EA$4,FALSE)</f>
        <v>#DIV/0!</v>
      </c>
      <c r="I32" s="22">
        <f>VLOOKUP($B32,Data!$A$8:$EZ$351,Data!EB$4,FALSE)</f>
        <v>5.7133220910623943E-2</v>
      </c>
      <c r="J32" s="22">
        <f>VLOOKUP($B32,Data!$A$8:$EZ$351,Data!EC$4,FALSE)</f>
        <v>5.2983050847457629E-2</v>
      </c>
      <c r="K32" s="22">
        <f>VLOOKUP($B32,Data!$A$8:$EZ$351,Data!ED$4,FALSE)</f>
        <v>4.7320261437908497E-2</v>
      </c>
      <c r="L32" s="22">
        <f>VLOOKUP($B32,Data!$A$8:$EZ$351,Data!EE$4,FALSE)</f>
        <v>4.8280757097791796E-2</v>
      </c>
      <c r="M32" s="22">
        <f>VLOOKUP($B32,Data!$A$8:$EZ$351,Data!EF$4,FALSE)</f>
        <v>4.1344667697063367E-2</v>
      </c>
      <c r="N32" s="22">
        <f>VLOOKUP($B32,Data!$A$8:$EZ$351,Data!EG$4,FALSE)</f>
        <v>3.620094191522763E-2</v>
      </c>
      <c r="O32" s="22">
        <f>VLOOKUP($B32,Data!$A$8:$EZ$351,Data!EH$4,FALSE)</f>
        <v>3.2679127725856696E-2</v>
      </c>
      <c r="P32" s="22">
        <f>VLOOKUP($B32,Data!$A$8:$EZ$351,Data!EI$4,FALSE)</f>
        <v>3.3042121684867393E-2</v>
      </c>
      <c r="Q32" s="22">
        <f>VLOOKUP($B32,Data!$A$8:$EZ$351,Data!EJ$4,FALSE)</f>
        <v>3.0015625000000001E-2</v>
      </c>
      <c r="R32" s="22">
        <f>VLOOKUP($B32,Data!$A$8:$EZ$351,Data!EK$4,FALSE)</f>
        <v>2.7874015748031496E-2</v>
      </c>
      <c r="S32" s="22">
        <f>VLOOKUP($B32,Data!$A$8:$EZ$351,Data!EL$4,FALSE)</f>
        <v>2.8333333333333332E-2</v>
      </c>
      <c r="T32" s="22">
        <f>VLOOKUP($B32,Data!$A$8:$EZ$351,Data!EM$4,FALSE)</f>
        <v>3.0898876404494381E-2</v>
      </c>
      <c r="U32" s="22">
        <f>VLOOKUP($B32,Data!$A$8:$EZ$351,Data!EN$4,FALSE)</f>
        <v>3.0457516339869282E-2</v>
      </c>
      <c r="V32" s="22">
        <f>VLOOKUP($B32,Data!$A$8:$EZ$351,Data!EO$4,FALSE)</f>
        <v>2.9074675324675326E-2</v>
      </c>
      <c r="W32" s="22">
        <f>VLOOKUP($B32,Data!$A$8:$EZ$351,Data!EP$4,FALSE)</f>
        <v>2.7444794952681387E-2</v>
      </c>
      <c r="X32" s="22">
        <f>VLOOKUP($B32,Data!$A$8:$EZ$351,Data!EQ$4,FALSE)</f>
        <v>2.8943217665615143E-2</v>
      </c>
      <c r="Y32" s="22">
        <f>VLOOKUP($B32,Data!$A$8:$EZ$351,Data!ER$4,FALSE)</f>
        <v>2.9165329052969504E-2</v>
      </c>
      <c r="Z32" s="22">
        <f>VLOOKUP($B32,Data!$A$8:$EZ$351,Data!ES$4,FALSE)</f>
        <v>2.6373626373626374E-2</v>
      </c>
      <c r="AA32" s="22">
        <f>VLOOKUP($B32,Data!$A$8:$EZ$351,Data!ET$4,FALSE)</f>
        <v>2.6666666666666668E-2</v>
      </c>
      <c r="AB32" s="22">
        <f>VLOOKUP($B32,Data!$A$8:$EZ$351,Data!EU$4,FALSE)</f>
        <v>3.0230642504118617E-2</v>
      </c>
      <c r="AC32" s="22">
        <f>VLOOKUP($B32,Data!$A$8:$EZ$351,Data!EV$4,FALSE)</f>
        <v>2.9267100977198698E-2</v>
      </c>
      <c r="AD32" s="22">
        <f>VLOOKUP($B32,Data!$A$8:$EZ$351,Data!EW$4,FALSE)</f>
        <v>2.5653543307086614E-2</v>
      </c>
      <c r="AE32" s="22">
        <f>VLOOKUP($B32,Data!$A$8:$EZ$351,Data!EX$4,FALSE)</f>
        <v>2.5618153364632239E-2</v>
      </c>
      <c r="AF32" s="22">
        <f>VLOOKUP($B32,Data!$A$8:$EZ$351,Data!EY$4,FALSE)</f>
        <v>2.7527216174183515E-2</v>
      </c>
      <c r="AG32" s="22">
        <f>VLOOKUP($B32,Data!$A$8:$EZ$351,Data!EZ$4,FALSE)</f>
        <v>2.6510903426791278E-2</v>
      </c>
      <c r="AH32" s="22">
        <f>VLOOKUP($B32,Data!$A$8:$FA$351,Data!FA$4,FALSE)</f>
        <v>2.5336463223787166E-2</v>
      </c>
      <c r="AI32" s="22">
        <f>VLOOKUP($B32,Data!$A$8:FB$351,Data!FB$4,FALSE)</f>
        <v>2.6246056782334385E-2</v>
      </c>
      <c r="AJ32" s="22">
        <f>VLOOKUP($B32,Data!$A$8:FC$351,Data!FC$4,FALSE)</f>
        <v>2.8296178343949045E-2</v>
      </c>
      <c r="AK32" s="22">
        <f>VLOOKUP($B32,Data!$A$8:FD$351,Data!FD$4,FALSE)</f>
        <v>5.7056145675265554E-2</v>
      </c>
      <c r="AL32" s="22">
        <f>VLOOKUP($B32,Data!$A$8:FE$351,Data!FE$4,FALSE)</f>
        <v>5.2999999999999999E-2</v>
      </c>
      <c r="AM32" s="22">
        <f>VLOOKUP($B32,Data!$A$8:FF$351,Data!FF$4,FALSE)</f>
        <v>5.2066365007541478E-2</v>
      </c>
      <c r="AN32" s="22" t="e">
        <f>VLOOKUP($B32,Data!$A$8:$EZ$351,Data!#REF!,FALSE)</f>
        <v>#REF!</v>
      </c>
      <c r="AO32" s="22" t="e">
        <f>VLOOKUP($B32,Data!$A$8:$EZ$351,Data!#REF!,FALSE)</f>
        <v>#REF!</v>
      </c>
      <c r="AP32" s="22" t="e">
        <f>VLOOKUP($B32,Data!$A$8:$EZ$351,Data!#REF!,FALSE)</f>
        <v>#REF!</v>
      </c>
      <c r="AQ32" s="22" t="e">
        <f>VLOOKUP($B32,Data!$A$8:$EZ$351,Data!#REF!,FALSE)</f>
        <v>#REF!</v>
      </c>
      <c r="AR32" s="22" t="e">
        <f>VLOOKUP($B32,Data!$A$8:$EZ$351,Data!#REF!,FALSE)</f>
        <v>#REF!</v>
      </c>
      <c r="AS32" s="22" t="e">
        <f>VLOOKUP($B32,Data!$A$8:$EZ$351,Data!#REF!,FALSE)</f>
        <v>#REF!</v>
      </c>
      <c r="AT32" s="22" t="e">
        <f>VLOOKUP($B32,Data!$A$8:$EZ$351,Data!#REF!,FALSE)</f>
        <v>#REF!</v>
      </c>
      <c r="AU32" s="22" t="e">
        <f>VLOOKUP($B32,Data!$A$8:$EZ$351,Data!#REF!,FALSE)</f>
        <v>#REF!</v>
      </c>
      <c r="AV32" s="22" t="e">
        <f>VLOOKUP($B32,Data!$A$8:$EZ$351,Data!#REF!,FALSE)</f>
        <v>#REF!</v>
      </c>
      <c r="AW32" s="22" t="e">
        <f>VLOOKUP($B32,Data!$A$8:$EZ$351,Data!#REF!,FALSE)</f>
        <v>#REF!</v>
      </c>
      <c r="AX32" s="22" t="e">
        <f>VLOOKUP($B32,Data!$A$8:$EZ$351,Data!#REF!,FALSE)</f>
        <v>#REF!</v>
      </c>
      <c r="AY32" s="22" t="e">
        <f>VLOOKUP($B32,Data!$A$8:$EZ$351,Data!#REF!,FALSE)</f>
        <v>#REF!</v>
      </c>
      <c r="AZ32" s="22" t="e">
        <f>VLOOKUP($B32,Data!$A$8:$EZ$351,Data!#REF!,FALSE)</f>
        <v>#REF!</v>
      </c>
      <c r="BA32" s="22" t="e">
        <f>VLOOKUP($B32,Data!$A$8:$EZ$351,Data!#REF!,FALSE)</f>
        <v>#REF!</v>
      </c>
      <c r="BB32" s="22" t="e">
        <f>VLOOKUP($B32,Data!$A$8:$EZ$351,Data!#REF!,FALSE)</f>
        <v>#REF!</v>
      </c>
      <c r="BC32" s="22" t="e">
        <f>VLOOKUP($B32,Data!$A$8:$EZ$351,Data!#REF!,FALSE)</f>
        <v>#REF!</v>
      </c>
      <c r="BD32" s="22" t="e">
        <f>VLOOKUP($B32,Data!$A$8:$EZ$351,Data!#REF!,FALSE)</f>
        <v>#REF!</v>
      </c>
      <c r="BE32" s="22" t="e">
        <f>VLOOKUP($B32,Data!$A$8:$EZ$351,Data!#REF!,FALSE)</f>
        <v>#REF!</v>
      </c>
    </row>
    <row r="33" spans="1:57" x14ac:dyDescent="0.3">
      <c r="A33" s="1" t="s">
        <v>0</v>
      </c>
      <c r="B33" s="16" t="s">
        <v>53</v>
      </c>
      <c r="C33" s="35" t="s">
        <v>440</v>
      </c>
      <c r="D33" t="s">
        <v>442</v>
      </c>
      <c r="E33" s="36" t="s">
        <v>53</v>
      </c>
      <c r="F33" t="s">
        <v>402</v>
      </c>
      <c r="G33" t="s">
        <v>418</v>
      </c>
      <c r="H33" s="22" t="e">
        <f>VLOOKUP($B33,Data!$A$8:$EZ$351,Data!EA$4,FALSE)</f>
        <v>#DIV/0!</v>
      </c>
      <c r="I33" s="22">
        <f>VLOOKUP($B33,Data!$A$8:$EZ$351,Data!EB$4,FALSE)</f>
        <v>9.279603223806572E-2</v>
      </c>
      <c r="J33" s="22">
        <f>VLOOKUP($B33,Data!$A$8:$EZ$351,Data!EC$4,FALSE)</f>
        <v>8.9269981120201389E-2</v>
      </c>
      <c r="K33" s="22">
        <f>VLOOKUP($B33,Data!$A$8:$EZ$351,Data!ED$4,FALSE)</f>
        <v>8.0554528650646953E-2</v>
      </c>
      <c r="L33" s="22">
        <f>VLOOKUP($B33,Data!$A$8:$EZ$351,Data!EE$4,FALSE)</f>
        <v>8.2891025641025642E-2</v>
      </c>
      <c r="M33" s="22">
        <f>VLOOKUP($B33,Data!$A$8:$EZ$351,Data!EF$4,FALSE)</f>
        <v>7.9165061014771998E-2</v>
      </c>
      <c r="N33" s="22">
        <f>VLOOKUP($B33,Data!$A$8:$EZ$351,Data!EG$4,FALSE)</f>
        <v>7.5648030495552729E-2</v>
      </c>
      <c r="O33" s="22">
        <f>VLOOKUP($B33,Data!$A$8:$EZ$351,Data!EH$4,FALSE)</f>
        <v>7.0298034242232091E-2</v>
      </c>
      <c r="P33" s="22">
        <f>VLOOKUP($B33,Data!$A$8:$EZ$351,Data!EI$4,FALSE)</f>
        <v>6.4681625227410555E-2</v>
      </c>
      <c r="Q33" s="22">
        <f>VLOOKUP($B33,Data!$A$8:$EZ$351,Data!EJ$4,FALSE)</f>
        <v>6.4463855421686742E-2</v>
      </c>
      <c r="R33" s="22">
        <f>VLOOKUP($B33,Data!$A$8:$EZ$351,Data!EK$4,FALSE)</f>
        <v>6.3233353329334135E-2</v>
      </c>
      <c r="S33" s="22">
        <f>VLOOKUP($B33,Data!$A$8:$EZ$351,Data!EL$4,FALSE)</f>
        <v>6.1438106796116505E-2</v>
      </c>
      <c r="T33" s="22">
        <f>VLOOKUP($B33,Data!$A$8:$EZ$351,Data!EM$4,FALSE)</f>
        <v>6.2734082397003746E-2</v>
      </c>
      <c r="U33" s="22">
        <f>VLOOKUP($B33,Data!$A$8:$EZ$351,Data!EN$4,FALSE)</f>
        <v>6.0092649783817169E-2</v>
      </c>
      <c r="V33" s="22">
        <f>VLOOKUP($B33,Data!$A$8:$EZ$351,Data!EO$4,FALSE)</f>
        <v>6.0030769230769228E-2</v>
      </c>
      <c r="W33" s="22">
        <f>VLOOKUP($B33,Data!$A$8:$EZ$351,Data!EP$4,FALSE)</f>
        <v>5.7483241925655092E-2</v>
      </c>
      <c r="X33" s="22">
        <f>VLOOKUP($B33,Data!$A$8:$EZ$351,Data!EQ$4,FALSE)</f>
        <v>5.7849596022374147E-2</v>
      </c>
      <c r="Y33" s="22">
        <f>VLOOKUP($B33,Data!$A$8:$EZ$351,Data!ER$4,FALSE)</f>
        <v>5.9607346421785938E-2</v>
      </c>
      <c r="Z33" s="22">
        <f>VLOOKUP($B33,Data!$A$8:$EZ$351,Data!ES$4,FALSE)</f>
        <v>5.6414974619289342E-2</v>
      </c>
      <c r="AA33" s="22">
        <f>VLOOKUP($B33,Data!$A$8:$EZ$351,Data!ET$4,FALSE)</f>
        <v>5.3959234095120448E-2</v>
      </c>
      <c r="AB33" s="22">
        <f>VLOOKUP($B33,Data!$A$8:$EZ$351,Data!EU$4,FALSE)</f>
        <v>5.2519496100779842E-2</v>
      </c>
      <c r="AC33" s="22">
        <f>VLOOKUP($B33,Data!$A$8:$EZ$351,Data!EV$4,FALSE)</f>
        <v>5.120689655172414E-2</v>
      </c>
      <c r="AD33" s="22">
        <f>VLOOKUP($B33,Data!$A$8:$EZ$351,Data!EW$4,FALSE)</f>
        <v>4.9667250437828374E-2</v>
      </c>
      <c r="AE33" s="22">
        <f>VLOOKUP($B33,Data!$A$8:$EZ$351,Data!EX$4,FALSE)</f>
        <v>5.0943168077388148E-2</v>
      </c>
      <c r="AF33" s="22">
        <f>VLOOKUP($B33,Data!$A$8:$EZ$351,Data!EY$4,FALSE)</f>
        <v>5.1229016786570741E-2</v>
      </c>
      <c r="AG33" s="22">
        <f>VLOOKUP($B33,Data!$A$8:$EZ$351,Data!EZ$4,FALSE)</f>
        <v>5.1070601851851853E-2</v>
      </c>
      <c r="AH33" s="22">
        <f>VLOOKUP($B33,Data!$A$8:$FA$351,Data!FA$4,FALSE)</f>
        <v>5.3360800470865215E-2</v>
      </c>
      <c r="AI33" s="22">
        <f>VLOOKUP($B33,Data!$A$8:FB$351,Data!FB$4,FALSE)</f>
        <v>5.4064705882352938E-2</v>
      </c>
      <c r="AJ33" s="22">
        <f>VLOOKUP($B33,Data!$A$8:FC$351,Data!FC$4,FALSE)</f>
        <v>5.7025428740390301E-2</v>
      </c>
      <c r="AK33" s="22">
        <f>VLOOKUP($B33,Data!$A$8:FD$351,Data!FD$4,FALSE)</f>
        <v>0.13446630888491354</v>
      </c>
      <c r="AL33" s="22">
        <f>VLOOKUP($B33,Data!$A$8:FE$351,Data!FE$4,FALSE)</f>
        <v>0.13899099099099099</v>
      </c>
      <c r="AM33" s="22">
        <f>VLOOKUP($B33,Data!$A$8:FF$351,Data!FF$4,FALSE)</f>
        <v>0.14723903644224831</v>
      </c>
      <c r="AN33" s="22" t="e">
        <f>VLOOKUP($B33,Data!$A$8:$EZ$351,Data!#REF!,FALSE)</f>
        <v>#REF!</v>
      </c>
      <c r="AO33" s="22" t="e">
        <f>VLOOKUP($B33,Data!$A$8:$EZ$351,Data!#REF!,FALSE)</f>
        <v>#REF!</v>
      </c>
      <c r="AP33" s="22" t="e">
        <f>VLOOKUP($B33,Data!$A$8:$EZ$351,Data!#REF!,FALSE)</f>
        <v>#REF!</v>
      </c>
      <c r="AQ33" s="22" t="e">
        <f>VLOOKUP($B33,Data!$A$8:$EZ$351,Data!#REF!,FALSE)</f>
        <v>#REF!</v>
      </c>
      <c r="AR33" s="22" t="e">
        <f>VLOOKUP($B33,Data!$A$8:$EZ$351,Data!#REF!,FALSE)</f>
        <v>#REF!</v>
      </c>
      <c r="AS33" s="22" t="e">
        <f>VLOOKUP($B33,Data!$A$8:$EZ$351,Data!#REF!,FALSE)</f>
        <v>#REF!</v>
      </c>
      <c r="AT33" s="22" t="e">
        <f>VLOOKUP($B33,Data!$A$8:$EZ$351,Data!#REF!,FALSE)</f>
        <v>#REF!</v>
      </c>
      <c r="AU33" s="22" t="e">
        <f>VLOOKUP($B33,Data!$A$8:$EZ$351,Data!#REF!,FALSE)</f>
        <v>#REF!</v>
      </c>
      <c r="AV33" s="22" t="e">
        <f>VLOOKUP($B33,Data!$A$8:$EZ$351,Data!#REF!,FALSE)</f>
        <v>#REF!</v>
      </c>
      <c r="AW33" s="22" t="e">
        <f>VLOOKUP($B33,Data!$A$8:$EZ$351,Data!#REF!,FALSE)</f>
        <v>#REF!</v>
      </c>
      <c r="AX33" s="22" t="e">
        <f>VLOOKUP($B33,Data!$A$8:$EZ$351,Data!#REF!,FALSE)</f>
        <v>#REF!</v>
      </c>
      <c r="AY33" s="22" t="e">
        <f>VLOOKUP($B33,Data!$A$8:$EZ$351,Data!#REF!,FALSE)</f>
        <v>#REF!</v>
      </c>
      <c r="AZ33" s="22" t="e">
        <f>VLOOKUP($B33,Data!$A$8:$EZ$351,Data!#REF!,FALSE)</f>
        <v>#REF!</v>
      </c>
      <c r="BA33" s="22" t="e">
        <f>VLOOKUP($B33,Data!$A$8:$EZ$351,Data!#REF!,FALSE)</f>
        <v>#REF!</v>
      </c>
      <c r="BB33" s="22" t="e">
        <f>VLOOKUP($B33,Data!$A$8:$EZ$351,Data!#REF!,FALSE)</f>
        <v>#REF!</v>
      </c>
      <c r="BC33" s="22" t="e">
        <f>VLOOKUP($B33,Data!$A$8:$EZ$351,Data!#REF!,FALSE)</f>
        <v>#REF!</v>
      </c>
      <c r="BD33" s="22" t="e">
        <f>VLOOKUP($B33,Data!$A$8:$EZ$351,Data!#REF!,FALSE)</f>
        <v>#REF!</v>
      </c>
      <c r="BE33" s="22" t="e">
        <f>VLOOKUP($B33,Data!$A$8:$EZ$351,Data!#REF!,FALSE)</f>
        <v>#REF!</v>
      </c>
    </row>
    <row r="34" spans="1:57" x14ac:dyDescent="0.3">
      <c r="A34" s="1" t="s">
        <v>0</v>
      </c>
      <c r="B34" s="16" t="s">
        <v>54</v>
      </c>
      <c r="C34" s="35" t="s">
        <v>446</v>
      </c>
      <c r="D34" t="s">
        <v>0</v>
      </c>
      <c r="E34" s="36" t="s">
        <v>54</v>
      </c>
      <c r="F34" t="s">
        <v>395</v>
      </c>
      <c r="G34" t="s">
        <v>418</v>
      </c>
      <c r="H34" s="22" t="e">
        <f>VLOOKUP($B34,Data!$A$8:$EZ$351,Data!EA$4,FALSE)</f>
        <v>#DIV/0!</v>
      </c>
      <c r="I34" s="22">
        <f>VLOOKUP($B34,Data!$A$8:$EZ$351,Data!EB$4,FALSE)</f>
        <v>3.4025E-2</v>
      </c>
      <c r="J34" s="22">
        <f>VLOOKUP($B34,Data!$A$8:$EZ$351,Data!EC$4,FALSE)</f>
        <v>3.2569974554707379E-2</v>
      </c>
      <c r="K34" s="22">
        <f>VLOOKUP($B34,Data!$A$8:$EZ$351,Data!ED$4,FALSE)</f>
        <v>3.108695652173913E-2</v>
      </c>
      <c r="L34" s="22">
        <f>VLOOKUP($B34,Data!$A$8:$EZ$351,Data!EE$4,FALSE)</f>
        <v>3.1345646437994722E-2</v>
      </c>
      <c r="M34" s="22">
        <f>VLOOKUP($B34,Data!$A$8:$EZ$351,Data!EF$4,FALSE)</f>
        <v>2.8268156424581005E-2</v>
      </c>
      <c r="N34" s="22">
        <f>VLOOKUP($B34,Data!$A$8:$EZ$351,Data!EG$4,FALSE)</f>
        <v>2.4200542005420055E-2</v>
      </c>
      <c r="O34" s="22">
        <f>VLOOKUP($B34,Data!$A$8:$EZ$351,Data!EH$4,FALSE)</f>
        <v>2.244332493702771E-2</v>
      </c>
      <c r="P34" s="22">
        <f>VLOOKUP($B34,Data!$A$8:$EZ$351,Data!EI$4,FALSE)</f>
        <v>2.158690176322418E-2</v>
      </c>
      <c r="Q34" s="22">
        <f>VLOOKUP($B34,Data!$A$8:$EZ$351,Data!EJ$4,FALSE)</f>
        <v>1.8925000000000001E-2</v>
      </c>
      <c r="R34" s="22">
        <f>VLOOKUP($B34,Data!$A$8:$EZ$351,Data!EK$4,FALSE)</f>
        <v>1.8646616541353384E-2</v>
      </c>
      <c r="S34" s="22">
        <f>VLOOKUP($B34,Data!$A$8:$EZ$351,Data!EL$4,FALSE)</f>
        <v>1.8241206030150753E-2</v>
      </c>
      <c r="T34" s="22">
        <f>VLOOKUP($B34,Data!$A$8:$EZ$351,Data!EM$4,FALSE)</f>
        <v>1.968E-2</v>
      </c>
      <c r="U34" s="22">
        <f>VLOOKUP($B34,Data!$A$8:$EZ$351,Data!EN$4,FALSE)</f>
        <v>1.7493333333333333E-2</v>
      </c>
      <c r="V34" s="22">
        <f>VLOOKUP($B34,Data!$A$8:$EZ$351,Data!EO$4,FALSE)</f>
        <v>2.0716332378223495E-2</v>
      </c>
      <c r="W34" s="22">
        <f>VLOOKUP($B34,Data!$A$8:$EZ$351,Data!EP$4,FALSE)</f>
        <v>2.2434782608695653E-2</v>
      </c>
      <c r="X34" s="22">
        <f>VLOOKUP($B34,Data!$A$8:$EZ$351,Data!EQ$4,FALSE)</f>
        <v>2.2809917355371901E-2</v>
      </c>
      <c r="Y34" s="22">
        <f>VLOOKUP($B34,Data!$A$8:$EZ$351,Data!ER$4,FALSE)</f>
        <v>2.086021505376344E-2</v>
      </c>
      <c r="Z34" s="22">
        <f>VLOOKUP($B34,Data!$A$8:$EZ$351,Data!ES$4,FALSE)</f>
        <v>2.0270270270270271E-2</v>
      </c>
      <c r="AA34" s="22">
        <f>VLOOKUP($B34,Data!$A$8:$EZ$351,Data!ET$4,FALSE)</f>
        <v>2.0449438202247192E-2</v>
      </c>
      <c r="AB34" s="22">
        <f>VLOOKUP($B34,Data!$A$8:$EZ$351,Data!EU$4,FALSE)</f>
        <v>2.2464183381088826E-2</v>
      </c>
      <c r="AC34" s="22">
        <f>VLOOKUP($B34,Data!$A$8:$EZ$351,Data!EV$4,FALSE)</f>
        <v>2.3422619047619046E-2</v>
      </c>
      <c r="AD34" s="22">
        <f>VLOOKUP($B34,Data!$A$8:$EZ$351,Data!EW$4,FALSE)</f>
        <v>2.2406876790830945E-2</v>
      </c>
      <c r="AE34" s="22">
        <f>VLOOKUP($B34,Data!$A$8:$EZ$351,Data!EX$4,FALSE)</f>
        <v>2.4610778443113771E-2</v>
      </c>
      <c r="AF34" s="22">
        <f>VLOOKUP($B34,Data!$A$8:$EZ$351,Data!EY$4,FALSE)</f>
        <v>2.5578635014836794E-2</v>
      </c>
      <c r="AG34" s="22">
        <f>VLOOKUP($B34,Data!$A$8:$EZ$351,Data!EZ$4,FALSE)</f>
        <v>2.4186046511627906E-2</v>
      </c>
      <c r="AH34" s="22">
        <f>VLOOKUP($B34,Data!$A$8:$FA$351,Data!FA$4,FALSE)</f>
        <v>2.2724637681159419E-2</v>
      </c>
      <c r="AI34" s="22">
        <f>VLOOKUP($B34,Data!$A$8:FB$351,Data!FB$4,FALSE)</f>
        <v>2.1157894736842105E-2</v>
      </c>
      <c r="AJ34" s="22">
        <f>VLOOKUP($B34,Data!$A$8:FC$351,Data!FC$4,FALSE)</f>
        <v>2.4332425068119889E-2</v>
      </c>
      <c r="AK34" s="22">
        <f>VLOOKUP($B34,Data!$A$8:FD$351,Data!FD$4,FALSE)</f>
        <v>6.5598885793871867E-2</v>
      </c>
      <c r="AL34" s="22">
        <f>VLOOKUP($B34,Data!$A$8:FE$351,Data!FE$4,FALSE)</f>
        <v>7.2514970059880238E-2</v>
      </c>
      <c r="AM34" s="22">
        <f>VLOOKUP($B34,Data!$A$8:FF$351,Data!FF$4,FALSE)</f>
        <v>7.8187919463087244E-2</v>
      </c>
      <c r="AN34" s="22" t="e">
        <f>VLOOKUP($B34,Data!$A$8:$EZ$351,Data!#REF!,FALSE)</f>
        <v>#REF!</v>
      </c>
      <c r="AO34" s="22" t="e">
        <f>VLOOKUP($B34,Data!$A$8:$EZ$351,Data!#REF!,FALSE)</f>
        <v>#REF!</v>
      </c>
      <c r="AP34" s="22" t="e">
        <f>VLOOKUP($B34,Data!$A$8:$EZ$351,Data!#REF!,FALSE)</f>
        <v>#REF!</v>
      </c>
      <c r="AQ34" s="22" t="e">
        <f>VLOOKUP($B34,Data!$A$8:$EZ$351,Data!#REF!,FALSE)</f>
        <v>#REF!</v>
      </c>
      <c r="AR34" s="22" t="e">
        <f>VLOOKUP($B34,Data!$A$8:$EZ$351,Data!#REF!,FALSE)</f>
        <v>#REF!</v>
      </c>
      <c r="AS34" s="22" t="e">
        <f>VLOOKUP($B34,Data!$A$8:$EZ$351,Data!#REF!,FALSE)</f>
        <v>#REF!</v>
      </c>
      <c r="AT34" s="22" t="e">
        <f>VLOOKUP($B34,Data!$A$8:$EZ$351,Data!#REF!,FALSE)</f>
        <v>#REF!</v>
      </c>
      <c r="AU34" s="22" t="e">
        <f>VLOOKUP($B34,Data!$A$8:$EZ$351,Data!#REF!,FALSE)</f>
        <v>#REF!</v>
      </c>
      <c r="AV34" s="22" t="e">
        <f>VLOOKUP($B34,Data!$A$8:$EZ$351,Data!#REF!,FALSE)</f>
        <v>#REF!</v>
      </c>
      <c r="AW34" s="22" t="e">
        <f>VLOOKUP($B34,Data!$A$8:$EZ$351,Data!#REF!,FALSE)</f>
        <v>#REF!</v>
      </c>
      <c r="AX34" s="22" t="e">
        <f>VLOOKUP($B34,Data!$A$8:$EZ$351,Data!#REF!,FALSE)</f>
        <v>#REF!</v>
      </c>
      <c r="AY34" s="22" t="e">
        <f>VLOOKUP($B34,Data!$A$8:$EZ$351,Data!#REF!,FALSE)</f>
        <v>#REF!</v>
      </c>
      <c r="AZ34" s="22" t="e">
        <f>VLOOKUP($B34,Data!$A$8:$EZ$351,Data!#REF!,FALSE)</f>
        <v>#REF!</v>
      </c>
      <c r="BA34" s="22" t="e">
        <f>VLOOKUP($B34,Data!$A$8:$EZ$351,Data!#REF!,FALSE)</f>
        <v>#REF!</v>
      </c>
      <c r="BB34" s="22" t="e">
        <f>VLOOKUP($B34,Data!$A$8:$EZ$351,Data!#REF!,FALSE)</f>
        <v>#REF!</v>
      </c>
      <c r="BC34" s="22" t="e">
        <f>VLOOKUP($B34,Data!$A$8:$EZ$351,Data!#REF!,FALSE)</f>
        <v>#REF!</v>
      </c>
      <c r="BD34" s="22" t="e">
        <f>VLOOKUP($B34,Data!$A$8:$EZ$351,Data!#REF!,FALSE)</f>
        <v>#REF!</v>
      </c>
      <c r="BE34" s="22" t="e">
        <f>VLOOKUP($B34,Data!$A$8:$EZ$351,Data!#REF!,FALSE)</f>
        <v>#REF!</v>
      </c>
    </row>
    <row r="35" spans="1:57" x14ac:dyDescent="0.3">
      <c r="A35" s="1"/>
      <c r="B35" s="16" t="s">
        <v>55</v>
      </c>
      <c r="C35" s="35" t="s">
        <v>440</v>
      </c>
      <c r="D35" t="s">
        <v>442</v>
      </c>
      <c r="E35" s="36" t="s">
        <v>55</v>
      </c>
      <c r="F35" t="s">
        <v>385</v>
      </c>
      <c r="G35" t="s">
        <v>418</v>
      </c>
      <c r="H35" s="22" t="e">
        <f>VLOOKUP($B35,Data!$A$8:$EZ$351,Data!EA$4,FALSE)</f>
        <v>#DIV/0!</v>
      </c>
      <c r="I35" s="22">
        <f>VLOOKUP($B35,Data!$A$8:$EZ$351,Data!EB$4,FALSE)</f>
        <v>5.5E-2</v>
      </c>
      <c r="J35" s="22">
        <f>VLOOKUP($B35,Data!$A$8:$EZ$351,Data!EC$4,FALSE)</f>
        <v>5.3518024032042727E-2</v>
      </c>
      <c r="K35" s="22">
        <f>VLOOKUP($B35,Data!$A$8:$EZ$351,Data!ED$4,FALSE)</f>
        <v>5.0544488711819387E-2</v>
      </c>
      <c r="L35" s="22">
        <f>VLOOKUP($B35,Data!$A$8:$EZ$351,Data!EE$4,FALSE)</f>
        <v>4.9326797385620916E-2</v>
      </c>
      <c r="M35" s="22">
        <f>VLOOKUP($B35,Data!$A$8:$EZ$351,Data!EF$4,FALSE)</f>
        <v>4.3574168797953963E-2</v>
      </c>
      <c r="N35" s="22">
        <f>VLOOKUP($B35,Data!$A$8:$EZ$351,Data!EG$4,FALSE)</f>
        <v>4.0409993593850099E-2</v>
      </c>
      <c r="O35" s="22">
        <f>VLOOKUP($B35,Data!$A$8:$EZ$351,Data!EH$4,FALSE)</f>
        <v>3.8950777202072538E-2</v>
      </c>
      <c r="P35" s="22">
        <f>VLOOKUP($B35,Data!$A$8:$EZ$351,Data!EI$4,FALSE)</f>
        <v>3.8739549839228296E-2</v>
      </c>
      <c r="Q35" s="22">
        <f>VLOOKUP($B35,Data!$A$8:$EZ$351,Data!EJ$4,FALSE)</f>
        <v>3.6708609271523182E-2</v>
      </c>
      <c r="R35" s="22">
        <f>VLOOKUP($B35,Data!$A$8:$EZ$351,Data!EK$4,FALSE)</f>
        <v>3.5673333333333335E-2</v>
      </c>
      <c r="S35" s="22">
        <f>VLOOKUP($B35,Data!$A$8:$EZ$351,Data!EL$4,FALSE)</f>
        <v>3.3891076115485565E-2</v>
      </c>
      <c r="T35" s="22">
        <f>VLOOKUP($B35,Data!$A$8:$EZ$351,Data!EM$4,FALSE)</f>
        <v>3.4489264801561482E-2</v>
      </c>
      <c r="U35" s="22">
        <f>VLOOKUP($B35,Data!$A$8:$EZ$351,Data!EN$4,FALSE)</f>
        <v>3.2718570516911294E-2</v>
      </c>
      <c r="V35" s="22">
        <f>VLOOKUP($B35,Data!$A$8:$EZ$351,Data!EO$4,FALSE)</f>
        <v>3.1904761904761908E-2</v>
      </c>
      <c r="W35" s="22">
        <f>VLOOKUP($B35,Data!$A$8:$EZ$351,Data!EP$4,FALSE)</f>
        <v>3.1777916406737369E-2</v>
      </c>
      <c r="X35" s="22">
        <f>VLOOKUP($B35,Data!$A$8:$EZ$351,Data!EQ$4,FALSE)</f>
        <v>3.2211180124223603E-2</v>
      </c>
      <c r="Y35" s="22">
        <f>VLOOKUP($B35,Data!$A$8:$EZ$351,Data!ER$4,FALSE)</f>
        <v>3.0514888337468984E-2</v>
      </c>
      <c r="Z35" s="22">
        <f>VLOOKUP($B35,Data!$A$8:$EZ$351,Data!ES$4,FALSE)</f>
        <v>2.9496894409937888E-2</v>
      </c>
      <c r="AA35" s="22">
        <f>VLOOKUP($B35,Data!$A$8:$EZ$351,Data!ET$4,FALSE)</f>
        <v>3.0321361058601136E-2</v>
      </c>
      <c r="AB35" s="22">
        <f>VLOOKUP($B35,Data!$A$8:$EZ$351,Data!EU$4,FALSE)</f>
        <v>3.2649134060295064E-2</v>
      </c>
      <c r="AC35" s="22">
        <f>VLOOKUP($B35,Data!$A$8:$EZ$351,Data!EV$4,FALSE)</f>
        <v>3.2437619961612284E-2</v>
      </c>
      <c r="AD35" s="22">
        <f>VLOOKUP($B35,Data!$A$8:$EZ$351,Data!EW$4,FALSE)</f>
        <v>3.2234920634920637E-2</v>
      </c>
      <c r="AE35" s="22">
        <f>VLOOKUP($B35,Data!$A$8:$EZ$351,Data!EX$4,FALSE)</f>
        <v>3.2424623115577887E-2</v>
      </c>
      <c r="AF35" s="22">
        <f>VLOOKUP($B35,Data!$A$8:$EZ$351,Data!EY$4,FALSE)</f>
        <v>3.3286066584463626E-2</v>
      </c>
      <c r="AG35" s="22">
        <f>VLOOKUP($B35,Data!$A$8:$EZ$351,Data!EZ$4,FALSE)</f>
        <v>3.2879901960784316E-2</v>
      </c>
      <c r="AH35" s="22">
        <f>VLOOKUP($B35,Data!$A$8:$FA$351,Data!FA$4,FALSE)</f>
        <v>3.3333333333333333E-2</v>
      </c>
      <c r="AI35" s="22">
        <f>VLOOKUP($B35,Data!$A$8:FB$351,Data!FB$4,FALSE)</f>
        <v>3.4079754601226996E-2</v>
      </c>
      <c r="AJ35" s="22">
        <f>VLOOKUP($B35,Data!$A$8:FC$351,Data!FC$4,FALSE)</f>
        <v>3.5937880633373935E-2</v>
      </c>
      <c r="AK35" s="22">
        <f>VLOOKUP($B35,Data!$A$8:FD$351,Data!FD$4,FALSE)</f>
        <v>7.9994058229352349E-2</v>
      </c>
      <c r="AL35" s="22">
        <f>VLOOKUP($B35,Data!$A$8:FE$351,Data!FE$4,FALSE)</f>
        <v>8.3345195729537372E-2</v>
      </c>
      <c r="AM35" s="22">
        <f>VLOOKUP($B35,Data!$A$8:FF$351,Data!FF$4,FALSE)</f>
        <v>8.1267021906453518E-2</v>
      </c>
      <c r="AN35" s="22" t="e">
        <f>VLOOKUP($B35,Data!$A$8:$EZ$351,Data!#REF!,FALSE)</f>
        <v>#REF!</v>
      </c>
      <c r="AO35" s="22" t="e">
        <f>VLOOKUP($B35,Data!$A$8:$EZ$351,Data!#REF!,FALSE)</f>
        <v>#REF!</v>
      </c>
      <c r="AP35" s="22" t="e">
        <f>VLOOKUP($B35,Data!$A$8:$EZ$351,Data!#REF!,FALSE)</f>
        <v>#REF!</v>
      </c>
      <c r="AQ35" s="22" t="e">
        <f>VLOOKUP($B35,Data!$A$8:$EZ$351,Data!#REF!,FALSE)</f>
        <v>#REF!</v>
      </c>
      <c r="AR35" s="22" t="e">
        <f>VLOOKUP($B35,Data!$A$8:$EZ$351,Data!#REF!,FALSE)</f>
        <v>#REF!</v>
      </c>
      <c r="AS35" s="22" t="e">
        <f>VLOOKUP($B35,Data!$A$8:$EZ$351,Data!#REF!,FALSE)</f>
        <v>#REF!</v>
      </c>
      <c r="AT35" s="22" t="e">
        <f>VLOOKUP($B35,Data!$A$8:$EZ$351,Data!#REF!,FALSE)</f>
        <v>#REF!</v>
      </c>
      <c r="AU35" s="22" t="e">
        <f>VLOOKUP($B35,Data!$A$8:$EZ$351,Data!#REF!,FALSE)</f>
        <v>#REF!</v>
      </c>
      <c r="AV35" s="22" t="e">
        <f>VLOOKUP($B35,Data!$A$8:$EZ$351,Data!#REF!,FALSE)</f>
        <v>#REF!</v>
      </c>
      <c r="AW35" s="22" t="e">
        <f>VLOOKUP($B35,Data!$A$8:$EZ$351,Data!#REF!,FALSE)</f>
        <v>#REF!</v>
      </c>
      <c r="AX35" s="22" t="e">
        <f>VLOOKUP($B35,Data!$A$8:$EZ$351,Data!#REF!,FALSE)</f>
        <v>#REF!</v>
      </c>
      <c r="AY35" s="22" t="e">
        <f>VLOOKUP($B35,Data!$A$8:$EZ$351,Data!#REF!,FALSE)</f>
        <v>#REF!</v>
      </c>
      <c r="AZ35" s="22" t="e">
        <f>VLOOKUP($B35,Data!$A$8:$EZ$351,Data!#REF!,FALSE)</f>
        <v>#REF!</v>
      </c>
      <c r="BA35" s="22" t="e">
        <f>VLOOKUP($B35,Data!$A$8:$EZ$351,Data!#REF!,FALSE)</f>
        <v>#REF!</v>
      </c>
      <c r="BB35" s="22" t="e">
        <f>VLOOKUP($B35,Data!$A$8:$EZ$351,Data!#REF!,FALSE)</f>
        <v>#REF!</v>
      </c>
      <c r="BC35" s="22" t="e">
        <f>VLOOKUP($B35,Data!$A$8:$EZ$351,Data!#REF!,FALSE)</f>
        <v>#REF!</v>
      </c>
      <c r="BD35" s="22" t="e">
        <f>VLOOKUP($B35,Data!$A$8:$EZ$351,Data!#REF!,FALSE)</f>
        <v>#REF!</v>
      </c>
      <c r="BE35" s="22" t="e">
        <f>VLOOKUP($B35,Data!$A$8:$EZ$351,Data!#REF!,FALSE)</f>
        <v>#REF!</v>
      </c>
    </row>
    <row r="36" spans="1:57" x14ac:dyDescent="0.3">
      <c r="A36" s="1"/>
      <c r="B36" s="16" t="s">
        <v>56</v>
      </c>
      <c r="C36" s="35" t="s">
        <v>440</v>
      </c>
      <c r="D36" t="s">
        <v>442</v>
      </c>
      <c r="E36" s="36" t="s">
        <v>56</v>
      </c>
      <c r="F36" t="s">
        <v>410</v>
      </c>
      <c r="G36" t="s">
        <v>418</v>
      </c>
      <c r="H36" s="22" t="e">
        <f>VLOOKUP($B36,Data!$A$8:$EZ$351,Data!EA$4,FALSE)</f>
        <v>#DIV/0!</v>
      </c>
      <c r="I36" s="22">
        <f>VLOOKUP($B36,Data!$A$8:$EZ$351,Data!EB$4,FALSE)</f>
        <v>7.2153778942769767E-2</v>
      </c>
      <c r="J36" s="22">
        <f>VLOOKUP($B36,Data!$A$8:$EZ$351,Data!EC$4,FALSE)</f>
        <v>6.7054973821989522E-2</v>
      </c>
      <c r="K36" s="22">
        <f>VLOOKUP($B36,Data!$A$8:$EZ$351,Data!ED$4,FALSE)</f>
        <v>6.2691456396635675E-2</v>
      </c>
      <c r="L36" s="22">
        <f>VLOOKUP($B36,Data!$A$8:$EZ$351,Data!EE$4,FALSE)</f>
        <v>6.1265541740674959E-2</v>
      </c>
      <c r="M36" s="22">
        <f>VLOOKUP($B36,Data!$A$8:$EZ$351,Data!EF$4,FALSE)</f>
        <v>5.6366843033509702E-2</v>
      </c>
      <c r="N36" s="22">
        <f>VLOOKUP($B36,Data!$A$8:$EZ$351,Data!EG$4,FALSE)</f>
        <v>5.0588235294117649E-2</v>
      </c>
      <c r="O36" s="22">
        <f>VLOOKUP($B36,Data!$A$8:$EZ$351,Data!EH$4,FALSE)</f>
        <v>4.6158143532445212E-2</v>
      </c>
      <c r="P36" s="22">
        <f>VLOOKUP($B36,Data!$A$8:$EZ$351,Data!EI$4,FALSE)</f>
        <v>4.4303055671829218E-2</v>
      </c>
      <c r="Q36" s="22">
        <f>VLOOKUP($B36,Data!$A$8:$EZ$351,Data!EJ$4,FALSE)</f>
        <v>4.1663235899547138E-2</v>
      </c>
      <c r="R36" s="22">
        <f>VLOOKUP($B36,Data!$A$8:$EZ$351,Data!EK$4,FALSE)</f>
        <v>3.906109061090611E-2</v>
      </c>
      <c r="S36" s="22">
        <f>VLOOKUP($B36,Data!$A$8:$EZ$351,Data!EL$4,FALSE)</f>
        <v>3.6530529720986658E-2</v>
      </c>
      <c r="T36" s="22">
        <f>VLOOKUP($B36,Data!$A$8:$EZ$351,Data!EM$4,FALSE)</f>
        <v>3.7773692810457518E-2</v>
      </c>
      <c r="U36" s="22">
        <f>VLOOKUP($B36,Data!$A$8:$EZ$351,Data!EN$4,FALSE)</f>
        <v>3.7027914614121513E-2</v>
      </c>
      <c r="V36" s="22">
        <f>VLOOKUP($B36,Data!$A$8:$EZ$351,Data!EO$4,FALSE)</f>
        <v>3.6039199673336055E-2</v>
      </c>
      <c r="W36" s="22">
        <f>VLOOKUP($B36,Data!$A$8:$EZ$351,Data!EP$4,FALSE)</f>
        <v>3.5709624796084825E-2</v>
      </c>
      <c r="X36" s="22">
        <f>VLOOKUP($B36,Data!$A$8:$EZ$351,Data!EQ$4,FALSE)</f>
        <v>3.6922146026623637E-2</v>
      </c>
      <c r="Y36" s="22">
        <f>VLOOKUP($B36,Data!$A$8:$EZ$351,Data!ER$4,FALSE)</f>
        <v>3.545526838966203E-2</v>
      </c>
      <c r="Z36" s="22">
        <f>VLOOKUP($B36,Data!$A$8:$EZ$351,Data!ES$4,FALSE)</f>
        <v>3.3844629409433218E-2</v>
      </c>
      <c r="AA36" s="22">
        <f>VLOOKUP($B36,Data!$A$8:$EZ$351,Data!ET$4,FALSE)</f>
        <v>3.2555860446883578E-2</v>
      </c>
      <c r="AB36" s="22">
        <f>VLOOKUP($B36,Data!$A$8:$EZ$351,Data!EU$4,FALSE)</f>
        <v>3.41269215608987E-2</v>
      </c>
      <c r="AC36" s="22">
        <f>VLOOKUP($B36,Data!$A$8:$EZ$351,Data!EV$4,FALSE)</f>
        <v>3.2953125E-2</v>
      </c>
      <c r="AD36" s="22">
        <f>VLOOKUP($B36,Data!$A$8:$EZ$351,Data!EW$4,FALSE)</f>
        <v>3.2174780526735836E-2</v>
      </c>
      <c r="AE36" s="22">
        <f>VLOOKUP($B36,Data!$A$8:$EZ$351,Data!EX$4,FALSE)</f>
        <v>3.1398821218074656E-2</v>
      </c>
      <c r="AF36" s="22">
        <f>VLOOKUP($B36,Data!$A$8:$EZ$351,Data!EY$4,FALSE)</f>
        <v>3.3087950406819062E-2</v>
      </c>
      <c r="AG36" s="22">
        <f>VLOOKUP($B36,Data!$A$8:$EZ$351,Data!EZ$4,FALSE)</f>
        <v>3.4170854271356785E-2</v>
      </c>
      <c r="AH36" s="22">
        <f>VLOOKUP($B36,Data!$A$8:$FA$351,Data!FA$4,FALSE)</f>
        <v>3.3720397249809013E-2</v>
      </c>
      <c r="AI36" s="22">
        <f>VLOOKUP($B36,Data!$A$8:FB$351,Data!FB$4,FALSE)</f>
        <v>3.3872224386443321E-2</v>
      </c>
      <c r="AJ36" s="22">
        <f>VLOOKUP($B36,Data!$A$8:FC$351,Data!FC$4,FALSE)</f>
        <v>3.5294576667967224E-2</v>
      </c>
      <c r="AK36" s="22">
        <f>VLOOKUP($B36,Data!$A$8:FD$351,Data!FD$4,FALSE)</f>
        <v>7.973817897616256E-2</v>
      </c>
      <c r="AL36" s="22">
        <f>VLOOKUP($B36,Data!$A$8:FE$351,Data!FE$4,FALSE)</f>
        <v>8.0478413068844804E-2</v>
      </c>
      <c r="AM36" s="22">
        <f>VLOOKUP($B36,Data!$A$8:FF$351,Data!FF$4,FALSE)</f>
        <v>7.5187998480820362E-2</v>
      </c>
      <c r="AN36" s="22" t="e">
        <f>VLOOKUP($B36,Data!$A$8:$EZ$351,Data!#REF!,FALSE)</f>
        <v>#REF!</v>
      </c>
      <c r="AO36" s="22" t="e">
        <f>VLOOKUP($B36,Data!$A$8:$EZ$351,Data!#REF!,FALSE)</f>
        <v>#REF!</v>
      </c>
      <c r="AP36" s="22" t="e">
        <f>VLOOKUP($B36,Data!$A$8:$EZ$351,Data!#REF!,FALSE)</f>
        <v>#REF!</v>
      </c>
      <c r="AQ36" s="22" t="e">
        <f>VLOOKUP($B36,Data!$A$8:$EZ$351,Data!#REF!,FALSE)</f>
        <v>#REF!</v>
      </c>
      <c r="AR36" s="22" t="e">
        <f>VLOOKUP($B36,Data!$A$8:$EZ$351,Data!#REF!,FALSE)</f>
        <v>#REF!</v>
      </c>
      <c r="AS36" s="22" t="e">
        <f>VLOOKUP($B36,Data!$A$8:$EZ$351,Data!#REF!,FALSE)</f>
        <v>#REF!</v>
      </c>
      <c r="AT36" s="22" t="e">
        <f>VLOOKUP($B36,Data!$A$8:$EZ$351,Data!#REF!,FALSE)</f>
        <v>#REF!</v>
      </c>
      <c r="AU36" s="22" t="e">
        <f>VLOOKUP($B36,Data!$A$8:$EZ$351,Data!#REF!,FALSE)</f>
        <v>#REF!</v>
      </c>
      <c r="AV36" s="22" t="e">
        <f>VLOOKUP($B36,Data!$A$8:$EZ$351,Data!#REF!,FALSE)</f>
        <v>#REF!</v>
      </c>
      <c r="AW36" s="22" t="e">
        <f>VLOOKUP($B36,Data!$A$8:$EZ$351,Data!#REF!,FALSE)</f>
        <v>#REF!</v>
      </c>
      <c r="AX36" s="22" t="e">
        <f>VLOOKUP($B36,Data!$A$8:$EZ$351,Data!#REF!,FALSE)</f>
        <v>#REF!</v>
      </c>
      <c r="AY36" s="22" t="e">
        <f>VLOOKUP($B36,Data!$A$8:$EZ$351,Data!#REF!,FALSE)</f>
        <v>#REF!</v>
      </c>
      <c r="AZ36" s="22" t="e">
        <f>VLOOKUP($B36,Data!$A$8:$EZ$351,Data!#REF!,FALSE)</f>
        <v>#REF!</v>
      </c>
      <c r="BA36" s="22" t="e">
        <f>VLOOKUP($B36,Data!$A$8:$EZ$351,Data!#REF!,FALSE)</f>
        <v>#REF!</v>
      </c>
      <c r="BB36" s="22" t="e">
        <f>VLOOKUP($B36,Data!$A$8:$EZ$351,Data!#REF!,FALSE)</f>
        <v>#REF!</v>
      </c>
      <c r="BC36" s="22" t="e">
        <f>VLOOKUP($B36,Data!$A$8:$EZ$351,Data!#REF!,FALSE)</f>
        <v>#REF!</v>
      </c>
      <c r="BD36" s="22" t="e">
        <f>VLOOKUP($B36,Data!$A$8:$EZ$351,Data!#REF!,FALSE)</f>
        <v>#REF!</v>
      </c>
      <c r="BE36" s="22" t="e">
        <f>VLOOKUP($B36,Data!$A$8:$EZ$351,Data!#REF!,FALSE)</f>
        <v>#REF!</v>
      </c>
    </row>
    <row r="37" spans="1:57" x14ac:dyDescent="0.3">
      <c r="A37" s="1"/>
      <c r="B37" s="16" t="s">
        <v>57</v>
      </c>
      <c r="C37" s="35" t="s">
        <v>446</v>
      </c>
      <c r="D37" t="s">
        <v>0</v>
      </c>
      <c r="E37" s="36" t="s">
        <v>57</v>
      </c>
      <c r="F37" t="s">
        <v>400</v>
      </c>
      <c r="G37" t="s">
        <v>418</v>
      </c>
      <c r="H37" s="22" t="e">
        <f>VLOOKUP($B37,Data!$A$8:$EZ$351,Data!EA$4,FALSE)</f>
        <v>#DIV/0!</v>
      </c>
      <c r="I37" s="22">
        <f>VLOOKUP($B37,Data!$A$8:$EZ$351,Data!EB$4,FALSE)</f>
        <v>3.323717948717949E-2</v>
      </c>
      <c r="J37" s="22">
        <f>VLOOKUP($B37,Data!$A$8:$EZ$351,Data!EC$4,FALSE)</f>
        <v>3.0241545893719808E-2</v>
      </c>
      <c r="K37" s="22">
        <f>VLOOKUP($B37,Data!$A$8:$EZ$351,Data!ED$4,FALSE)</f>
        <v>2.8302828618968386E-2</v>
      </c>
      <c r="L37" s="22">
        <f>VLOOKUP($B37,Data!$A$8:$EZ$351,Data!EE$4,FALSE)</f>
        <v>2.8756218905472638E-2</v>
      </c>
      <c r="M37" s="22">
        <f>VLOOKUP($B37,Data!$A$8:$EZ$351,Data!EF$4,FALSE)</f>
        <v>2.5640599001663895E-2</v>
      </c>
      <c r="N37" s="22">
        <f>VLOOKUP($B37,Data!$A$8:$EZ$351,Data!EG$4,FALSE)</f>
        <v>2.2979797979797979E-2</v>
      </c>
      <c r="O37" s="22">
        <f>VLOOKUP($B37,Data!$A$8:$EZ$351,Data!EH$4,FALSE)</f>
        <v>1.9886914378029079E-2</v>
      </c>
      <c r="P37" s="22">
        <f>VLOOKUP($B37,Data!$A$8:$EZ$351,Data!EI$4,FALSE)</f>
        <v>2.0463576158940396E-2</v>
      </c>
      <c r="Q37" s="22">
        <f>VLOOKUP($B37,Data!$A$8:$EZ$351,Data!EJ$4,FALSE)</f>
        <v>1.8797996661101837E-2</v>
      </c>
      <c r="R37" s="22">
        <f>VLOOKUP($B37,Data!$A$8:$EZ$351,Data!EK$4,FALSE)</f>
        <v>1.7126436781609196E-2</v>
      </c>
      <c r="S37" s="22">
        <f>VLOOKUP($B37,Data!$A$8:$EZ$351,Data!EL$4,FALSE)</f>
        <v>1.7145270270270269E-2</v>
      </c>
      <c r="T37" s="22">
        <f>VLOOKUP($B37,Data!$A$8:$EZ$351,Data!EM$4,FALSE)</f>
        <v>1.8801996672212978E-2</v>
      </c>
      <c r="U37" s="22">
        <f>VLOOKUP($B37,Data!$A$8:$EZ$351,Data!EN$4,FALSE)</f>
        <v>1.8160535117056856E-2</v>
      </c>
      <c r="V37" s="22">
        <f>VLOOKUP($B37,Data!$A$8:$EZ$351,Data!EO$4,FALSE)</f>
        <v>1.7959183673469388E-2</v>
      </c>
      <c r="W37" s="22">
        <f>VLOOKUP($B37,Data!$A$8:$EZ$351,Data!EP$4,FALSE)</f>
        <v>1.7820945945945944E-2</v>
      </c>
      <c r="X37" s="22">
        <f>VLOOKUP($B37,Data!$A$8:$EZ$351,Data!EQ$4,FALSE)</f>
        <v>1.9036544850498337E-2</v>
      </c>
      <c r="Y37" s="22">
        <f>VLOOKUP($B37,Data!$A$8:$EZ$351,Data!ER$4,FALSE)</f>
        <v>1.8246753246753247E-2</v>
      </c>
      <c r="Z37" s="22">
        <f>VLOOKUP($B37,Data!$A$8:$EZ$351,Data!ES$4,FALSE)</f>
        <v>1.6166134185303514E-2</v>
      </c>
      <c r="AA37" s="22">
        <f>VLOOKUP($B37,Data!$A$8:$EZ$351,Data!ET$4,FALSE)</f>
        <v>1.5438871473354232E-2</v>
      </c>
      <c r="AB37" s="22">
        <f>VLOOKUP($B37,Data!$A$8:$EZ$351,Data!EU$4,FALSE)</f>
        <v>1.7798742138364781E-2</v>
      </c>
      <c r="AC37" s="22">
        <f>VLOOKUP($B37,Data!$A$8:$EZ$351,Data!EV$4,FALSE)</f>
        <v>1.6610169491525422E-2</v>
      </c>
      <c r="AD37" s="22">
        <f>VLOOKUP($B37,Data!$A$8:$EZ$351,Data!EW$4,FALSE)</f>
        <v>1.6167192429022082E-2</v>
      </c>
      <c r="AE37" s="22">
        <f>VLOOKUP($B37,Data!$A$8:$EZ$351,Data!EX$4,FALSE)</f>
        <v>1.6382306477093208E-2</v>
      </c>
      <c r="AF37" s="22">
        <f>VLOOKUP($B37,Data!$A$8:$EZ$351,Data!EY$4,FALSE)</f>
        <v>1.8205128205128204E-2</v>
      </c>
      <c r="AG37" s="22">
        <f>VLOOKUP($B37,Data!$A$8:$EZ$351,Data!EZ$4,FALSE)</f>
        <v>1.7996794871794872E-2</v>
      </c>
      <c r="AH37" s="22">
        <f>VLOOKUP($B37,Data!$A$8:$FA$351,Data!FA$4,FALSE)</f>
        <v>1.752755905511811E-2</v>
      </c>
      <c r="AI37" s="22">
        <f>VLOOKUP($B37,Data!$A$8:FB$351,Data!FB$4,FALSE)</f>
        <v>1.7439024390243904E-2</v>
      </c>
      <c r="AJ37" s="22">
        <f>VLOOKUP($B37,Data!$A$8:FC$351,Data!FC$4,FALSE)</f>
        <v>1.8545994065281898E-2</v>
      </c>
      <c r="AK37" s="22">
        <f>VLOOKUP($B37,Data!$A$8:FD$351,Data!FD$4,FALSE)</f>
        <v>4.5703363914373088E-2</v>
      </c>
      <c r="AL37" s="22">
        <f>VLOOKUP($B37,Data!$A$8:FE$351,Data!FE$4,FALSE)</f>
        <v>4.546850998463902E-2</v>
      </c>
      <c r="AM37" s="22">
        <f>VLOOKUP($B37,Data!$A$8:FF$351,Data!FF$4,FALSE)</f>
        <v>4.3546874999999999E-2</v>
      </c>
      <c r="AN37" s="22" t="e">
        <f>VLOOKUP($B37,Data!$A$8:$EZ$351,Data!#REF!,FALSE)</f>
        <v>#REF!</v>
      </c>
      <c r="AO37" s="22" t="e">
        <f>VLOOKUP($B37,Data!$A$8:$EZ$351,Data!#REF!,FALSE)</f>
        <v>#REF!</v>
      </c>
      <c r="AP37" s="22" t="e">
        <f>VLOOKUP($B37,Data!$A$8:$EZ$351,Data!#REF!,FALSE)</f>
        <v>#REF!</v>
      </c>
      <c r="AQ37" s="22" t="e">
        <f>VLOOKUP($B37,Data!$A$8:$EZ$351,Data!#REF!,FALSE)</f>
        <v>#REF!</v>
      </c>
      <c r="AR37" s="22" t="e">
        <f>VLOOKUP($B37,Data!$A$8:$EZ$351,Data!#REF!,FALSE)</f>
        <v>#REF!</v>
      </c>
      <c r="AS37" s="22" t="e">
        <f>VLOOKUP($B37,Data!$A$8:$EZ$351,Data!#REF!,FALSE)</f>
        <v>#REF!</v>
      </c>
      <c r="AT37" s="22" t="e">
        <f>VLOOKUP($B37,Data!$A$8:$EZ$351,Data!#REF!,FALSE)</f>
        <v>#REF!</v>
      </c>
      <c r="AU37" s="22" t="e">
        <f>VLOOKUP($B37,Data!$A$8:$EZ$351,Data!#REF!,FALSE)</f>
        <v>#REF!</v>
      </c>
      <c r="AV37" s="22" t="e">
        <f>VLOOKUP($B37,Data!$A$8:$EZ$351,Data!#REF!,FALSE)</f>
        <v>#REF!</v>
      </c>
      <c r="AW37" s="22" t="e">
        <f>VLOOKUP($B37,Data!$A$8:$EZ$351,Data!#REF!,FALSE)</f>
        <v>#REF!</v>
      </c>
      <c r="AX37" s="22" t="e">
        <f>VLOOKUP($B37,Data!$A$8:$EZ$351,Data!#REF!,FALSE)</f>
        <v>#REF!</v>
      </c>
      <c r="AY37" s="22" t="e">
        <f>VLOOKUP($B37,Data!$A$8:$EZ$351,Data!#REF!,FALSE)</f>
        <v>#REF!</v>
      </c>
      <c r="AZ37" s="22" t="e">
        <f>VLOOKUP($B37,Data!$A$8:$EZ$351,Data!#REF!,FALSE)</f>
        <v>#REF!</v>
      </c>
      <c r="BA37" s="22" t="e">
        <f>VLOOKUP($B37,Data!$A$8:$EZ$351,Data!#REF!,FALSE)</f>
        <v>#REF!</v>
      </c>
      <c r="BB37" s="22" t="e">
        <f>VLOOKUP($B37,Data!$A$8:$EZ$351,Data!#REF!,FALSE)</f>
        <v>#REF!</v>
      </c>
      <c r="BC37" s="22" t="e">
        <f>VLOOKUP($B37,Data!$A$8:$EZ$351,Data!#REF!,FALSE)</f>
        <v>#REF!</v>
      </c>
      <c r="BD37" s="22" t="e">
        <f>VLOOKUP($B37,Data!$A$8:$EZ$351,Data!#REF!,FALSE)</f>
        <v>#REF!</v>
      </c>
      <c r="BE37" s="22" t="e">
        <f>VLOOKUP($B37,Data!$A$8:$EZ$351,Data!#REF!,FALSE)</f>
        <v>#REF!</v>
      </c>
    </row>
    <row r="38" spans="1:57" x14ac:dyDescent="0.3">
      <c r="A38" s="1"/>
      <c r="B38" s="16" t="s">
        <v>58</v>
      </c>
      <c r="C38" s="35" t="s">
        <v>440</v>
      </c>
      <c r="D38" t="s">
        <v>442</v>
      </c>
      <c r="E38" s="36" t="s">
        <v>58</v>
      </c>
      <c r="F38" t="s">
        <v>402</v>
      </c>
      <c r="G38" t="s">
        <v>418</v>
      </c>
      <c r="H38" s="22" t="e">
        <f>VLOOKUP($B38,Data!$A$8:$EZ$351,Data!EA$4,FALSE)</f>
        <v>#DIV/0!</v>
      </c>
      <c r="I38" s="22">
        <f>VLOOKUP($B38,Data!$A$8:$EZ$351,Data!EB$4,FALSE)</f>
        <v>4.8781431334622823E-2</v>
      </c>
      <c r="J38" s="22">
        <f>VLOOKUP($B38,Data!$A$8:$EZ$351,Data!EC$4,FALSE)</f>
        <v>4.4457680250783699E-2</v>
      </c>
      <c r="K38" s="22">
        <f>VLOOKUP($B38,Data!$A$8:$EZ$351,Data!ED$4,FALSE)</f>
        <v>4.0836923076923076E-2</v>
      </c>
      <c r="L38" s="22">
        <f>VLOOKUP($B38,Data!$A$8:$EZ$351,Data!EE$4,FALSE)</f>
        <v>4.0084745762711864E-2</v>
      </c>
      <c r="M38" s="22">
        <f>VLOOKUP($B38,Data!$A$8:$EZ$351,Data!EF$4,FALSE)</f>
        <v>3.5788519637462234E-2</v>
      </c>
      <c r="N38" s="22">
        <f>VLOOKUP($B38,Data!$A$8:$EZ$351,Data!EG$4,FALSE)</f>
        <v>3.3276283618581905E-2</v>
      </c>
      <c r="O38" s="22">
        <f>VLOOKUP($B38,Data!$A$8:$EZ$351,Data!EH$4,FALSE)</f>
        <v>3.1410814170292109E-2</v>
      </c>
      <c r="P38" s="22">
        <f>VLOOKUP($B38,Data!$A$8:$EZ$351,Data!EI$4,FALSE)</f>
        <v>3.1040868454661558E-2</v>
      </c>
      <c r="Q38" s="22">
        <f>VLOOKUP($B38,Data!$A$8:$EZ$351,Data!EJ$4,FALSE)</f>
        <v>2.8695106649937265E-2</v>
      </c>
      <c r="R38" s="22">
        <f>VLOOKUP($B38,Data!$A$8:$EZ$351,Data!EK$4,FALSE)</f>
        <v>2.6973603437691836E-2</v>
      </c>
      <c r="S38" s="22">
        <f>VLOOKUP($B38,Data!$A$8:$EZ$351,Data!EL$4,FALSE)</f>
        <v>2.6481137909709337E-2</v>
      </c>
      <c r="T38" s="22">
        <f>VLOOKUP($B38,Data!$A$8:$EZ$351,Data!EM$4,FALSE)</f>
        <v>2.6715328467153285E-2</v>
      </c>
      <c r="U38" s="22">
        <f>VLOOKUP($B38,Data!$A$8:$EZ$351,Data!EN$4,FALSE)</f>
        <v>2.6409458618543869E-2</v>
      </c>
      <c r="V38" s="22">
        <f>VLOOKUP($B38,Data!$A$8:$EZ$351,Data!EO$4,FALSE)</f>
        <v>2.6420986883198001E-2</v>
      </c>
      <c r="W38" s="22">
        <f>VLOOKUP($B38,Data!$A$8:$EZ$351,Data!EP$4,FALSE)</f>
        <v>2.6100244498777507E-2</v>
      </c>
      <c r="X38" s="22">
        <f>VLOOKUP($B38,Data!$A$8:$EZ$351,Data!EQ$4,FALSE)</f>
        <v>2.6290030211480363E-2</v>
      </c>
      <c r="Y38" s="22">
        <f>VLOOKUP($B38,Data!$A$8:$EZ$351,Data!ER$4,FALSE)</f>
        <v>2.5402504472271915E-2</v>
      </c>
      <c r="Z38" s="22">
        <f>VLOOKUP($B38,Data!$A$8:$EZ$351,Data!ES$4,FALSE)</f>
        <v>2.4383057090239409E-2</v>
      </c>
      <c r="AA38" s="22">
        <f>VLOOKUP($B38,Data!$A$8:$EZ$351,Data!ET$4,FALSE)</f>
        <v>2.3712394705174489E-2</v>
      </c>
      <c r="AB38" s="22">
        <f>VLOOKUP($B38,Data!$A$8:$EZ$351,Data!EU$4,FALSE)</f>
        <v>2.4539393939393941E-2</v>
      </c>
      <c r="AC38" s="22">
        <f>VLOOKUP($B38,Data!$A$8:$EZ$351,Data!EV$4,FALSE)</f>
        <v>2.3818615751789975E-2</v>
      </c>
      <c r="AD38" s="22">
        <f>VLOOKUP($B38,Data!$A$8:$EZ$351,Data!EW$4,FALSE)</f>
        <v>2.2288875946418173E-2</v>
      </c>
      <c r="AE38" s="22">
        <f>VLOOKUP($B38,Data!$A$8:$EZ$351,Data!EX$4,FALSE)</f>
        <v>2.3448275862068966E-2</v>
      </c>
      <c r="AF38" s="22">
        <f>VLOOKUP($B38,Data!$A$8:$EZ$351,Data!EY$4,FALSE)</f>
        <v>2.4732195409064156E-2</v>
      </c>
      <c r="AG38" s="22">
        <f>VLOOKUP($B38,Data!$A$8:$EZ$351,Data!EZ$4,FALSE)</f>
        <v>2.6244700181708054E-2</v>
      </c>
      <c r="AH38" s="22">
        <f>VLOOKUP($B38,Data!$A$8:$FA$351,Data!FA$4,FALSE)</f>
        <v>2.6608851674641148E-2</v>
      </c>
      <c r="AI38" s="22">
        <f>VLOOKUP($B38,Data!$A$8:FB$351,Data!FB$4,FALSE)</f>
        <v>2.5996462264150942E-2</v>
      </c>
      <c r="AJ38" s="22">
        <f>VLOOKUP($B38,Data!$A$8:FC$351,Data!FC$4,FALSE)</f>
        <v>2.8330351818723912E-2</v>
      </c>
      <c r="AK38" s="22">
        <f>VLOOKUP($B38,Data!$A$8:FD$351,Data!FD$4,FALSE)</f>
        <v>6.7279761904761912E-2</v>
      </c>
      <c r="AL38" s="22">
        <f>VLOOKUP($B38,Data!$A$8:FE$351,Data!FE$4,FALSE)</f>
        <v>6.8982142857142853E-2</v>
      </c>
      <c r="AM38" s="22">
        <f>VLOOKUP($B38,Data!$A$8:FF$351,Data!FF$4,FALSE)</f>
        <v>6.8119455943228865E-2</v>
      </c>
      <c r="AN38" s="22" t="e">
        <f>VLOOKUP($B38,Data!$A$8:$EZ$351,Data!#REF!,FALSE)</f>
        <v>#REF!</v>
      </c>
      <c r="AO38" s="22" t="e">
        <f>VLOOKUP($B38,Data!$A$8:$EZ$351,Data!#REF!,FALSE)</f>
        <v>#REF!</v>
      </c>
      <c r="AP38" s="22" t="e">
        <f>VLOOKUP($B38,Data!$A$8:$EZ$351,Data!#REF!,FALSE)</f>
        <v>#REF!</v>
      </c>
      <c r="AQ38" s="22" t="e">
        <f>VLOOKUP($B38,Data!$A$8:$EZ$351,Data!#REF!,FALSE)</f>
        <v>#REF!</v>
      </c>
      <c r="AR38" s="22" t="e">
        <f>VLOOKUP($B38,Data!$A$8:$EZ$351,Data!#REF!,FALSE)</f>
        <v>#REF!</v>
      </c>
      <c r="AS38" s="22" t="e">
        <f>VLOOKUP($B38,Data!$A$8:$EZ$351,Data!#REF!,FALSE)</f>
        <v>#REF!</v>
      </c>
      <c r="AT38" s="22" t="e">
        <f>VLOOKUP($B38,Data!$A$8:$EZ$351,Data!#REF!,FALSE)</f>
        <v>#REF!</v>
      </c>
      <c r="AU38" s="22" t="e">
        <f>VLOOKUP($B38,Data!$A$8:$EZ$351,Data!#REF!,FALSE)</f>
        <v>#REF!</v>
      </c>
      <c r="AV38" s="22" t="e">
        <f>VLOOKUP($B38,Data!$A$8:$EZ$351,Data!#REF!,FALSE)</f>
        <v>#REF!</v>
      </c>
      <c r="AW38" s="22" t="e">
        <f>VLOOKUP($B38,Data!$A$8:$EZ$351,Data!#REF!,FALSE)</f>
        <v>#REF!</v>
      </c>
      <c r="AX38" s="22" t="e">
        <f>VLOOKUP($B38,Data!$A$8:$EZ$351,Data!#REF!,FALSE)</f>
        <v>#REF!</v>
      </c>
      <c r="AY38" s="22" t="e">
        <f>VLOOKUP($B38,Data!$A$8:$EZ$351,Data!#REF!,FALSE)</f>
        <v>#REF!</v>
      </c>
      <c r="AZ38" s="22" t="e">
        <f>VLOOKUP($B38,Data!$A$8:$EZ$351,Data!#REF!,FALSE)</f>
        <v>#REF!</v>
      </c>
      <c r="BA38" s="22" t="e">
        <f>VLOOKUP($B38,Data!$A$8:$EZ$351,Data!#REF!,FALSE)</f>
        <v>#REF!</v>
      </c>
      <c r="BB38" s="22" t="e">
        <f>VLOOKUP($B38,Data!$A$8:$EZ$351,Data!#REF!,FALSE)</f>
        <v>#REF!</v>
      </c>
      <c r="BC38" s="22" t="e">
        <f>VLOOKUP($B38,Data!$A$8:$EZ$351,Data!#REF!,FALSE)</f>
        <v>#REF!</v>
      </c>
      <c r="BD38" s="22" t="e">
        <f>VLOOKUP($B38,Data!$A$8:$EZ$351,Data!#REF!,FALSE)</f>
        <v>#REF!</v>
      </c>
      <c r="BE38" s="22" t="e">
        <f>VLOOKUP($B38,Data!$A$8:$EZ$351,Data!#REF!,FALSE)</f>
        <v>#REF!</v>
      </c>
    </row>
    <row r="39" spans="1:57" x14ac:dyDescent="0.3">
      <c r="A39" s="1"/>
      <c r="B39" s="16" t="s">
        <v>59</v>
      </c>
      <c r="C39" s="35" t="s">
        <v>440</v>
      </c>
      <c r="D39" t="s">
        <v>0</v>
      </c>
      <c r="E39" s="36" t="s">
        <v>59</v>
      </c>
      <c r="F39" t="s">
        <v>390</v>
      </c>
      <c r="G39" t="s">
        <v>411</v>
      </c>
      <c r="H39" s="22" t="e">
        <f>VLOOKUP($B39,Data!$A$8:$EZ$351,Data!EA$4,FALSE)</f>
        <v>#DIV/0!</v>
      </c>
      <c r="I39" s="22">
        <f>VLOOKUP($B39,Data!$A$8:$EZ$351,Data!EB$4,FALSE)</f>
        <v>3.9017857142857146E-2</v>
      </c>
      <c r="J39" s="22">
        <f>VLOOKUP($B39,Data!$A$8:$EZ$351,Data!EC$4,FALSE)</f>
        <v>3.4415584415584413E-2</v>
      </c>
      <c r="K39" s="22">
        <f>VLOOKUP($B39,Data!$A$8:$EZ$351,Data!ED$4,FALSE)</f>
        <v>3.245762711864407E-2</v>
      </c>
      <c r="L39" s="22">
        <f>VLOOKUP($B39,Data!$A$8:$EZ$351,Data!EE$4,FALSE)</f>
        <v>3.173913043478261E-2</v>
      </c>
      <c r="M39" s="22">
        <f>VLOOKUP($B39,Data!$A$8:$EZ$351,Data!EF$4,FALSE)</f>
        <v>2.8241525423728812E-2</v>
      </c>
      <c r="N39" s="22">
        <f>VLOOKUP($B39,Data!$A$8:$EZ$351,Data!EG$4,FALSE)</f>
        <v>2.548936170212766E-2</v>
      </c>
      <c r="O39" s="22">
        <f>VLOOKUP($B39,Data!$A$8:$EZ$351,Data!EH$4,FALSE)</f>
        <v>2.3030303030303029E-2</v>
      </c>
      <c r="P39" s="22">
        <f>VLOOKUP($B39,Data!$A$8:$EZ$351,Data!EI$4,FALSE)</f>
        <v>2.4977876106194691E-2</v>
      </c>
      <c r="Q39" s="22">
        <f>VLOOKUP($B39,Data!$A$8:$EZ$351,Data!EJ$4,FALSE)</f>
        <v>2.3652561247216035E-2</v>
      </c>
      <c r="R39" s="22">
        <f>VLOOKUP($B39,Data!$A$8:$EZ$351,Data!EK$4,FALSE)</f>
        <v>2.3116591928251121E-2</v>
      </c>
      <c r="S39" s="22">
        <f>VLOOKUP($B39,Data!$A$8:$EZ$351,Data!EL$4,FALSE)</f>
        <v>2.28175519630485E-2</v>
      </c>
      <c r="T39" s="22">
        <f>VLOOKUP($B39,Data!$A$8:$EZ$351,Data!EM$4,FALSE)</f>
        <v>2.4073226544622427E-2</v>
      </c>
      <c r="U39" s="22">
        <f>VLOOKUP($B39,Data!$A$8:$EZ$351,Data!EN$4,FALSE)</f>
        <v>2.3040540540540541E-2</v>
      </c>
      <c r="V39" s="22">
        <f>VLOOKUP($B39,Data!$A$8:$EZ$351,Data!EO$4,FALSE)</f>
        <v>2.4240362811791382E-2</v>
      </c>
      <c r="W39" s="22">
        <f>VLOOKUP($B39,Data!$A$8:$EZ$351,Data!EP$4,FALSE)</f>
        <v>2.0688888888888889E-2</v>
      </c>
      <c r="X39" s="22">
        <f>VLOOKUP($B39,Data!$A$8:$EZ$351,Data!EQ$4,FALSE)</f>
        <v>2.3004291845493564E-2</v>
      </c>
      <c r="Y39" s="22">
        <f>VLOOKUP($B39,Data!$A$8:$EZ$351,Data!ER$4,FALSE)</f>
        <v>2.186836518046709E-2</v>
      </c>
      <c r="Z39" s="22">
        <f>VLOOKUP($B39,Data!$A$8:$EZ$351,Data!ES$4,FALSE)</f>
        <v>2.1304347826086957E-2</v>
      </c>
      <c r="AA39" s="22">
        <f>VLOOKUP($B39,Data!$A$8:$EZ$351,Data!ET$4,FALSE)</f>
        <v>2.209205020920502E-2</v>
      </c>
      <c r="AB39" s="22">
        <f>VLOOKUP($B39,Data!$A$8:$EZ$351,Data!EU$4,FALSE)</f>
        <v>2.4570815450643775E-2</v>
      </c>
      <c r="AC39" s="22">
        <f>VLOOKUP($B39,Data!$A$8:$EZ$351,Data!EV$4,FALSE)</f>
        <v>2.4646017699115043E-2</v>
      </c>
      <c r="AD39" s="22">
        <f>VLOOKUP($B39,Data!$A$8:$EZ$351,Data!EW$4,FALSE)</f>
        <v>2.5077951002227171E-2</v>
      </c>
      <c r="AE39" s="22">
        <f>VLOOKUP($B39,Data!$A$8:$EZ$351,Data!EX$4,FALSE)</f>
        <v>2.4865470852017936E-2</v>
      </c>
      <c r="AF39" s="22">
        <f>VLOOKUP($B39,Data!$A$8:$EZ$351,Data!EY$4,FALSE)</f>
        <v>2.6407982261640799E-2</v>
      </c>
      <c r="AG39" s="22">
        <f>VLOOKUP($B39,Data!$A$8:$EZ$351,Data!EZ$4,FALSE)</f>
        <v>2.5064655172413793E-2</v>
      </c>
      <c r="AH39" s="22">
        <f>VLOOKUP($B39,Data!$A$8:$FA$351,Data!FA$4,FALSE)</f>
        <v>2.4378947368421052E-2</v>
      </c>
      <c r="AI39" s="22">
        <f>VLOOKUP($B39,Data!$A$8:FB$351,Data!FB$4,FALSE)</f>
        <v>2.3264033264033264E-2</v>
      </c>
      <c r="AJ39" s="22">
        <f>VLOOKUP($B39,Data!$A$8:FC$351,Data!FC$4,FALSE)</f>
        <v>2.5072765072765072E-2</v>
      </c>
      <c r="AK39" s="22">
        <f>VLOOKUP($B39,Data!$A$8:FD$351,Data!FD$4,FALSE)</f>
        <v>5.6498951781970647E-2</v>
      </c>
      <c r="AL39" s="22">
        <f>VLOOKUP($B39,Data!$A$8:FE$351,Data!FE$4,FALSE)</f>
        <v>5.6443514644351461E-2</v>
      </c>
      <c r="AM39" s="22">
        <f>VLOOKUP($B39,Data!$A$8:FF$351,Data!FF$4,FALSE)</f>
        <v>5.3240000000000003E-2</v>
      </c>
      <c r="AN39" s="22" t="e">
        <f>VLOOKUP($B39,Data!$A$8:$EZ$351,Data!#REF!,FALSE)</f>
        <v>#REF!</v>
      </c>
      <c r="AO39" s="22" t="e">
        <f>VLOOKUP($B39,Data!$A$8:$EZ$351,Data!#REF!,FALSE)</f>
        <v>#REF!</v>
      </c>
      <c r="AP39" s="22" t="e">
        <f>VLOOKUP($B39,Data!$A$8:$EZ$351,Data!#REF!,FALSE)</f>
        <v>#REF!</v>
      </c>
      <c r="AQ39" s="22" t="e">
        <f>VLOOKUP($B39,Data!$A$8:$EZ$351,Data!#REF!,FALSE)</f>
        <v>#REF!</v>
      </c>
      <c r="AR39" s="22" t="e">
        <f>VLOOKUP($B39,Data!$A$8:$EZ$351,Data!#REF!,FALSE)</f>
        <v>#REF!</v>
      </c>
      <c r="AS39" s="22" t="e">
        <f>VLOOKUP($B39,Data!$A$8:$EZ$351,Data!#REF!,FALSE)</f>
        <v>#REF!</v>
      </c>
      <c r="AT39" s="22" t="e">
        <f>VLOOKUP($B39,Data!$A$8:$EZ$351,Data!#REF!,FALSE)</f>
        <v>#REF!</v>
      </c>
      <c r="AU39" s="22" t="e">
        <f>VLOOKUP($B39,Data!$A$8:$EZ$351,Data!#REF!,FALSE)</f>
        <v>#REF!</v>
      </c>
      <c r="AV39" s="22" t="e">
        <f>VLOOKUP($B39,Data!$A$8:$EZ$351,Data!#REF!,FALSE)</f>
        <v>#REF!</v>
      </c>
      <c r="AW39" s="22" t="e">
        <f>VLOOKUP($B39,Data!$A$8:$EZ$351,Data!#REF!,FALSE)</f>
        <v>#REF!</v>
      </c>
      <c r="AX39" s="22" t="e">
        <f>VLOOKUP($B39,Data!$A$8:$EZ$351,Data!#REF!,FALSE)</f>
        <v>#REF!</v>
      </c>
      <c r="AY39" s="22" t="e">
        <f>VLOOKUP($B39,Data!$A$8:$EZ$351,Data!#REF!,FALSE)</f>
        <v>#REF!</v>
      </c>
      <c r="AZ39" s="22" t="e">
        <f>VLOOKUP($B39,Data!$A$8:$EZ$351,Data!#REF!,FALSE)</f>
        <v>#REF!</v>
      </c>
      <c r="BA39" s="22" t="e">
        <f>VLOOKUP($B39,Data!$A$8:$EZ$351,Data!#REF!,FALSE)</f>
        <v>#REF!</v>
      </c>
      <c r="BB39" s="22" t="e">
        <f>VLOOKUP($B39,Data!$A$8:$EZ$351,Data!#REF!,FALSE)</f>
        <v>#REF!</v>
      </c>
      <c r="BC39" s="22" t="e">
        <f>VLOOKUP($B39,Data!$A$8:$EZ$351,Data!#REF!,FALSE)</f>
        <v>#REF!</v>
      </c>
      <c r="BD39" s="22" t="e">
        <f>VLOOKUP($B39,Data!$A$8:$EZ$351,Data!#REF!,FALSE)</f>
        <v>#REF!</v>
      </c>
      <c r="BE39" s="22" t="e">
        <f>VLOOKUP($B39,Data!$A$8:$EZ$351,Data!#REF!,FALSE)</f>
        <v>#REF!</v>
      </c>
    </row>
    <row r="40" spans="1:57" x14ac:dyDescent="0.3">
      <c r="A40" s="1"/>
      <c r="B40" s="16" t="s">
        <v>60</v>
      </c>
      <c r="C40" s="35" t="s">
        <v>440</v>
      </c>
      <c r="D40" t="s">
        <v>0</v>
      </c>
      <c r="E40" s="36" t="s">
        <v>60</v>
      </c>
      <c r="F40" t="s">
        <v>394</v>
      </c>
      <c r="G40" t="s">
        <v>418</v>
      </c>
      <c r="H40" s="22" t="e">
        <f>VLOOKUP($B40,Data!$A$8:$EZ$351,Data!EA$4,FALSE)</f>
        <v>#DIV/0!</v>
      </c>
      <c r="I40" s="22">
        <f>VLOOKUP($B40,Data!$A$8:$EZ$351,Data!EB$4,FALSE)</f>
        <v>5.7749469214437368E-2</v>
      </c>
      <c r="J40" s="22">
        <f>VLOOKUP($B40,Data!$A$8:$EZ$351,Data!EC$4,FALSE)</f>
        <v>5.4164904862579279E-2</v>
      </c>
      <c r="K40" s="22">
        <f>VLOOKUP($B40,Data!$A$8:$EZ$351,Data!ED$4,FALSE)</f>
        <v>4.8944099378881986E-2</v>
      </c>
      <c r="L40" s="22">
        <f>VLOOKUP($B40,Data!$A$8:$EZ$351,Data!EE$4,FALSE)</f>
        <v>5.0042918454935623E-2</v>
      </c>
      <c r="M40" s="22">
        <f>VLOOKUP($B40,Data!$A$8:$EZ$351,Data!EF$4,FALSE)</f>
        <v>4.1277445109780438E-2</v>
      </c>
      <c r="N40" s="22">
        <f>VLOOKUP($B40,Data!$A$8:$EZ$351,Data!EG$4,FALSE)</f>
        <v>3.6124497991967874E-2</v>
      </c>
      <c r="O40" s="22">
        <f>VLOOKUP($B40,Data!$A$8:$EZ$351,Data!EH$4,FALSE)</f>
        <v>3.3259999999999998E-2</v>
      </c>
      <c r="P40" s="22">
        <f>VLOOKUP($B40,Data!$A$8:$EZ$351,Data!EI$4,FALSE)</f>
        <v>3.3538767395626244E-2</v>
      </c>
      <c r="Q40" s="22">
        <f>VLOOKUP($B40,Data!$A$8:$EZ$351,Data!EJ$4,FALSE)</f>
        <v>3.2265306122448982E-2</v>
      </c>
      <c r="R40" s="22">
        <f>VLOOKUP($B40,Data!$A$8:$EZ$351,Data!EK$4,FALSE)</f>
        <v>3.0185185185185186E-2</v>
      </c>
      <c r="S40" s="22">
        <f>VLOOKUP($B40,Data!$A$8:$EZ$351,Data!EL$4,FALSE)</f>
        <v>2.9595744680851063E-2</v>
      </c>
      <c r="T40" s="22">
        <f>VLOOKUP($B40,Data!$A$8:$EZ$351,Data!EM$4,FALSE)</f>
        <v>3.0083160083160084E-2</v>
      </c>
      <c r="U40" s="22">
        <f>VLOOKUP($B40,Data!$A$8:$EZ$351,Data!EN$4,FALSE)</f>
        <v>3.1113490364025696E-2</v>
      </c>
      <c r="V40" s="22">
        <f>VLOOKUP($B40,Data!$A$8:$EZ$351,Data!EO$4,FALSE)</f>
        <v>3.0593220338983051E-2</v>
      </c>
      <c r="W40" s="22">
        <f>VLOOKUP($B40,Data!$A$8:$EZ$351,Data!EP$4,FALSE)</f>
        <v>2.9449152542372882E-2</v>
      </c>
      <c r="X40" s="22">
        <f>VLOOKUP($B40,Data!$A$8:$EZ$351,Data!EQ$4,FALSE)</f>
        <v>3.0361702127659575E-2</v>
      </c>
      <c r="Y40" s="22">
        <f>VLOOKUP($B40,Data!$A$8:$EZ$351,Data!ER$4,FALSE)</f>
        <v>2.9870967741935484E-2</v>
      </c>
      <c r="Z40" s="22">
        <f>VLOOKUP($B40,Data!$A$8:$EZ$351,Data!ES$4,FALSE)</f>
        <v>3.0043383947939262E-2</v>
      </c>
      <c r="AA40" s="22">
        <f>VLOOKUP($B40,Data!$A$8:$EZ$351,Data!ET$4,FALSE)</f>
        <v>2.8492569002123141E-2</v>
      </c>
      <c r="AB40" s="22">
        <f>VLOOKUP($B40,Data!$A$8:$EZ$351,Data!EU$4,FALSE)</f>
        <v>2.9024896265560166E-2</v>
      </c>
      <c r="AC40" s="22">
        <f>VLOOKUP($B40,Data!$A$8:$EZ$351,Data!EV$4,FALSE)</f>
        <v>3.0226337448559671E-2</v>
      </c>
      <c r="AD40" s="22">
        <f>VLOOKUP($B40,Data!$A$8:$EZ$351,Data!EW$4,FALSE)</f>
        <v>3.0187499999999999E-2</v>
      </c>
      <c r="AE40" s="22">
        <f>VLOOKUP($B40,Data!$A$8:$EZ$351,Data!EX$4,FALSE)</f>
        <v>2.8136272545090182E-2</v>
      </c>
      <c r="AF40" s="22">
        <f>VLOOKUP($B40,Data!$A$8:$EZ$351,Data!EY$4,FALSE)</f>
        <v>3.1159420289855074E-2</v>
      </c>
      <c r="AG40" s="22">
        <f>VLOOKUP($B40,Data!$A$8:$EZ$351,Data!EZ$4,FALSE)</f>
        <v>3.008080808080808E-2</v>
      </c>
      <c r="AH40" s="22">
        <f>VLOOKUP($B40,Data!$A$8:$FA$351,Data!FA$4,FALSE)</f>
        <v>2.9371316306483302E-2</v>
      </c>
      <c r="AI40" s="22">
        <f>VLOOKUP($B40,Data!$A$8:FB$351,Data!FB$4,FALSE)</f>
        <v>2.976190476190476E-2</v>
      </c>
      <c r="AJ40" s="22">
        <f>VLOOKUP($B40,Data!$A$8:FC$351,Data!FC$4,FALSE)</f>
        <v>3.1084337349397591E-2</v>
      </c>
      <c r="AK40" s="22">
        <f>VLOOKUP($B40,Data!$A$8:FD$351,Data!FD$4,FALSE)</f>
        <v>7.8011928429423463E-2</v>
      </c>
      <c r="AL40" s="22">
        <f>VLOOKUP($B40,Data!$A$8:FE$351,Data!FE$4,FALSE)</f>
        <v>7.7690802348336599E-2</v>
      </c>
      <c r="AM40" s="22">
        <f>VLOOKUP($B40,Data!$A$8:FF$351,Data!FF$4,FALSE)</f>
        <v>7.7733598409542748E-2</v>
      </c>
      <c r="AN40" s="22" t="e">
        <f>VLOOKUP($B40,Data!$A$8:$EZ$351,Data!#REF!,FALSE)</f>
        <v>#REF!</v>
      </c>
      <c r="AO40" s="22" t="e">
        <f>VLOOKUP($B40,Data!$A$8:$EZ$351,Data!#REF!,FALSE)</f>
        <v>#REF!</v>
      </c>
      <c r="AP40" s="22" t="e">
        <f>VLOOKUP($B40,Data!$A$8:$EZ$351,Data!#REF!,FALSE)</f>
        <v>#REF!</v>
      </c>
      <c r="AQ40" s="22" t="e">
        <f>VLOOKUP($B40,Data!$A$8:$EZ$351,Data!#REF!,FALSE)</f>
        <v>#REF!</v>
      </c>
      <c r="AR40" s="22" t="e">
        <f>VLOOKUP($B40,Data!$A$8:$EZ$351,Data!#REF!,FALSE)</f>
        <v>#REF!</v>
      </c>
      <c r="AS40" s="22" t="e">
        <f>VLOOKUP($B40,Data!$A$8:$EZ$351,Data!#REF!,FALSE)</f>
        <v>#REF!</v>
      </c>
      <c r="AT40" s="22" t="e">
        <f>VLOOKUP($B40,Data!$A$8:$EZ$351,Data!#REF!,FALSE)</f>
        <v>#REF!</v>
      </c>
      <c r="AU40" s="22" t="e">
        <f>VLOOKUP($B40,Data!$A$8:$EZ$351,Data!#REF!,FALSE)</f>
        <v>#REF!</v>
      </c>
      <c r="AV40" s="22" t="e">
        <f>VLOOKUP($B40,Data!$A$8:$EZ$351,Data!#REF!,FALSE)</f>
        <v>#REF!</v>
      </c>
      <c r="AW40" s="22" t="e">
        <f>VLOOKUP($B40,Data!$A$8:$EZ$351,Data!#REF!,FALSE)</f>
        <v>#REF!</v>
      </c>
      <c r="AX40" s="22" t="e">
        <f>VLOOKUP($B40,Data!$A$8:$EZ$351,Data!#REF!,FALSE)</f>
        <v>#REF!</v>
      </c>
      <c r="AY40" s="22" t="e">
        <f>VLOOKUP($B40,Data!$A$8:$EZ$351,Data!#REF!,FALSE)</f>
        <v>#REF!</v>
      </c>
      <c r="AZ40" s="22" t="e">
        <f>VLOOKUP($B40,Data!$A$8:$EZ$351,Data!#REF!,FALSE)</f>
        <v>#REF!</v>
      </c>
      <c r="BA40" s="22" t="e">
        <f>VLOOKUP($B40,Data!$A$8:$EZ$351,Data!#REF!,FALSE)</f>
        <v>#REF!</v>
      </c>
      <c r="BB40" s="22" t="e">
        <f>VLOOKUP($B40,Data!$A$8:$EZ$351,Data!#REF!,FALSE)</f>
        <v>#REF!</v>
      </c>
      <c r="BC40" s="22" t="e">
        <f>VLOOKUP($B40,Data!$A$8:$EZ$351,Data!#REF!,FALSE)</f>
        <v>#REF!</v>
      </c>
      <c r="BD40" s="22" t="e">
        <f>VLOOKUP($B40,Data!$A$8:$EZ$351,Data!#REF!,FALSE)</f>
        <v>#REF!</v>
      </c>
      <c r="BE40" s="22" t="e">
        <f>VLOOKUP($B40,Data!$A$8:$EZ$351,Data!#REF!,FALSE)</f>
        <v>#REF!</v>
      </c>
    </row>
    <row r="41" spans="1:57" x14ac:dyDescent="0.3">
      <c r="A41" s="1"/>
      <c r="B41" s="16" t="s">
        <v>61</v>
      </c>
      <c r="C41" s="35" t="s">
        <v>440</v>
      </c>
      <c r="D41" t="s">
        <v>0</v>
      </c>
      <c r="E41" s="36" t="s">
        <v>61</v>
      </c>
      <c r="F41" t="s">
        <v>388</v>
      </c>
      <c r="G41" t="s">
        <v>418</v>
      </c>
      <c r="H41" s="22" t="e">
        <f>VLOOKUP($B41,Data!$A$8:$EZ$351,Data!EA$4,FALSE)</f>
        <v>#DIV/0!</v>
      </c>
      <c r="I41" s="22">
        <f>VLOOKUP($B41,Data!$A$8:$EZ$351,Data!EB$4,FALSE)</f>
        <v>5.3624772313296903E-2</v>
      </c>
      <c r="J41" s="22">
        <f>VLOOKUP($B41,Data!$A$8:$EZ$351,Data!EC$4,FALSE)</f>
        <v>4.8834586466165411E-2</v>
      </c>
      <c r="K41" s="22">
        <f>VLOOKUP($B41,Data!$A$8:$EZ$351,Data!ED$4,FALSE)</f>
        <v>4.3674242424242421E-2</v>
      </c>
      <c r="L41" s="22">
        <f>VLOOKUP($B41,Data!$A$8:$EZ$351,Data!EE$4,FALSE)</f>
        <v>4.5489833641404805E-2</v>
      </c>
      <c r="M41" s="22">
        <f>VLOOKUP($B41,Data!$A$8:$EZ$351,Data!EF$4,FALSE)</f>
        <v>4.069029850746269E-2</v>
      </c>
      <c r="N41" s="22">
        <f>VLOOKUP($B41,Data!$A$8:$EZ$351,Data!EG$4,FALSE)</f>
        <v>3.5798165137614676E-2</v>
      </c>
      <c r="O41" s="22">
        <f>VLOOKUP($B41,Data!$A$8:$EZ$351,Data!EH$4,FALSE)</f>
        <v>3.4579256360078275E-2</v>
      </c>
      <c r="P41" s="22">
        <f>VLOOKUP($B41,Data!$A$8:$EZ$351,Data!EI$4,FALSE)</f>
        <v>3.4497153700189756E-2</v>
      </c>
      <c r="Q41" s="22">
        <f>VLOOKUP($B41,Data!$A$8:$EZ$351,Data!EJ$4,FALSE)</f>
        <v>3.3645038167938929E-2</v>
      </c>
      <c r="R41" s="22">
        <f>VLOOKUP($B41,Data!$A$8:$EZ$351,Data!EK$4,FALSE)</f>
        <v>3.0315398886827459E-2</v>
      </c>
      <c r="S41" s="22">
        <f>VLOOKUP($B41,Data!$A$8:$EZ$351,Data!EL$4,FALSE)</f>
        <v>2.8977695167286245E-2</v>
      </c>
      <c r="T41" s="22">
        <f>VLOOKUP($B41,Data!$A$8:$EZ$351,Data!EM$4,FALSE)</f>
        <v>3.1795841209829867E-2</v>
      </c>
      <c r="U41" s="22">
        <f>VLOOKUP($B41,Data!$A$8:$EZ$351,Data!EN$4,FALSE)</f>
        <v>2.9383802816901408E-2</v>
      </c>
      <c r="V41" s="22">
        <f>VLOOKUP($B41,Data!$A$8:$EZ$351,Data!EO$4,FALSE)</f>
        <v>2.7718120805369128E-2</v>
      </c>
      <c r="W41" s="22">
        <f>VLOOKUP($B41,Data!$A$8:$EZ$351,Data!EP$4,FALSE)</f>
        <v>2.498442367601246E-2</v>
      </c>
      <c r="X41" s="22">
        <f>VLOOKUP($B41,Data!$A$8:$EZ$351,Data!EQ$4,FALSE)</f>
        <v>2.8116883116883117E-2</v>
      </c>
      <c r="Y41" s="22">
        <f>VLOOKUP($B41,Data!$A$8:$EZ$351,Data!ER$4,FALSE)</f>
        <v>2.9332220367278797E-2</v>
      </c>
      <c r="Z41" s="22">
        <f>VLOOKUP($B41,Data!$A$8:$EZ$351,Data!ES$4,FALSE)</f>
        <v>2.8801369863013699E-2</v>
      </c>
      <c r="AA41" s="22">
        <f>VLOOKUP($B41,Data!$A$8:$EZ$351,Data!ET$4,FALSE)</f>
        <v>2.7079796264855689E-2</v>
      </c>
      <c r="AB41" s="22">
        <f>VLOOKUP($B41,Data!$A$8:$EZ$351,Data!EU$4,FALSE)</f>
        <v>2.8777969018932873E-2</v>
      </c>
      <c r="AC41" s="22">
        <f>VLOOKUP($B41,Data!$A$8:$EZ$351,Data!EV$4,FALSE)</f>
        <v>2.975438596491228E-2</v>
      </c>
      <c r="AD41" s="22">
        <f>VLOOKUP($B41,Data!$A$8:$EZ$351,Data!EW$4,FALSE)</f>
        <v>2.7963636363636364E-2</v>
      </c>
      <c r="AE41" s="22">
        <f>VLOOKUP($B41,Data!$A$8:$EZ$351,Data!EX$4,FALSE)</f>
        <v>2.7936802973977694E-2</v>
      </c>
      <c r="AF41" s="22">
        <f>VLOOKUP($B41,Data!$A$8:$EZ$351,Data!EY$4,FALSE)</f>
        <v>2.9906542056074768E-2</v>
      </c>
      <c r="AG41" s="22">
        <f>VLOOKUP($B41,Data!$A$8:$EZ$351,Data!EZ$4,FALSE)</f>
        <v>2.886654478976234E-2</v>
      </c>
      <c r="AH41" s="22">
        <f>VLOOKUP($B41,Data!$A$8:$FA$351,Data!FA$4,FALSE)</f>
        <v>2.8690265486725663E-2</v>
      </c>
      <c r="AI41" s="22">
        <f>VLOOKUP($B41,Data!$A$8:FB$351,Data!FB$4,FALSE)</f>
        <v>2.8507992895204264E-2</v>
      </c>
      <c r="AJ41" s="22">
        <f>VLOOKUP($B41,Data!$A$8:FC$351,Data!FC$4,FALSE)</f>
        <v>2.937062937062937E-2</v>
      </c>
      <c r="AK41" s="22">
        <f>VLOOKUP($B41,Data!$A$8:FD$351,Data!FD$4,FALSE)</f>
        <v>6.0052631578947371E-2</v>
      </c>
      <c r="AL41" s="22">
        <f>VLOOKUP($B41,Data!$A$8:FE$351,Data!FE$4,FALSE)</f>
        <v>6.0488245931283907E-2</v>
      </c>
      <c r="AM41" s="22">
        <f>VLOOKUP($B41,Data!$A$8:FF$351,Data!FF$4,FALSE)</f>
        <v>5.4785714285714285E-2</v>
      </c>
      <c r="AN41" s="22" t="e">
        <f>VLOOKUP($B41,Data!$A$8:$EZ$351,Data!#REF!,FALSE)</f>
        <v>#REF!</v>
      </c>
      <c r="AO41" s="22" t="e">
        <f>VLOOKUP($B41,Data!$A$8:$EZ$351,Data!#REF!,FALSE)</f>
        <v>#REF!</v>
      </c>
      <c r="AP41" s="22" t="e">
        <f>VLOOKUP($B41,Data!$A$8:$EZ$351,Data!#REF!,FALSE)</f>
        <v>#REF!</v>
      </c>
      <c r="AQ41" s="22" t="e">
        <f>VLOOKUP($B41,Data!$A$8:$EZ$351,Data!#REF!,FALSE)</f>
        <v>#REF!</v>
      </c>
      <c r="AR41" s="22" t="e">
        <f>VLOOKUP($B41,Data!$A$8:$EZ$351,Data!#REF!,FALSE)</f>
        <v>#REF!</v>
      </c>
      <c r="AS41" s="22" t="e">
        <f>VLOOKUP($B41,Data!$A$8:$EZ$351,Data!#REF!,FALSE)</f>
        <v>#REF!</v>
      </c>
      <c r="AT41" s="22" t="e">
        <f>VLOOKUP($B41,Data!$A$8:$EZ$351,Data!#REF!,FALSE)</f>
        <v>#REF!</v>
      </c>
      <c r="AU41" s="22" t="e">
        <f>VLOOKUP($B41,Data!$A$8:$EZ$351,Data!#REF!,FALSE)</f>
        <v>#REF!</v>
      </c>
      <c r="AV41" s="22" t="e">
        <f>VLOOKUP($B41,Data!$A$8:$EZ$351,Data!#REF!,FALSE)</f>
        <v>#REF!</v>
      </c>
      <c r="AW41" s="22" t="e">
        <f>VLOOKUP($B41,Data!$A$8:$EZ$351,Data!#REF!,FALSE)</f>
        <v>#REF!</v>
      </c>
      <c r="AX41" s="22" t="e">
        <f>VLOOKUP($B41,Data!$A$8:$EZ$351,Data!#REF!,FALSE)</f>
        <v>#REF!</v>
      </c>
      <c r="AY41" s="22" t="e">
        <f>VLOOKUP($B41,Data!$A$8:$EZ$351,Data!#REF!,FALSE)</f>
        <v>#REF!</v>
      </c>
      <c r="AZ41" s="22" t="e">
        <f>VLOOKUP($B41,Data!$A$8:$EZ$351,Data!#REF!,FALSE)</f>
        <v>#REF!</v>
      </c>
      <c r="BA41" s="22" t="e">
        <f>VLOOKUP($B41,Data!$A$8:$EZ$351,Data!#REF!,FALSE)</f>
        <v>#REF!</v>
      </c>
      <c r="BB41" s="22" t="e">
        <f>VLOOKUP($B41,Data!$A$8:$EZ$351,Data!#REF!,FALSE)</f>
        <v>#REF!</v>
      </c>
      <c r="BC41" s="22" t="e">
        <f>VLOOKUP($B41,Data!$A$8:$EZ$351,Data!#REF!,FALSE)</f>
        <v>#REF!</v>
      </c>
      <c r="BD41" s="22" t="e">
        <f>VLOOKUP($B41,Data!$A$8:$EZ$351,Data!#REF!,FALSE)</f>
        <v>#REF!</v>
      </c>
      <c r="BE41" s="22" t="e">
        <f>VLOOKUP($B41,Data!$A$8:$EZ$351,Data!#REF!,FALSE)</f>
        <v>#REF!</v>
      </c>
    </row>
    <row r="42" spans="1:57" x14ac:dyDescent="0.3">
      <c r="A42" s="1"/>
      <c r="B42" s="16" t="s">
        <v>62</v>
      </c>
      <c r="C42" s="35" t="s">
        <v>446</v>
      </c>
      <c r="D42" t="s">
        <v>442</v>
      </c>
      <c r="E42" s="36" t="s">
        <v>62</v>
      </c>
      <c r="F42" t="s">
        <v>418</v>
      </c>
      <c r="G42" t="s">
        <v>418</v>
      </c>
      <c r="H42" s="22" t="e">
        <f>VLOOKUP($B42,Data!$A$8:$EZ$351,Data!EA$4,FALSE)</f>
        <v>#DIV/0!</v>
      </c>
      <c r="I42" s="22">
        <f>VLOOKUP($B42,Data!$A$8:$EZ$351,Data!EB$4,FALSE)</f>
        <v>3.6671911880409129E-2</v>
      </c>
      <c r="J42" s="22">
        <f>VLOOKUP($B42,Data!$A$8:$EZ$351,Data!EC$4,FALSE)</f>
        <v>3.3910306845003936E-2</v>
      </c>
      <c r="K42" s="22">
        <f>VLOOKUP($B42,Data!$A$8:$EZ$351,Data!ED$4,FALSE)</f>
        <v>3.1218934911242602E-2</v>
      </c>
      <c r="L42" s="22">
        <f>VLOOKUP($B42,Data!$A$8:$EZ$351,Data!EE$4,FALSE)</f>
        <v>3.0947533281127641E-2</v>
      </c>
      <c r="M42" s="22">
        <f>VLOOKUP($B42,Data!$A$8:$EZ$351,Data!EF$4,FALSE)</f>
        <v>2.8257131692067214E-2</v>
      </c>
      <c r="N42" s="22">
        <f>VLOOKUP($B42,Data!$A$8:$EZ$351,Data!EG$4,FALSE)</f>
        <v>2.5859798605731992E-2</v>
      </c>
      <c r="O42" s="22">
        <f>VLOOKUP($B42,Data!$A$8:$EZ$351,Data!EH$4,FALSE)</f>
        <v>2.343197540353574E-2</v>
      </c>
      <c r="P42" s="22">
        <f>VLOOKUP($B42,Data!$A$8:$EZ$351,Data!EI$4,FALSE)</f>
        <v>2.3960739030023093E-2</v>
      </c>
      <c r="Q42" s="22">
        <f>VLOOKUP($B42,Data!$A$8:$EZ$351,Data!EJ$4,FALSE)</f>
        <v>2.2961108971890642E-2</v>
      </c>
      <c r="R42" s="22">
        <f>VLOOKUP($B42,Data!$A$8:$EZ$351,Data!EK$4,FALSE)</f>
        <v>2.1596958174904944E-2</v>
      </c>
      <c r="S42" s="22">
        <f>VLOOKUP($B42,Data!$A$8:$EZ$351,Data!EL$4,FALSE)</f>
        <v>2.0533282904689865E-2</v>
      </c>
      <c r="T42" s="22">
        <f>VLOOKUP($B42,Data!$A$8:$EZ$351,Data!EM$4,FALSE)</f>
        <v>2.1131648434552997E-2</v>
      </c>
      <c r="U42" s="22">
        <f>VLOOKUP($B42,Data!$A$8:$EZ$351,Data!EN$4,FALSE)</f>
        <v>2.0977727444318611E-2</v>
      </c>
      <c r="V42" s="22">
        <f>VLOOKUP($B42,Data!$A$8:$EZ$351,Data!EO$4,FALSE)</f>
        <v>2.0897387353275274E-2</v>
      </c>
      <c r="W42" s="22">
        <f>VLOOKUP($B42,Data!$A$8:$EZ$351,Data!EP$4,FALSE)</f>
        <v>2.0059040590405905E-2</v>
      </c>
      <c r="X42" s="22">
        <f>VLOOKUP($B42,Data!$A$8:$EZ$351,Data!EQ$4,FALSE)</f>
        <v>2.0976505139500733E-2</v>
      </c>
      <c r="Y42" s="22">
        <f>VLOOKUP($B42,Data!$A$8:$EZ$351,Data!ER$4,FALSE)</f>
        <v>2.1015653440116491E-2</v>
      </c>
      <c r="Z42" s="22">
        <f>VLOOKUP($B42,Data!$A$8:$EZ$351,Data!ES$4,FALSE)</f>
        <v>2.0175118569865012E-2</v>
      </c>
      <c r="AA42" s="22">
        <f>VLOOKUP($B42,Data!$A$8:$EZ$351,Data!ET$4,FALSE)</f>
        <v>2.0253164556962026E-2</v>
      </c>
      <c r="AB42" s="22">
        <f>VLOOKUP($B42,Data!$A$8:$EZ$351,Data!EU$4,FALSE)</f>
        <v>2.1125426297840092E-2</v>
      </c>
      <c r="AC42" s="22">
        <f>VLOOKUP($B42,Data!$A$8:$EZ$351,Data!EV$4,FALSE)</f>
        <v>2.1328036322360952E-2</v>
      </c>
      <c r="AD42" s="22">
        <f>VLOOKUP($B42,Data!$A$8:$EZ$351,Data!EW$4,FALSE)</f>
        <v>2.1069943289224954E-2</v>
      </c>
      <c r="AE42" s="22">
        <f>VLOOKUP($B42,Data!$A$8:$EZ$351,Data!EX$4,FALSE)</f>
        <v>2.0097928436911487E-2</v>
      </c>
      <c r="AF42" s="22">
        <f>VLOOKUP($B42,Data!$A$8:$EZ$351,Data!EY$4,FALSE)</f>
        <v>2.1403377110694184E-2</v>
      </c>
      <c r="AG42" s="22">
        <f>VLOOKUP($B42,Data!$A$8:$EZ$351,Data!EZ$4,FALSE)</f>
        <v>2.153355830521185E-2</v>
      </c>
      <c r="AH42" s="22">
        <f>VLOOKUP($B42,Data!$A$8:$FA$351,Data!FA$4,FALSE)</f>
        <v>2.1721953037644428E-2</v>
      </c>
      <c r="AI42" s="22">
        <f>VLOOKUP($B42,Data!$A$8:FB$351,Data!FB$4,FALSE)</f>
        <v>2.1970260223048328E-2</v>
      </c>
      <c r="AJ42" s="22">
        <f>VLOOKUP($B42,Data!$A$8:FC$351,Data!FC$4,FALSE)</f>
        <v>2.3122040072859746E-2</v>
      </c>
      <c r="AK42" s="22">
        <f>VLOOKUP($B42,Data!$A$8:FD$351,Data!FD$4,FALSE)</f>
        <v>5.6282051282051285E-2</v>
      </c>
      <c r="AL42" s="22">
        <f>VLOOKUP($B42,Data!$A$8:FE$351,Data!FE$4,FALSE)</f>
        <v>5.8930581613508441E-2</v>
      </c>
      <c r="AM42" s="22">
        <f>VLOOKUP($B42,Data!$A$8:FF$351,Data!FF$4,FALSE)</f>
        <v>5.7865296803652967E-2</v>
      </c>
      <c r="AN42" s="22" t="e">
        <f>VLOOKUP($B42,Data!$A$8:$EZ$351,Data!#REF!,FALSE)</f>
        <v>#REF!</v>
      </c>
      <c r="AO42" s="22" t="e">
        <f>VLOOKUP($B42,Data!$A$8:$EZ$351,Data!#REF!,FALSE)</f>
        <v>#REF!</v>
      </c>
      <c r="AP42" s="22" t="e">
        <f>VLOOKUP($B42,Data!$A$8:$EZ$351,Data!#REF!,FALSE)</f>
        <v>#REF!</v>
      </c>
      <c r="AQ42" s="22" t="e">
        <f>VLOOKUP($B42,Data!$A$8:$EZ$351,Data!#REF!,FALSE)</f>
        <v>#REF!</v>
      </c>
      <c r="AR42" s="22" t="e">
        <f>VLOOKUP($B42,Data!$A$8:$EZ$351,Data!#REF!,FALSE)</f>
        <v>#REF!</v>
      </c>
      <c r="AS42" s="22" t="e">
        <f>VLOOKUP($B42,Data!$A$8:$EZ$351,Data!#REF!,FALSE)</f>
        <v>#REF!</v>
      </c>
      <c r="AT42" s="22" t="e">
        <f>VLOOKUP($B42,Data!$A$8:$EZ$351,Data!#REF!,FALSE)</f>
        <v>#REF!</v>
      </c>
      <c r="AU42" s="22" t="e">
        <f>VLOOKUP($B42,Data!$A$8:$EZ$351,Data!#REF!,FALSE)</f>
        <v>#REF!</v>
      </c>
      <c r="AV42" s="22" t="e">
        <f>VLOOKUP($B42,Data!$A$8:$EZ$351,Data!#REF!,FALSE)</f>
        <v>#REF!</v>
      </c>
      <c r="AW42" s="22" t="e">
        <f>VLOOKUP($B42,Data!$A$8:$EZ$351,Data!#REF!,FALSE)</f>
        <v>#REF!</v>
      </c>
      <c r="AX42" s="22" t="e">
        <f>VLOOKUP($B42,Data!$A$8:$EZ$351,Data!#REF!,FALSE)</f>
        <v>#REF!</v>
      </c>
      <c r="AY42" s="22" t="e">
        <f>VLOOKUP($B42,Data!$A$8:$EZ$351,Data!#REF!,FALSE)</f>
        <v>#REF!</v>
      </c>
      <c r="AZ42" s="22" t="e">
        <f>VLOOKUP($B42,Data!$A$8:$EZ$351,Data!#REF!,FALSE)</f>
        <v>#REF!</v>
      </c>
      <c r="BA42" s="22" t="e">
        <f>VLOOKUP($B42,Data!$A$8:$EZ$351,Data!#REF!,FALSE)</f>
        <v>#REF!</v>
      </c>
      <c r="BB42" s="22" t="e">
        <f>VLOOKUP($B42,Data!$A$8:$EZ$351,Data!#REF!,FALSE)</f>
        <v>#REF!</v>
      </c>
      <c r="BC42" s="22" t="e">
        <f>VLOOKUP($B42,Data!$A$8:$EZ$351,Data!#REF!,FALSE)</f>
        <v>#REF!</v>
      </c>
      <c r="BD42" s="22" t="e">
        <f>VLOOKUP($B42,Data!$A$8:$EZ$351,Data!#REF!,FALSE)</f>
        <v>#REF!</v>
      </c>
      <c r="BE42" s="22" t="e">
        <f>VLOOKUP($B42,Data!$A$8:$EZ$351,Data!#REF!,FALSE)</f>
        <v>#REF!</v>
      </c>
    </row>
    <row r="43" spans="1:57" x14ac:dyDescent="0.3">
      <c r="A43" s="1"/>
      <c r="B43" s="16" t="s">
        <v>63</v>
      </c>
      <c r="C43" s="35" t="s">
        <v>440</v>
      </c>
      <c r="D43" t="s">
        <v>0</v>
      </c>
      <c r="E43" s="36" t="s">
        <v>63</v>
      </c>
      <c r="F43" t="s">
        <v>412</v>
      </c>
      <c r="G43" t="s">
        <v>418</v>
      </c>
      <c r="H43" s="22" t="e">
        <f>VLOOKUP($B43,Data!$A$8:$EZ$351,Data!EA$4,FALSE)</f>
        <v>#DIV/0!</v>
      </c>
      <c r="I43" s="22">
        <f>VLOOKUP($B43,Data!$A$8:$EZ$351,Data!EB$4,FALSE)</f>
        <v>0.10567204301075268</v>
      </c>
      <c r="J43" s="22">
        <f>VLOOKUP($B43,Data!$A$8:$EZ$351,Data!EC$4,FALSE)</f>
        <v>0.1000531914893617</v>
      </c>
      <c r="K43" s="22">
        <f>VLOOKUP($B43,Data!$A$8:$EZ$351,Data!ED$4,FALSE)</f>
        <v>8.2153465346534657E-2</v>
      </c>
      <c r="L43" s="22">
        <f>VLOOKUP($B43,Data!$A$8:$EZ$351,Data!EE$4,FALSE)</f>
        <v>8.4641975308641981E-2</v>
      </c>
      <c r="M43" s="22">
        <f>VLOOKUP($B43,Data!$A$8:$EZ$351,Data!EF$4,FALSE)</f>
        <v>7.9699248120300756E-2</v>
      </c>
      <c r="N43" s="22">
        <f>VLOOKUP($B43,Data!$A$8:$EZ$351,Data!EG$4,FALSE)</f>
        <v>6.9358669833729222E-2</v>
      </c>
      <c r="O43" s="22">
        <f>VLOOKUP($B43,Data!$A$8:$EZ$351,Data!EH$4,FALSE)</f>
        <v>6.3948717948717954E-2</v>
      </c>
      <c r="P43" s="22">
        <f>VLOOKUP($B43,Data!$A$8:$EZ$351,Data!EI$4,FALSE)</f>
        <v>6.2005141388174805E-2</v>
      </c>
      <c r="Q43" s="22">
        <f>VLOOKUP($B43,Data!$A$8:$EZ$351,Data!EJ$4,FALSE)</f>
        <v>6.9123711340206187E-2</v>
      </c>
      <c r="R43" s="22">
        <f>VLOOKUP($B43,Data!$A$8:$EZ$351,Data!EK$4,FALSE)</f>
        <v>6.4695431472081219E-2</v>
      </c>
      <c r="S43" s="22">
        <f>VLOOKUP($B43,Data!$A$8:$EZ$351,Data!EL$4,FALSE)</f>
        <v>5.8009592326139087E-2</v>
      </c>
      <c r="T43" s="22">
        <f>VLOOKUP($B43,Data!$A$8:$EZ$351,Data!EM$4,FALSE)</f>
        <v>5.9655172413793103E-2</v>
      </c>
      <c r="U43" s="22">
        <f>VLOOKUP($B43,Data!$A$8:$EZ$351,Data!EN$4,FALSE)</f>
        <v>5.9552941176470586E-2</v>
      </c>
      <c r="V43" s="22">
        <f>VLOOKUP($B43,Data!$A$8:$EZ$351,Data!EO$4,FALSE)</f>
        <v>0.06</v>
      </c>
      <c r="W43" s="22">
        <f>VLOOKUP($B43,Data!$A$8:$EZ$351,Data!EP$4,FALSE)</f>
        <v>5.8056206088992972E-2</v>
      </c>
      <c r="X43" s="22">
        <f>VLOOKUP($B43,Data!$A$8:$EZ$351,Data!EQ$4,FALSE)</f>
        <v>5.8419864559819415E-2</v>
      </c>
      <c r="Y43" s="22">
        <f>VLOOKUP($B43,Data!$A$8:$EZ$351,Data!ER$4,FALSE)</f>
        <v>5.7926565874730024E-2</v>
      </c>
      <c r="Z43" s="22">
        <f>VLOOKUP($B43,Data!$A$8:$EZ$351,Data!ES$4,FALSE)</f>
        <v>5.6616052060737526E-2</v>
      </c>
      <c r="AA43" s="22">
        <f>VLOOKUP($B43,Data!$A$8:$EZ$351,Data!ET$4,FALSE)</f>
        <v>5.8623024830699776E-2</v>
      </c>
      <c r="AB43" s="22">
        <f>VLOOKUP($B43,Data!$A$8:$EZ$351,Data!EU$4,FALSE)</f>
        <v>6.2818181818181815E-2</v>
      </c>
      <c r="AC43" s="22">
        <f>VLOOKUP($B43,Data!$A$8:$EZ$351,Data!EV$4,FALSE)</f>
        <v>6.5850340136054425E-2</v>
      </c>
      <c r="AD43" s="22">
        <f>VLOOKUP($B43,Data!$A$8:$EZ$351,Data!EW$4,FALSE)</f>
        <v>6.6069767441860466E-2</v>
      </c>
      <c r="AE43" s="22">
        <f>VLOOKUP($B43,Data!$A$8:$EZ$351,Data!EX$4,FALSE)</f>
        <v>6.7523809523809528E-2</v>
      </c>
      <c r="AF43" s="22">
        <f>VLOOKUP($B43,Data!$A$8:$EZ$351,Data!EY$4,FALSE)</f>
        <v>7.5447570332480812E-2</v>
      </c>
      <c r="AG43" s="22">
        <f>VLOOKUP($B43,Data!$A$8:$EZ$351,Data!EZ$4,FALSE)</f>
        <v>7.3958333333333334E-2</v>
      </c>
      <c r="AH43" s="22">
        <f>VLOOKUP($B43,Data!$A$8:$FA$351,Data!FA$4,FALSE)</f>
        <v>7.3050397877984091E-2</v>
      </c>
      <c r="AI43" s="22">
        <f>VLOOKUP($B43,Data!$A$8:FB$351,Data!FB$4,FALSE)</f>
        <v>6.8787878787878787E-2</v>
      </c>
      <c r="AJ43" s="22">
        <f>VLOOKUP($B43,Data!$A$8:FC$351,Data!FC$4,FALSE)</f>
        <v>7.019656019656019E-2</v>
      </c>
      <c r="AK43" s="22">
        <f>VLOOKUP($B43,Data!$A$8:FD$351,Data!FD$4,FALSE)</f>
        <v>0.12615577889447235</v>
      </c>
      <c r="AL43" s="22">
        <f>VLOOKUP($B43,Data!$A$8:FE$351,Data!FE$4,FALSE)</f>
        <v>0.12052499999999999</v>
      </c>
      <c r="AM43" s="22">
        <f>VLOOKUP($B43,Data!$A$8:FF$351,Data!FF$4,FALSE)</f>
        <v>0.12020565552699229</v>
      </c>
      <c r="AN43" s="22" t="e">
        <f>VLOOKUP($B43,Data!$A$8:$EZ$351,Data!#REF!,FALSE)</f>
        <v>#REF!</v>
      </c>
      <c r="AO43" s="22" t="e">
        <f>VLOOKUP($B43,Data!$A$8:$EZ$351,Data!#REF!,FALSE)</f>
        <v>#REF!</v>
      </c>
      <c r="AP43" s="22" t="e">
        <f>VLOOKUP($B43,Data!$A$8:$EZ$351,Data!#REF!,FALSE)</f>
        <v>#REF!</v>
      </c>
      <c r="AQ43" s="22" t="e">
        <f>VLOOKUP($B43,Data!$A$8:$EZ$351,Data!#REF!,FALSE)</f>
        <v>#REF!</v>
      </c>
      <c r="AR43" s="22" t="e">
        <f>VLOOKUP($B43,Data!$A$8:$EZ$351,Data!#REF!,FALSE)</f>
        <v>#REF!</v>
      </c>
      <c r="AS43" s="22" t="e">
        <f>VLOOKUP($B43,Data!$A$8:$EZ$351,Data!#REF!,FALSE)</f>
        <v>#REF!</v>
      </c>
      <c r="AT43" s="22" t="e">
        <f>VLOOKUP($B43,Data!$A$8:$EZ$351,Data!#REF!,FALSE)</f>
        <v>#REF!</v>
      </c>
      <c r="AU43" s="22" t="e">
        <f>VLOOKUP($B43,Data!$A$8:$EZ$351,Data!#REF!,FALSE)</f>
        <v>#REF!</v>
      </c>
      <c r="AV43" s="22" t="e">
        <f>VLOOKUP($B43,Data!$A$8:$EZ$351,Data!#REF!,FALSE)</f>
        <v>#REF!</v>
      </c>
      <c r="AW43" s="22" t="e">
        <f>VLOOKUP($B43,Data!$A$8:$EZ$351,Data!#REF!,FALSE)</f>
        <v>#REF!</v>
      </c>
      <c r="AX43" s="22" t="e">
        <f>VLOOKUP($B43,Data!$A$8:$EZ$351,Data!#REF!,FALSE)</f>
        <v>#REF!</v>
      </c>
      <c r="AY43" s="22" t="e">
        <f>VLOOKUP($B43,Data!$A$8:$EZ$351,Data!#REF!,FALSE)</f>
        <v>#REF!</v>
      </c>
      <c r="AZ43" s="22" t="e">
        <f>VLOOKUP($B43,Data!$A$8:$EZ$351,Data!#REF!,FALSE)</f>
        <v>#REF!</v>
      </c>
      <c r="BA43" s="22" t="e">
        <f>VLOOKUP($B43,Data!$A$8:$EZ$351,Data!#REF!,FALSE)</f>
        <v>#REF!</v>
      </c>
      <c r="BB43" s="22" t="e">
        <f>VLOOKUP($B43,Data!$A$8:$EZ$351,Data!#REF!,FALSE)</f>
        <v>#REF!</v>
      </c>
      <c r="BC43" s="22" t="e">
        <f>VLOOKUP($B43,Data!$A$8:$EZ$351,Data!#REF!,FALSE)</f>
        <v>#REF!</v>
      </c>
      <c r="BD43" s="22" t="e">
        <f>VLOOKUP($B43,Data!$A$8:$EZ$351,Data!#REF!,FALSE)</f>
        <v>#REF!</v>
      </c>
      <c r="BE43" s="22" t="e">
        <f>VLOOKUP($B43,Data!$A$8:$EZ$351,Data!#REF!,FALSE)</f>
        <v>#REF!</v>
      </c>
    </row>
    <row r="44" spans="1:57" x14ac:dyDescent="0.3">
      <c r="A44" s="1"/>
      <c r="B44" s="16" t="s">
        <v>64</v>
      </c>
      <c r="C44" s="35" t="s">
        <v>440</v>
      </c>
      <c r="D44" t="s">
        <v>442</v>
      </c>
      <c r="E44" s="36" t="s">
        <v>64</v>
      </c>
      <c r="F44" t="s">
        <v>392</v>
      </c>
      <c r="G44" t="s">
        <v>418</v>
      </c>
      <c r="H44" s="22" t="e">
        <f>VLOOKUP($B44,Data!$A$8:$EZ$351,Data!EA$4,FALSE)</f>
        <v>#DIV/0!</v>
      </c>
      <c r="I44" s="22">
        <f>VLOOKUP($B44,Data!$A$8:$EZ$351,Data!EB$4,FALSE)</f>
        <v>6.4078674948240169E-2</v>
      </c>
      <c r="J44" s="22">
        <f>VLOOKUP($B44,Data!$A$8:$EZ$351,Data!EC$4,FALSE)</f>
        <v>6.4081196581196584E-2</v>
      </c>
      <c r="K44" s="22">
        <f>VLOOKUP($B44,Data!$A$8:$EZ$351,Data!ED$4,FALSE)</f>
        <v>6.1214442013129103E-2</v>
      </c>
      <c r="L44" s="22">
        <f>VLOOKUP($B44,Data!$A$8:$EZ$351,Data!EE$4,FALSE)</f>
        <v>6.142070484581498E-2</v>
      </c>
      <c r="M44" s="22">
        <f>VLOOKUP($B44,Data!$A$8:$EZ$351,Data!EF$4,FALSE)</f>
        <v>5.6006674082313683E-2</v>
      </c>
      <c r="N44" s="22">
        <f>VLOOKUP($B44,Data!$A$8:$EZ$351,Data!EG$4,FALSE)</f>
        <v>5.0634920634920637E-2</v>
      </c>
      <c r="O44" s="22">
        <f>VLOOKUP($B44,Data!$A$8:$EZ$351,Data!EH$4,FALSE)</f>
        <v>4.187986651835373E-2</v>
      </c>
      <c r="P44" s="22">
        <f>VLOOKUP($B44,Data!$A$8:$EZ$351,Data!EI$4,FALSE)</f>
        <v>4.2219755826859044E-2</v>
      </c>
      <c r="Q44" s="22">
        <f>VLOOKUP($B44,Data!$A$8:$EZ$351,Data!EJ$4,FALSE)</f>
        <v>5.0146892655367231E-2</v>
      </c>
      <c r="R44" s="22">
        <f>VLOOKUP($B44,Data!$A$8:$EZ$351,Data!EK$4,FALSE)</f>
        <v>4.8338907469342253E-2</v>
      </c>
      <c r="S44" s="22">
        <f>VLOOKUP($B44,Data!$A$8:$EZ$351,Data!EL$4,FALSE)</f>
        <v>4.7195945945945943E-2</v>
      </c>
      <c r="T44" s="22">
        <f>VLOOKUP($B44,Data!$A$8:$EZ$351,Data!EM$4,FALSE)</f>
        <v>4.9660249150622879E-2</v>
      </c>
      <c r="U44" s="22">
        <f>VLOOKUP($B44,Data!$A$8:$EZ$351,Data!EN$4,FALSE)</f>
        <v>4.7516778523489935E-2</v>
      </c>
      <c r="V44" s="22">
        <f>VLOOKUP($B44,Data!$A$8:$EZ$351,Data!EO$4,FALSE)</f>
        <v>4.6991051454138705E-2</v>
      </c>
      <c r="W44" s="22">
        <f>VLOOKUP($B44,Data!$A$8:$EZ$351,Data!EP$4,FALSE)</f>
        <v>4.4224719101123598E-2</v>
      </c>
      <c r="X44" s="22">
        <f>VLOOKUP($B44,Data!$A$8:$EZ$351,Data!EQ$4,FALSE)</f>
        <v>4.7431192660550459E-2</v>
      </c>
      <c r="Y44" s="22">
        <f>VLOOKUP($B44,Data!$A$8:$EZ$351,Data!ER$4,FALSE)</f>
        <v>4.6522234891676166E-2</v>
      </c>
      <c r="Z44" s="22">
        <f>VLOOKUP($B44,Data!$A$8:$EZ$351,Data!ES$4,FALSE)</f>
        <v>4.5822784810126582E-2</v>
      </c>
      <c r="AA44" s="22">
        <f>VLOOKUP($B44,Data!$A$8:$EZ$351,Data!ET$4,FALSE)</f>
        <v>4.4085778781038372E-2</v>
      </c>
      <c r="AB44" s="22">
        <f>VLOOKUP($B44,Data!$A$8:$EZ$351,Data!EU$4,FALSE)</f>
        <v>4.6440677966101698E-2</v>
      </c>
      <c r="AC44" s="22">
        <f>VLOOKUP($B44,Data!$A$8:$EZ$351,Data!EV$4,FALSE)</f>
        <v>4.6054114994363023E-2</v>
      </c>
      <c r="AD44" s="22">
        <f>VLOOKUP($B44,Data!$A$8:$EZ$351,Data!EW$4,FALSE)</f>
        <v>4.4820627802690582E-2</v>
      </c>
      <c r="AE44" s="22">
        <f>VLOOKUP($B44,Data!$A$8:$EZ$351,Data!EX$4,FALSE)</f>
        <v>4.5787037037037036E-2</v>
      </c>
      <c r="AF44" s="22">
        <f>VLOOKUP($B44,Data!$A$8:$EZ$351,Data!EY$4,FALSE)</f>
        <v>4.9233449477351914E-2</v>
      </c>
      <c r="AG44" s="22">
        <f>VLOOKUP($B44,Data!$A$8:$EZ$351,Data!EZ$4,FALSE)</f>
        <v>4.8312284730195179E-2</v>
      </c>
      <c r="AH44" s="22">
        <f>VLOOKUP($B44,Data!$A$8:$FA$351,Data!FA$4,FALSE)</f>
        <v>4.8675799086757988E-2</v>
      </c>
      <c r="AI44" s="22">
        <f>VLOOKUP($B44,Data!$A$8:FB$351,Data!FB$4,FALSE)</f>
        <v>4.7234762979683972E-2</v>
      </c>
      <c r="AJ44" s="22">
        <f>VLOOKUP($B44,Data!$A$8:FC$351,Data!FC$4,FALSE)</f>
        <v>5.0258717660292461E-2</v>
      </c>
      <c r="AK44" s="22">
        <f>VLOOKUP($B44,Data!$A$8:FD$351,Data!FD$4,FALSE)</f>
        <v>9.4199328107502797E-2</v>
      </c>
      <c r="AL44" s="22">
        <f>VLOOKUP($B44,Data!$A$8:FE$351,Data!FE$4,FALSE)</f>
        <v>9.338870431893688E-2</v>
      </c>
      <c r="AM44" s="22">
        <f>VLOOKUP($B44,Data!$A$8:FF$351,Data!FF$4,FALSE)</f>
        <v>8.9756367663344411E-2</v>
      </c>
      <c r="AN44" s="22" t="e">
        <f>VLOOKUP($B44,Data!$A$8:$EZ$351,Data!#REF!,FALSE)</f>
        <v>#REF!</v>
      </c>
      <c r="AO44" s="22" t="e">
        <f>VLOOKUP($B44,Data!$A$8:$EZ$351,Data!#REF!,FALSE)</f>
        <v>#REF!</v>
      </c>
      <c r="AP44" s="22" t="e">
        <f>VLOOKUP($B44,Data!$A$8:$EZ$351,Data!#REF!,FALSE)</f>
        <v>#REF!</v>
      </c>
      <c r="AQ44" s="22" t="e">
        <f>VLOOKUP($B44,Data!$A$8:$EZ$351,Data!#REF!,FALSE)</f>
        <v>#REF!</v>
      </c>
      <c r="AR44" s="22" t="e">
        <f>VLOOKUP($B44,Data!$A$8:$EZ$351,Data!#REF!,FALSE)</f>
        <v>#REF!</v>
      </c>
      <c r="AS44" s="22" t="e">
        <f>VLOOKUP($B44,Data!$A$8:$EZ$351,Data!#REF!,FALSE)</f>
        <v>#REF!</v>
      </c>
      <c r="AT44" s="22" t="e">
        <f>VLOOKUP($B44,Data!$A$8:$EZ$351,Data!#REF!,FALSE)</f>
        <v>#REF!</v>
      </c>
      <c r="AU44" s="22" t="e">
        <f>VLOOKUP($B44,Data!$A$8:$EZ$351,Data!#REF!,FALSE)</f>
        <v>#REF!</v>
      </c>
      <c r="AV44" s="22" t="e">
        <f>VLOOKUP($B44,Data!$A$8:$EZ$351,Data!#REF!,FALSE)</f>
        <v>#REF!</v>
      </c>
      <c r="AW44" s="22" t="e">
        <f>VLOOKUP($B44,Data!$A$8:$EZ$351,Data!#REF!,FALSE)</f>
        <v>#REF!</v>
      </c>
      <c r="AX44" s="22" t="e">
        <f>VLOOKUP($B44,Data!$A$8:$EZ$351,Data!#REF!,FALSE)</f>
        <v>#REF!</v>
      </c>
      <c r="AY44" s="22" t="e">
        <f>VLOOKUP($B44,Data!$A$8:$EZ$351,Data!#REF!,FALSE)</f>
        <v>#REF!</v>
      </c>
      <c r="AZ44" s="22" t="e">
        <f>VLOOKUP($B44,Data!$A$8:$EZ$351,Data!#REF!,FALSE)</f>
        <v>#REF!</v>
      </c>
      <c r="BA44" s="22" t="e">
        <f>VLOOKUP($B44,Data!$A$8:$EZ$351,Data!#REF!,FALSE)</f>
        <v>#REF!</v>
      </c>
      <c r="BB44" s="22" t="e">
        <f>VLOOKUP($B44,Data!$A$8:$EZ$351,Data!#REF!,FALSE)</f>
        <v>#REF!</v>
      </c>
      <c r="BC44" s="22" t="e">
        <f>VLOOKUP($B44,Data!$A$8:$EZ$351,Data!#REF!,FALSE)</f>
        <v>#REF!</v>
      </c>
      <c r="BD44" s="22" t="e">
        <f>VLOOKUP($B44,Data!$A$8:$EZ$351,Data!#REF!,FALSE)</f>
        <v>#REF!</v>
      </c>
      <c r="BE44" s="22" t="e">
        <f>VLOOKUP($B44,Data!$A$8:$EZ$351,Data!#REF!,FALSE)</f>
        <v>#REF!</v>
      </c>
    </row>
    <row r="45" spans="1:57" x14ac:dyDescent="0.3">
      <c r="A45" s="1"/>
      <c r="B45" s="16" t="s">
        <v>65</v>
      </c>
      <c r="C45" s="35" t="s">
        <v>440</v>
      </c>
      <c r="D45" t="s">
        <v>442</v>
      </c>
      <c r="E45" s="36" t="s">
        <v>65</v>
      </c>
      <c r="F45" t="s">
        <v>396</v>
      </c>
      <c r="G45" t="s">
        <v>418</v>
      </c>
      <c r="H45" s="22" t="e">
        <f>VLOOKUP($B45,Data!$A$8:$EZ$351,Data!EA$4,FALSE)</f>
        <v>#DIV/0!</v>
      </c>
      <c r="I45" s="22">
        <f>VLOOKUP($B45,Data!$A$8:$EZ$351,Data!EB$4,FALSE)</f>
        <v>8.6545632973503428E-2</v>
      </c>
      <c r="J45" s="22">
        <f>VLOOKUP($B45,Data!$A$8:$EZ$351,Data!EC$4,FALSE)</f>
        <v>8.1585728444003969E-2</v>
      </c>
      <c r="K45" s="22">
        <f>VLOOKUP($B45,Data!$A$8:$EZ$351,Data!ED$4,FALSE)</f>
        <v>7.5337904015670906E-2</v>
      </c>
      <c r="L45" s="22">
        <f>VLOOKUP($B45,Data!$A$8:$EZ$351,Data!EE$4,FALSE)</f>
        <v>7.3840931134820556E-2</v>
      </c>
      <c r="M45" s="22">
        <f>VLOOKUP($B45,Data!$A$8:$EZ$351,Data!EF$4,FALSE)</f>
        <v>6.7663734115347013E-2</v>
      </c>
      <c r="N45" s="22">
        <f>VLOOKUP($B45,Data!$A$8:$EZ$351,Data!EG$4,FALSE)</f>
        <v>6.0271844660194175E-2</v>
      </c>
      <c r="O45" s="22">
        <f>VLOOKUP($B45,Data!$A$8:$EZ$351,Data!EH$4,FALSE)</f>
        <v>5.4149139579349907E-2</v>
      </c>
      <c r="P45" s="22">
        <f>VLOOKUP($B45,Data!$A$8:$EZ$351,Data!EI$4,FALSE)</f>
        <v>5.3881897386253631E-2</v>
      </c>
      <c r="Q45" s="22">
        <f>VLOOKUP($B45,Data!$A$8:$EZ$351,Data!EJ$4,FALSE)</f>
        <v>4.9769452449567722E-2</v>
      </c>
      <c r="R45" s="22">
        <f>VLOOKUP($B45,Data!$A$8:$EZ$351,Data!EK$4,FALSE)</f>
        <v>4.7186897880539501E-2</v>
      </c>
      <c r="S45" s="22">
        <f>VLOOKUP($B45,Data!$A$8:$EZ$351,Data!EL$4,FALSE)</f>
        <v>4.3523717328170376E-2</v>
      </c>
      <c r="T45" s="22">
        <f>VLOOKUP($B45,Data!$A$8:$EZ$351,Data!EM$4,FALSE)</f>
        <v>4.5843023255813957E-2</v>
      </c>
      <c r="U45" s="22">
        <f>VLOOKUP($B45,Data!$A$8:$EZ$351,Data!EN$4,FALSE)</f>
        <v>4.4336538461538462E-2</v>
      </c>
      <c r="V45" s="22">
        <f>VLOOKUP($B45,Data!$A$8:$EZ$351,Data!EO$4,FALSE)</f>
        <v>4.4231884057971016E-2</v>
      </c>
      <c r="W45" s="22">
        <f>VLOOKUP($B45,Data!$A$8:$EZ$351,Data!EP$4,FALSE)</f>
        <v>4.3484251968503938E-2</v>
      </c>
      <c r="X45" s="22">
        <f>VLOOKUP($B45,Data!$A$8:$EZ$351,Data!EQ$4,FALSE)</f>
        <v>4.5870206489675519E-2</v>
      </c>
      <c r="Y45" s="22">
        <f>VLOOKUP($B45,Data!$A$8:$EZ$351,Data!ER$4,FALSE)</f>
        <v>4.4783037475345171E-2</v>
      </c>
      <c r="Z45" s="22">
        <f>VLOOKUP($B45,Data!$A$8:$EZ$351,Data!ES$4,FALSE)</f>
        <v>4.3664717348927878E-2</v>
      </c>
      <c r="AA45" s="22">
        <f>VLOOKUP($B45,Data!$A$8:$EZ$351,Data!ET$4,FALSE)</f>
        <v>4.3404255319148939E-2</v>
      </c>
      <c r="AB45" s="22">
        <f>VLOOKUP($B45,Data!$A$8:$EZ$351,Data!EU$4,FALSE)</f>
        <v>4.5605769230769228E-2</v>
      </c>
      <c r="AC45" s="22">
        <f>VLOOKUP($B45,Data!$A$8:$EZ$351,Data!EV$4,FALSE)</f>
        <v>4.6599616858237547E-2</v>
      </c>
      <c r="AD45" s="22">
        <f>VLOOKUP($B45,Data!$A$8:$EZ$351,Data!EW$4,FALSE)</f>
        <v>4.5627413127413127E-2</v>
      </c>
      <c r="AE45" s="22">
        <f>VLOOKUP($B45,Data!$A$8:$EZ$351,Data!EX$4,FALSE)</f>
        <v>4.4232245681381961E-2</v>
      </c>
      <c r="AF45" s="22">
        <f>VLOOKUP($B45,Data!$A$8:$EZ$351,Data!EY$4,FALSE)</f>
        <v>4.6774193548387098E-2</v>
      </c>
      <c r="AG45" s="22">
        <f>VLOOKUP($B45,Data!$A$8:$EZ$351,Data!EZ$4,FALSE)</f>
        <v>4.6844708209693373E-2</v>
      </c>
      <c r="AH45" s="22">
        <f>VLOOKUP($B45,Data!$A$8:$FA$351,Data!FA$4,FALSE)</f>
        <v>4.5192878338278931E-2</v>
      </c>
      <c r="AI45" s="22">
        <f>VLOOKUP($B45,Data!$A$8:FB$351,Data!FB$4,FALSE)</f>
        <v>4.5520082389289396E-2</v>
      </c>
      <c r="AJ45" s="22">
        <f>VLOOKUP($B45,Data!$A$8:FC$351,Data!FC$4,FALSE)</f>
        <v>4.8968421052631578E-2</v>
      </c>
      <c r="AK45" s="22">
        <f>VLOOKUP($B45,Data!$A$8:FD$351,Data!FD$4,FALSE)</f>
        <v>9.6052631578947362E-2</v>
      </c>
      <c r="AL45" s="22">
        <f>VLOOKUP($B45,Data!$A$8:FE$351,Data!FE$4,FALSE)</f>
        <v>9.3564567769477053E-2</v>
      </c>
      <c r="AM45" s="22">
        <f>VLOOKUP($B45,Data!$A$8:FF$351,Data!FF$4,FALSE)</f>
        <v>8.8114754098360656E-2</v>
      </c>
      <c r="AN45" s="22" t="e">
        <f>VLOOKUP($B45,Data!$A$8:$EZ$351,Data!#REF!,FALSE)</f>
        <v>#REF!</v>
      </c>
      <c r="AO45" s="22" t="e">
        <f>VLOOKUP($B45,Data!$A$8:$EZ$351,Data!#REF!,FALSE)</f>
        <v>#REF!</v>
      </c>
      <c r="AP45" s="22" t="e">
        <f>VLOOKUP($B45,Data!$A$8:$EZ$351,Data!#REF!,FALSE)</f>
        <v>#REF!</v>
      </c>
      <c r="AQ45" s="22" t="e">
        <f>VLOOKUP($B45,Data!$A$8:$EZ$351,Data!#REF!,FALSE)</f>
        <v>#REF!</v>
      </c>
      <c r="AR45" s="22" t="e">
        <f>VLOOKUP($B45,Data!$A$8:$EZ$351,Data!#REF!,FALSE)</f>
        <v>#REF!</v>
      </c>
      <c r="AS45" s="22" t="e">
        <f>VLOOKUP($B45,Data!$A$8:$EZ$351,Data!#REF!,FALSE)</f>
        <v>#REF!</v>
      </c>
      <c r="AT45" s="22" t="e">
        <f>VLOOKUP($B45,Data!$A$8:$EZ$351,Data!#REF!,FALSE)</f>
        <v>#REF!</v>
      </c>
      <c r="AU45" s="22" t="e">
        <f>VLOOKUP($B45,Data!$A$8:$EZ$351,Data!#REF!,FALSE)</f>
        <v>#REF!</v>
      </c>
      <c r="AV45" s="22" t="e">
        <f>VLOOKUP($B45,Data!$A$8:$EZ$351,Data!#REF!,FALSE)</f>
        <v>#REF!</v>
      </c>
      <c r="AW45" s="22" t="e">
        <f>VLOOKUP($B45,Data!$A$8:$EZ$351,Data!#REF!,FALSE)</f>
        <v>#REF!</v>
      </c>
      <c r="AX45" s="22" t="e">
        <f>VLOOKUP($B45,Data!$A$8:$EZ$351,Data!#REF!,FALSE)</f>
        <v>#REF!</v>
      </c>
      <c r="AY45" s="22" t="e">
        <f>VLOOKUP($B45,Data!$A$8:$EZ$351,Data!#REF!,FALSE)</f>
        <v>#REF!</v>
      </c>
      <c r="AZ45" s="22" t="e">
        <f>VLOOKUP($B45,Data!$A$8:$EZ$351,Data!#REF!,FALSE)</f>
        <v>#REF!</v>
      </c>
      <c r="BA45" s="22" t="e">
        <f>VLOOKUP($B45,Data!$A$8:$EZ$351,Data!#REF!,FALSE)</f>
        <v>#REF!</v>
      </c>
      <c r="BB45" s="22" t="e">
        <f>VLOOKUP($B45,Data!$A$8:$EZ$351,Data!#REF!,FALSE)</f>
        <v>#REF!</v>
      </c>
      <c r="BC45" s="22" t="e">
        <f>VLOOKUP($B45,Data!$A$8:$EZ$351,Data!#REF!,FALSE)</f>
        <v>#REF!</v>
      </c>
      <c r="BD45" s="22" t="e">
        <f>VLOOKUP($B45,Data!$A$8:$EZ$351,Data!#REF!,FALSE)</f>
        <v>#REF!</v>
      </c>
      <c r="BE45" s="22" t="e">
        <f>VLOOKUP($B45,Data!$A$8:$EZ$351,Data!#REF!,FALSE)</f>
        <v>#REF!</v>
      </c>
    </row>
    <row r="46" spans="1:57" x14ac:dyDescent="0.3">
      <c r="A46" s="1"/>
      <c r="B46" s="16" t="s">
        <v>66</v>
      </c>
      <c r="C46" s="35" t="s">
        <v>440</v>
      </c>
      <c r="D46" t="s">
        <v>0</v>
      </c>
      <c r="E46" s="36" t="s">
        <v>66</v>
      </c>
      <c r="F46" t="s">
        <v>391</v>
      </c>
      <c r="G46" t="s">
        <v>418</v>
      </c>
      <c r="H46" s="22" t="e">
        <f>VLOOKUP($B46,Data!$A$8:$EZ$351,Data!EA$4,FALSE)</f>
        <v>#DIV/0!</v>
      </c>
      <c r="I46" s="22">
        <f>VLOOKUP($B46,Data!$A$8:$EZ$351,Data!EB$4,FALSE)</f>
        <v>3.3079096045197737E-2</v>
      </c>
      <c r="J46" s="22">
        <f>VLOOKUP($B46,Data!$A$8:$EZ$351,Data!EC$4,FALSE)</f>
        <v>3.2031930333817127E-2</v>
      </c>
      <c r="K46" s="22">
        <f>VLOOKUP($B46,Data!$A$8:$EZ$351,Data!ED$4,FALSE)</f>
        <v>3.0071022727272727E-2</v>
      </c>
      <c r="L46" s="22">
        <f>VLOOKUP($B46,Data!$A$8:$EZ$351,Data!EE$4,FALSE)</f>
        <v>2.9094766619519093E-2</v>
      </c>
      <c r="M46" s="22">
        <f>VLOOKUP($B46,Data!$A$8:$EZ$351,Data!EF$4,FALSE)</f>
        <v>2.565698478561549E-2</v>
      </c>
      <c r="N46" s="22">
        <f>VLOOKUP($B46,Data!$A$8:$EZ$351,Data!EG$4,FALSE)</f>
        <v>2.2058823529411766E-2</v>
      </c>
      <c r="O46" s="22">
        <f>VLOOKUP($B46,Data!$A$8:$EZ$351,Data!EH$4,FALSE)</f>
        <v>2.104602510460251E-2</v>
      </c>
      <c r="P46" s="22">
        <f>VLOOKUP($B46,Data!$A$8:$EZ$351,Data!EI$4,FALSE)</f>
        <v>2.2387005649717514E-2</v>
      </c>
      <c r="Q46" s="22">
        <f>VLOOKUP($B46,Data!$A$8:$EZ$351,Data!EJ$4,FALSE)</f>
        <v>2.2070921985815603E-2</v>
      </c>
      <c r="R46" s="22">
        <f>VLOOKUP($B46,Data!$A$8:$EZ$351,Data!EK$4,FALSE)</f>
        <v>2.0691562932226834E-2</v>
      </c>
      <c r="S46" s="22">
        <f>VLOOKUP($B46,Data!$A$8:$EZ$351,Data!EL$4,FALSE)</f>
        <v>2.1063829787234041E-2</v>
      </c>
      <c r="T46" s="22">
        <f>VLOOKUP($B46,Data!$A$8:$EZ$351,Data!EM$4,FALSE)</f>
        <v>2.3263009845288327E-2</v>
      </c>
      <c r="U46" s="22">
        <f>VLOOKUP($B46,Data!$A$8:$EZ$351,Data!EN$4,FALSE)</f>
        <v>2.0342368045649074E-2</v>
      </c>
      <c r="V46" s="22">
        <f>VLOOKUP($B46,Data!$A$8:$EZ$351,Data!EO$4,FALSE)</f>
        <v>2.0087463556851311E-2</v>
      </c>
      <c r="W46" s="22">
        <f>VLOOKUP($B46,Data!$A$8:$EZ$351,Data!EP$4,FALSE)</f>
        <v>1.9628571428571429E-2</v>
      </c>
      <c r="X46" s="22">
        <f>VLOOKUP($B46,Data!$A$8:$EZ$351,Data!EQ$4,FALSE)</f>
        <v>2.2607361963190183E-2</v>
      </c>
      <c r="Y46" s="22">
        <f>VLOOKUP($B46,Data!$A$8:$EZ$351,Data!ER$4,FALSE)</f>
        <v>2.1554878048780486E-2</v>
      </c>
      <c r="Z46" s="22">
        <f>VLOOKUP($B46,Data!$A$8:$EZ$351,Data!ES$4,FALSE)</f>
        <v>2.1017214397496087E-2</v>
      </c>
      <c r="AA46" s="22">
        <f>VLOOKUP($B46,Data!$A$8:$EZ$351,Data!ET$4,FALSE)</f>
        <v>2.0864197530864197E-2</v>
      </c>
      <c r="AB46" s="22">
        <f>VLOOKUP($B46,Data!$A$8:$EZ$351,Data!EU$4,FALSE)</f>
        <v>2.1284916201117318E-2</v>
      </c>
      <c r="AC46" s="22">
        <f>VLOOKUP($B46,Data!$A$8:$EZ$351,Data!EV$4,FALSE)</f>
        <v>2.0465793304221252E-2</v>
      </c>
      <c r="AD46" s="22">
        <f>VLOOKUP($B46,Data!$A$8:$EZ$351,Data!EW$4,FALSE)</f>
        <v>1.9922360248447204E-2</v>
      </c>
      <c r="AE46" s="22">
        <f>VLOOKUP($B46,Data!$A$8:$EZ$351,Data!EX$4,FALSE)</f>
        <v>1.8731563421828908E-2</v>
      </c>
      <c r="AF46" s="22">
        <f>VLOOKUP($B46,Data!$A$8:$EZ$351,Data!EY$4,FALSE)</f>
        <v>2.2252252252252254E-2</v>
      </c>
      <c r="AG46" s="22">
        <f>VLOOKUP($B46,Data!$A$8:$EZ$351,Data!EZ$4,FALSE)</f>
        <v>1.9593613933236574E-2</v>
      </c>
      <c r="AH46" s="22">
        <f>VLOOKUP($B46,Data!$A$8:$FA$351,Data!FA$4,FALSE)</f>
        <v>2.0595065312046443E-2</v>
      </c>
      <c r="AI46" s="22">
        <f>VLOOKUP($B46,Data!$A$8:FB$351,Data!FB$4,FALSE)</f>
        <v>2.1772334293948127E-2</v>
      </c>
      <c r="AJ46" s="22">
        <f>VLOOKUP($B46,Data!$A$8:FC$351,Data!FC$4,FALSE)</f>
        <v>2.1871428571428573E-2</v>
      </c>
      <c r="AK46" s="22">
        <f>VLOOKUP($B46,Data!$A$8:FD$351,Data!FD$4,FALSE)</f>
        <v>4.9589816124469589E-2</v>
      </c>
      <c r="AL46" s="22">
        <f>VLOOKUP($B46,Data!$A$8:FE$351,Data!FE$4,FALSE)</f>
        <v>5.2304409672830725E-2</v>
      </c>
      <c r="AM46" s="22">
        <f>VLOOKUP($B46,Data!$A$8:FF$351,Data!FF$4,FALSE)</f>
        <v>5.2270742358078603E-2</v>
      </c>
      <c r="AN46" s="22" t="e">
        <f>VLOOKUP($B46,Data!$A$8:$EZ$351,Data!#REF!,FALSE)</f>
        <v>#REF!</v>
      </c>
      <c r="AO46" s="22" t="e">
        <f>VLOOKUP($B46,Data!$A$8:$EZ$351,Data!#REF!,FALSE)</f>
        <v>#REF!</v>
      </c>
      <c r="AP46" s="22" t="e">
        <f>VLOOKUP($B46,Data!$A$8:$EZ$351,Data!#REF!,FALSE)</f>
        <v>#REF!</v>
      </c>
      <c r="AQ46" s="22" t="e">
        <f>VLOOKUP($B46,Data!$A$8:$EZ$351,Data!#REF!,FALSE)</f>
        <v>#REF!</v>
      </c>
      <c r="AR46" s="22" t="e">
        <f>VLOOKUP($B46,Data!$A$8:$EZ$351,Data!#REF!,FALSE)</f>
        <v>#REF!</v>
      </c>
      <c r="AS46" s="22" t="e">
        <f>VLOOKUP($B46,Data!$A$8:$EZ$351,Data!#REF!,FALSE)</f>
        <v>#REF!</v>
      </c>
      <c r="AT46" s="22" t="e">
        <f>VLOOKUP($B46,Data!$A$8:$EZ$351,Data!#REF!,FALSE)</f>
        <v>#REF!</v>
      </c>
      <c r="AU46" s="22" t="e">
        <f>VLOOKUP($B46,Data!$A$8:$EZ$351,Data!#REF!,FALSE)</f>
        <v>#REF!</v>
      </c>
      <c r="AV46" s="22" t="e">
        <f>VLOOKUP($B46,Data!$A$8:$EZ$351,Data!#REF!,FALSE)</f>
        <v>#REF!</v>
      </c>
      <c r="AW46" s="22" t="e">
        <f>VLOOKUP($B46,Data!$A$8:$EZ$351,Data!#REF!,FALSE)</f>
        <v>#REF!</v>
      </c>
      <c r="AX46" s="22" t="e">
        <f>VLOOKUP($B46,Data!$A$8:$EZ$351,Data!#REF!,FALSE)</f>
        <v>#REF!</v>
      </c>
      <c r="AY46" s="22" t="e">
        <f>VLOOKUP($B46,Data!$A$8:$EZ$351,Data!#REF!,FALSE)</f>
        <v>#REF!</v>
      </c>
      <c r="AZ46" s="22" t="e">
        <f>VLOOKUP($B46,Data!$A$8:$EZ$351,Data!#REF!,FALSE)</f>
        <v>#REF!</v>
      </c>
      <c r="BA46" s="22" t="e">
        <f>VLOOKUP($B46,Data!$A$8:$EZ$351,Data!#REF!,FALSE)</f>
        <v>#REF!</v>
      </c>
      <c r="BB46" s="22" t="e">
        <f>VLOOKUP($B46,Data!$A$8:$EZ$351,Data!#REF!,FALSE)</f>
        <v>#REF!</v>
      </c>
      <c r="BC46" s="22" t="e">
        <f>VLOOKUP($B46,Data!$A$8:$EZ$351,Data!#REF!,FALSE)</f>
        <v>#REF!</v>
      </c>
      <c r="BD46" s="22" t="e">
        <f>VLOOKUP($B46,Data!$A$8:$EZ$351,Data!#REF!,FALSE)</f>
        <v>#REF!</v>
      </c>
      <c r="BE46" s="22" t="e">
        <f>VLOOKUP($B46,Data!$A$8:$EZ$351,Data!#REF!,FALSE)</f>
        <v>#REF!</v>
      </c>
    </row>
    <row r="47" spans="1:57" x14ac:dyDescent="0.3">
      <c r="A47" s="1"/>
      <c r="B47" s="16" t="s">
        <v>67</v>
      </c>
      <c r="C47" s="35" t="s">
        <v>441</v>
      </c>
      <c r="D47" t="s">
        <v>442</v>
      </c>
      <c r="E47" s="36" t="s">
        <v>67</v>
      </c>
      <c r="F47" t="s">
        <v>418</v>
      </c>
      <c r="G47" t="s">
        <v>418</v>
      </c>
      <c r="H47" s="22" t="e">
        <f>VLOOKUP($B47,Data!$A$8:$EZ$351,Data!EA$4,FALSE)</f>
        <v>#DIV/0!</v>
      </c>
      <c r="I47" s="22">
        <f>VLOOKUP($B47,Data!$A$8:$EZ$351,Data!EB$4,FALSE)</f>
        <v>3.6916947594238428E-2</v>
      </c>
      <c r="J47" s="22">
        <f>VLOOKUP($B47,Data!$A$8:$EZ$351,Data!EC$4,FALSE)</f>
        <v>3.3580285182889025E-2</v>
      </c>
      <c r="K47" s="22">
        <f>VLOOKUP($B47,Data!$A$8:$EZ$351,Data!ED$4,FALSE)</f>
        <v>3.1467240848969548E-2</v>
      </c>
      <c r="L47" s="22">
        <f>VLOOKUP($B47,Data!$A$8:$EZ$351,Data!EE$4,FALSE)</f>
        <v>3.1205738705738707E-2</v>
      </c>
      <c r="M47" s="22">
        <f>VLOOKUP($B47,Data!$A$8:$EZ$351,Data!EF$4,FALSE)</f>
        <v>2.6489771716572783E-2</v>
      </c>
      <c r="N47" s="22">
        <f>VLOOKUP($B47,Data!$A$8:$EZ$351,Data!EG$4,FALSE)</f>
        <v>2.3338235294117646E-2</v>
      </c>
      <c r="O47" s="22">
        <f>VLOOKUP($B47,Data!$A$8:$EZ$351,Data!EH$4,FALSE)</f>
        <v>2.1681654676258991E-2</v>
      </c>
      <c r="P47" s="22">
        <f>VLOOKUP($B47,Data!$A$8:$EZ$351,Data!EI$4,FALSE)</f>
        <v>2.2807542651900627E-2</v>
      </c>
      <c r="Q47" s="22">
        <f>VLOOKUP($B47,Data!$A$8:$EZ$351,Data!EJ$4,FALSE)</f>
        <v>2.1500756429652042E-2</v>
      </c>
      <c r="R47" s="22">
        <f>VLOOKUP($B47,Data!$A$8:$EZ$351,Data!EK$4,FALSE)</f>
        <v>2.0092537313432836E-2</v>
      </c>
      <c r="S47" s="22">
        <f>VLOOKUP($B47,Data!$A$8:$EZ$351,Data!EL$4,FALSE)</f>
        <v>1.9339482296935436E-2</v>
      </c>
      <c r="T47" s="22">
        <f>VLOOKUP($B47,Data!$A$8:$EZ$351,Data!EM$4,FALSE)</f>
        <v>2.1200965600482801E-2</v>
      </c>
      <c r="U47" s="22">
        <f>VLOOKUP($B47,Data!$A$8:$EZ$351,Data!EN$4,FALSE)</f>
        <v>1.9960594119430131E-2</v>
      </c>
      <c r="V47" s="22">
        <f>VLOOKUP($B47,Data!$A$8:$EZ$351,Data!EO$4,FALSE)</f>
        <v>1.9587029672682776E-2</v>
      </c>
      <c r="W47" s="22">
        <f>VLOOKUP($B47,Data!$A$8:$EZ$351,Data!EP$4,FALSE)</f>
        <v>1.8787878787878787E-2</v>
      </c>
      <c r="X47" s="22">
        <f>VLOOKUP($B47,Data!$A$8:$EZ$351,Data!EQ$4,FALSE)</f>
        <v>1.9919728311207162E-2</v>
      </c>
      <c r="Y47" s="22">
        <f>VLOOKUP($B47,Data!$A$8:$EZ$351,Data!ER$4,FALSE)</f>
        <v>1.9442218798151001E-2</v>
      </c>
      <c r="Z47" s="22">
        <f>VLOOKUP($B47,Data!$A$8:$EZ$351,Data!ES$4,FALSE)</f>
        <v>1.863468634686347E-2</v>
      </c>
      <c r="AA47" s="22">
        <f>VLOOKUP($B47,Data!$A$8:$EZ$351,Data!ET$4,FALSE)</f>
        <v>1.8884437596302005E-2</v>
      </c>
      <c r="AB47" s="22">
        <f>VLOOKUP($B47,Data!$A$8:$EZ$351,Data!EU$4,FALSE)</f>
        <v>1.9918231374924288E-2</v>
      </c>
      <c r="AC47" s="22">
        <f>VLOOKUP($B47,Data!$A$8:$EZ$351,Data!EV$4,FALSE)</f>
        <v>1.9070541931577353E-2</v>
      </c>
      <c r="AD47" s="22">
        <f>VLOOKUP($B47,Data!$A$8:$EZ$351,Data!EW$4,FALSE)</f>
        <v>1.8830049261083743E-2</v>
      </c>
      <c r="AE47" s="22">
        <f>VLOOKUP($B47,Data!$A$8:$EZ$351,Data!EX$4,FALSE)</f>
        <v>1.8131373725254949E-2</v>
      </c>
      <c r="AF47" s="22">
        <f>VLOOKUP($B47,Data!$A$8:$EZ$351,Data!EY$4,FALSE)</f>
        <v>1.9710534168904805E-2</v>
      </c>
      <c r="AG47" s="22">
        <f>VLOOKUP($B47,Data!$A$8:$EZ$351,Data!EZ$4,FALSE)</f>
        <v>1.9140811455847256E-2</v>
      </c>
      <c r="AH47" s="22">
        <f>VLOOKUP($B47,Data!$A$8:$FA$351,Data!FA$4,FALSE)</f>
        <v>1.9667365897512737E-2</v>
      </c>
      <c r="AI47" s="22">
        <f>VLOOKUP($B47,Data!$A$8:FB$351,Data!FB$4,FALSE)</f>
        <v>2.0754028580115536E-2</v>
      </c>
      <c r="AJ47" s="22">
        <f>VLOOKUP($B47,Data!$A$8:FC$351,Data!FC$4,FALSE)</f>
        <v>2.2089368258859786E-2</v>
      </c>
      <c r="AK47" s="22">
        <f>VLOOKUP($B47,Data!$A$8:FD$351,Data!FD$4,FALSE)</f>
        <v>5.2328431372549021E-2</v>
      </c>
      <c r="AL47" s="22">
        <f>VLOOKUP($B47,Data!$A$8:FE$351,Data!FE$4,FALSE)</f>
        <v>5.2898059747459196E-2</v>
      </c>
      <c r="AM47" s="22">
        <f>VLOOKUP($B47,Data!$A$8:FF$351,Data!FF$4,FALSE)</f>
        <v>4.9549243593701761E-2</v>
      </c>
      <c r="AN47" s="22" t="e">
        <f>VLOOKUP($B47,Data!$A$8:$EZ$351,Data!#REF!,FALSE)</f>
        <v>#REF!</v>
      </c>
      <c r="AO47" s="22" t="e">
        <f>VLOOKUP($B47,Data!$A$8:$EZ$351,Data!#REF!,FALSE)</f>
        <v>#REF!</v>
      </c>
      <c r="AP47" s="22" t="e">
        <f>VLOOKUP($B47,Data!$A$8:$EZ$351,Data!#REF!,FALSE)</f>
        <v>#REF!</v>
      </c>
      <c r="AQ47" s="22" t="e">
        <f>VLOOKUP($B47,Data!$A$8:$EZ$351,Data!#REF!,FALSE)</f>
        <v>#REF!</v>
      </c>
      <c r="AR47" s="22" t="e">
        <f>VLOOKUP($B47,Data!$A$8:$EZ$351,Data!#REF!,FALSE)</f>
        <v>#REF!</v>
      </c>
      <c r="AS47" s="22" t="e">
        <f>VLOOKUP($B47,Data!$A$8:$EZ$351,Data!#REF!,FALSE)</f>
        <v>#REF!</v>
      </c>
      <c r="AT47" s="22" t="e">
        <f>VLOOKUP($B47,Data!$A$8:$EZ$351,Data!#REF!,FALSE)</f>
        <v>#REF!</v>
      </c>
      <c r="AU47" s="22" t="e">
        <f>VLOOKUP($B47,Data!$A$8:$EZ$351,Data!#REF!,FALSE)</f>
        <v>#REF!</v>
      </c>
      <c r="AV47" s="22" t="e">
        <f>VLOOKUP($B47,Data!$A$8:$EZ$351,Data!#REF!,FALSE)</f>
        <v>#REF!</v>
      </c>
      <c r="AW47" s="22" t="e">
        <f>VLOOKUP($B47,Data!$A$8:$EZ$351,Data!#REF!,FALSE)</f>
        <v>#REF!</v>
      </c>
      <c r="AX47" s="22" t="e">
        <f>VLOOKUP($B47,Data!$A$8:$EZ$351,Data!#REF!,FALSE)</f>
        <v>#REF!</v>
      </c>
      <c r="AY47" s="22" t="e">
        <f>VLOOKUP($B47,Data!$A$8:$EZ$351,Data!#REF!,FALSE)</f>
        <v>#REF!</v>
      </c>
      <c r="AZ47" s="22" t="e">
        <f>VLOOKUP($B47,Data!$A$8:$EZ$351,Data!#REF!,FALSE)</f>
        <v>#REF!</v>
      </c>
      <c r="BA47" s="22" t="e">
        <f>VLOOKUP($B47,Data!$A$8:$EZ$351,Data!#REF!,FALSE)</f>
        <v>#REF!</v>
      </c>
      <c r="BB47" s="22" t="e">
        <f>VLOOKUP($B47,Data!$A$8:$EZ$351,Data!#REF!,FALSE)</f>
        <v>#REF!</v>
      </c>
      <c r="BC47" s="22" t="e">
        <f>VLOOKUP($B47,Data!$A$8:$EZ$351,Data!#REF!,FALSE)</f>
        <v>#REF!</v>
      </c>
      <c r="BD47" s="22" t="e">
        <f>VLOOKUP($B47,Data!$A$8:$EZ$351,Data!#REF!,FALSE)</f>
        <v>#REF!</v>
      </c>
      <c r="BE47" s="22" t="e">
        <f>VLOOKUP($B47,Data!$A$8:$EZ$351,Data!#REF!,FALSE)</f>
        <v>#REF!</v>
      </c>
    </row>
    <row r="48" spans="1:57" x14ac:dyDescent="0.3">
      <c r="A48" s="1"/>
      <c r="B48" s="16" t="s">
        <v>68</v>
      </c>
      <c r="C48" s="35" t="s">
        <v>440</v>
      </c>
      <c r="D48" t="s">
        <v>442</v>
      </c>
      <c r="E48" s="36" t="s">
        <v>68</v>
      </c>
      <c r="F48" t="s">
        <v>402</v>
      </c>
      <c r="G48" t="s">
        <v>418</v>
      </c>
      <c r="H48" s="22" t="e">
        <f>VLOOKUP($B48,Data!$A$8:$EZ$351,Data!EA$4,FALSE)</f>
        <v>#DIV/0!</v>
      </c>
      <c r="I48" s="22">
        <f>VLOOKUP($B48,Data!$A$8:$EZ$351,Data!EB$4,FALSE)</f>
        <v>6.7830687830687825E-2</v>
      </c>
      <c r="J48" s="22">
        <f>VLOOKUP($B48,Data!$A$8:$EZ$351,Data!EC$4,FALSE)</f>
        <v>6.6078782452999099E-2</v>
      </c>
      <c r="K48" s="22">
        <f>VLOOKUP($B48,Data!$A$8:$EZ$351,Data!ED$4,FALSE)</f>
        <v>6.2326203208556148E-2</v>
      </c>
      <c r="L48" s="22">
        <f>VLOOKUP($B48,Data!$A$8:$EZ$351,Data!EE$4,FALSE)</f>
        <v>6.0585152838427948E-2</v>
      </c>
      <c r="M48" s="22">
        <f>VLOOKUP($B48,Data!$A$8:$EZ$351,Data!EF$4,FALSE)</f>
        <v>5.3338912133891213E-2</v>
      </c>
      <c r="N48" s="22">
        <f>VLOOKUP($B48,Data!$A$8:$EZ$351,Data!EG$4,FALSE)</f>
        <v>5.1619601328903655E-2</v>
      </c>
      <c r="O48" s="22">
        <f>VLOOKUP($B48,Data!$A$8:$EZ$351,Data!EH$4,FALSE)</f>
        <v>4.7354409317803658E-2</v>
      </c>
      <c r="P48" s="22">
        <f>VLOOKUP($B48,Data!$A$8:$EZ$351,Data!EI$4,FALSE)</f>
        <v>4.6652578191039733E-2</v>
      </c>
      <c r="Q48" s="22">
        <f>VLOOKUP($B48,Data!$A$8:$EZ$351,Data!EJ$4,FALSE)</f>
        <v>4.5749574105621804E-2</v>
      </c>
      <c r="R48" s="22">
        <f>VLOOKUP($B48,Data!$A$8:$EZ$351,Data!EK$4,FALSE)</f>
        <v>4.4095788604459125E-2</v>
      </c>
      <c r="S48" s="22">
        <f>VLOOKUP($B48,Data!$A$8:$EZ$351,Data!EL$4,FALSE)</f>
        <v>4.1408E-2</v>
      </c>
      <c r="T48" s="22">
        <f>VLOOKUP($B48,Data!$A$8:$EZ$351,Data!EM$4,FALSE)</f>
        <v>4.19984076433121E-2</v>
      </c>
      <c r="U48" s="22">
        <f>VLOOKUP($B48,Data!$A$8:$EZ$351,Data!EN$4,FALSE)</f>
        <v>4.2419354838709677E-2</v>
      </c>
      <c r="V48" s="22">
        <f>VLOOKUP($B48,Data!$A$8:$EZ$351,Data!EO$4,FALSE)</f>
        <v>4.1671924290220819E-2</v>
      </c>
      <c r="W48" s="22">
        <f>VLOOKUP($B48,Data!$A$8:$EZ$351,Data!EP$4,FALSE)</f>
        <v>3.9857819905213268E-2</v>
      </c>
      <c r="X48" s="22">
        <f>VLOOKUP($B48,Data!$A$8:$EZ$351,Data!EQ$4,FALSE)</f>
        <v>3.870967741935484E-2</v>
      </c>
      <c r="Y48" s="22">
        <f>VLOOKUP($B48,Data!$A$8:$EZ$351,Data!ER$4,FALSE)</f>
        <v>3.8433919022154317E-2</v>
      </c>
      <c r="Z48" s="22">
        <f>VLOOKUP($B48,Data!$A$8:$EZ$351,Data!ES$4,FALSE)</f>
        <v>3.7606506584043374E-2</v>
      </c>
      <c r="AA48" s="22">
        <f>VLOOKUP($B48,Data!$A$8:$EZ$351,Data!ET$4,FALSE)</f>
        <v>3.8666134185303513E-2</v>
      </c>
      <c r="AB48" s="22">
        <f>VLOOKUP($B48,Data!$A$8:$EZ$351,Data!EU$4,FALSE)</f>
        <v>3.9462279293739966E-2</v>
      </c>
      <c r="AC48" s="22">
        <f>VLOOKUP($B48,Data!$A$8:$EZ$351,Data!EV$4,FALSE)</f>
        <v>3.8342498036135111E-2</v>
      </c>
      <c r="AD48" s="22">
        <f>VLOOKUP($B48,Data!$A$8:$EZ$351,Data!EW$4,FALSE)</f>
        <v>3.5477272727272725E-2</v>
      </c>
      <c r="AE48" s="22">
        <f>VLOOKUP($B48,Data!$A$8:$EZ$351,Data!EX$4,FALSE)</f>
        <v>3.4500000000000003E-2</v>
      </c>
      <c r="AF48" s="22">
        <f>VLOOKUP($B48,Data!$A$8:$EZ$351,Data!EY$4,FALSE)</f>
        <v>3.6225310899780538E-2</v>
      </c>
      <c r="AG48" s="22">
        <f>VLOOKUP($B48,Data!$A$8:$EZ$351,Data!EZ$4,FALSE)</f>
        <v>3.5487544483985764E-2</v>
      </c>
      <c r="AH48" s="22">
        <f>VLOOKUP($B48,Data!$A$8:$FA$351,Data!FA$4,FALSE)</f>
        <v>3.6499642090193268E-2</v>
      </c>
      <c r="AI48" s="22">
        <f>VLOOKUP($B48,Data!$A$8:FB$351,Data!FB$4,FALSE)</f>
        <v>3.6194625998547565E-2</v>
      </c>
      <c r="AJ48" s="22">
        <f>VLOOKUP($B48,Data!$A$8:FC$351,Data!FC$4,FALSE)</f>
        <v>3.7322834645669288E-2</v>
      </c>
      <c r="AK48" s="22">
        <f>VLOOKUP($B48,Data!$A$8:FD$351,Data!FD$4,FALSE)</f>
        <v>8.0826023391812871E-2</v>
      </c>
      <c r="AL48" s="22">
        <f>VLOOKUP($B48,Data!$A$8:FE$351,Data!FE$4,FALSE)</f>
        <v>8.3384841795437828E-2</v>
      </c>
      <c r="AM48" s="22">
        <f>VLOOKUP($B48,Data!$A$8:FF$351,Data!FF$4,FALSE)</f>
        <v>8.5025491624180632E-2</v>
      </c>
      <c r="AN48" s="22" t="e">
        <f>VLOOKUP($B48,Data!$A$8:$EZ$351,Data!#REF!,FALSE)</f>
        <v>#REF!</v>
      </c>
      <c r="AO48" s="22" t="e">
        <f>VLOOKUP($B48,Data!$A$8:$EZ$351,Data!#REF!,FALSE)</f>
        <v>#REF!</v>
      </c>
      <c r="AP48" s="22" t="e">
        <f>VLOOKUP($B48,Data!$A$8:$EZ$351,Data!#REF!,FALSE)</f>
        <v>#REF!</v>
      </c>
      <c r="AQ48" s="22" t="e">
        <f>VLOOKUP($B48,Data!$A$8:$EZ$351,Data!#REF!,FALSE)</f>
        <v>#REF!</v>
      </c>
      <c r="AR48" s="22" t="e">
        <f>VLOOKUP($B48,Data!$A$8:$EZ$351,Data!#REF!,FALSE)</f>
        <v>#REF!</v>
      </c>
      <c r="AS48" s="22" t="e">
        <f>VLOOKUP($B48,Data!$A$8:$EZ$351,Data!#REF!,FALSE)</f>
        <v>#REF!</v>
      </c>
      <c r="AT48" s="22" t="e">
        <f>VLOOKUP($B48,Data!$A$8:$EZ$351,Data!#REF!,FALSE)</f>
        <v>#REF!</v>
      </c>
      <c r="AU48" s="22" t="e">
        <f>VLOOKUP($B48,Data!$A$8:$EZ$351,Data!#REF!,FALSE)</f>
        <v>#REF!</v>
      </c>
      <c r="AV48" s="22" t="e">
        <f>VLOOKUP($B48,Data!$A$8:$EZ$351,Data!#REF!,FALSE)</f>
        <v>#REF!</v>
      </c>
      <c r="AW48" s="22" t="e">
        <f>VLOOKUP($B48,Data!$A$8:$EZ$351,Data!#REF!,FALSE)</f>
        <v>#REF!</v>
      </c>
      <c r="AX48" s="22" t="e">
        <f>VLOOKUP($B48,Data!$A$8:$EZ$351,Data!#REF!,FALSE)</f>
        <v>#REF!</v>
      </c>
      <c r="AY48" s="22" t="e">
        <f>VLOOKUP($B48,Data!$A$8:$EZ$351,Data!#REF!,FALSE)</f>
        <v>#REF!</v>
      </c>
      <c r="AZ48" s="22" t="e">
        <f>VLOOKUP($B48,Data!$A$8:$EZ$351,Data!#REF!,FALSE)</f>
        <v>#REF!</v>
      </c>
      <c r="BA48" s="22" t="e">
        <f>VLOOKUP($B48,Data!$A$8:$EZ$351,Data!#REF!,FALSE)</f>
        <v>#REF!</v>
      </c>
      <c r="BB48" s="22" t="e">
        <f>VLOOKUP($B48,Data!$A$8:$EZ$351,Data!#REF!,FALSE)</f>
        <v>#REF!</v>
      </c>
      <c r="BC48" s="22" t="e">
        <f>VLOOKUP($B48,Data!$A$8:$EZ$351,Data!#REF!,FALSE)</f>
        <v>#REF!</v>
      </c>
      <c r="BD48" s="22" t="e">
        <f>VLOOKUP($B48,Data!$A$8:$EZ$351,Data!#REF!,FALSE)</f>
        <v>#REF!</v>
      </c>
      <c r="BE48" s="22" t="e">
        <f>VLOOKUP($B48,Data!$A$8:$EZ$351,Data!#REF!,FALSE)</f>
        <v>#REF!</v>
      </c>
    </row>
    <row r="49" spans="1:57" x14ac:dyDescent="0.3">
      <c r="A49" s="1"/>
      <c r="B49" s="16" t="s">
        <v>69</v>
      </c>
      <c r="C49" s="35" t="s">
        <v>446</v>
      </c>
      <c r="D49" t="s">
        <v>0</v>
      </c>
      <c r="E49" s="36" t="s">
        <v>69</v>
      </c>
      <c r="F49" t="s">
        <v>390</v>
      </c>
      <c r="G49" t="s">
        <v>406</v>
      </c>
      <c r="H49" s="22" t="e">
        <f>VLOOKUP($B49,Data!$A$8:$EZ$351,Data!EA$4,FALSE)</f>
        <v>#DIV/0!</v>
      </c>
      <c r="I49" s="22">
        <f>VLOOKUP($B49,Data!$A$8:$EZ$351,Data!EB$4,FALSE)</f>
        <v>6.0204498977505114E-2</v>
      </c>
      <c r="J49" s="22">
        <f>VLOOKUP($B49,Data!$A$8:$EZ$351,Data!EC$4,FALSE)</f>
        <v>5.6673684210526314E-2</v>
      </c>
      <c r="K49" s="22">
        <f>VLOOKUP($B49,Data!$A$8:$EZ$351,Data!ED$4,FALSE)</f>
        <v>4.9748953974895399E-2</v>
      </c>
      <c r="L49" s="22">
        <f>VLOOKUP($B49,Data!$A$8:$EZ$351,Data!EE$4,FALSE)</f>
        <v>5.4933628318584074E-2</v>
      </c>
      <c r="M49" s="22">
        <f>VLOOKUP($B49,Data!$A$8:$EZ$351,Data!EF$4,FALSE)</f>
        <v>4.6341991341991344E-2</v>
      </c>
      <c r="N49" s="22">
        <f>VLOOKUP($B49,Data!$A$8:$EZ$351,Data!EG$4,FALSE)</f>
        <v>3.7619047619047621E-2</v>
      </c>
      <c r="O49" s="22">
        <f>VLOOKUP($B49,Data!$A$8:$EZ$351,Data!EH$4,FALSE)</f>
        <v>3.2634854771784232E-2</v>
      </c>
      <c r="P49" s="22">
        <f>VLOOKUP($B49,Data!$A$8:$EZ$351,Data!EI$4,FALSE)</f>
        <v>3.4740124740124743E-2</v>
      </c>
      <c r="Q49" s="22">
        <f>VLOOKUP($B49,Data!$A$8:$EZ$351,Data!EJ$4,FALSE)</f>
        <v>3.1454545454545457E-2</v>
      </c>
      <c r="R49" s="22">
        <f>VLOOKUP($B49,Data!$A$8:$EZ$351,Data!EK$4,FALSE)</f>
        <v>3.1040816326530614E-2</v>
      </c>
      <c r="S49" s="22">
        <f>VLOOKUP($B49,Data!$A$8:$EZ$351,Data!EL$4,FALSE)</f>
        <v>2.9676113360323886E-2</v>
      </c>
      <c r="T49" s="22">
        <f>VLOOKUP($B49,Data!$A$8:$EZ$351,Data!EM$4,FALSE)</f>
        <v>3.2595573440643864E-2</v>
      </c>
      <c r="U49" s="22">
        <f>VLOOKUP($B49,Data!$A$8:$EZ$351,Data!EN$4,FALSE)</f>
        <v>2.9860557768924302E-2</v>
      </c>
      <c r="V49" s="22">
        <f>VLOOKUP($B49,Data!$A$8:$EZ$351,Data!EO$4,FALSE)</f>
        <v>2.8194174757281552E-2</v>
      </c>
      <c r="W49" s="22">
        <f>VLOOKUP($B49,Data!$A$8:$EZ$351,Data!EP$4,FALSE)</f>
        <v>2.7359223300970875E-2</v>
      </c>
      <c r="X49" s="22">
        <f>VLOOKUP($B49,Data!$A$8:$EZ$351,Data!EQ$4,FALSE)</f>
        <v>2.9467680608365018E-2</v>
      </c>
      <c r="Y49" s="22">
        <f>VLOOKUP($B49,Data!$A$8:$EZ$351,Data!ER$4,FALSE)</f>
        <v>2.8267419962335217E-2</v>
      </c>
      <c r="Z49" s="22">
        <f>VLOOKUP($B49,Data!$A$8:$EZ$351,Data!ES$4,FALSE)</f>
        <v>2.7040618955512574E-2</v>
      </c>
      <c r="AA49" s="22">
        <f>VLOOKUP($B49,Data!$A$8:$EZ$351,Data!ET$4,FALSE)</f>
        <v>2.5965583173996176E-2</v>
      </c>
      <c r="AB49" s="22">
        <f>VLOOKUP($B49,Data!$A$8:$EZ$351,Data!EU$4,FALSE)</f>
        <v>2.9900199600798403E-2</v>
      </c>
      <c r="AC49" s="22">
        <f>VLOOKUP($B49,Data!$A$8:$EZ$351,Data!EV$4,FALSE)</f>
        <v>2.9681908548707753E-2</v>
      </c>
      <c r="AD49" s="22">
        <f>VLOOKUP($B49,Data!$A$8:$EZ$351,Data!EW$4,FALSE)</f>
        <v>2.8299999999999999E-2</v>
      </c>
      <c r="AE49" s="22">
        <f>VLOOKUP($B49,Data!$A$8:$EZ$351,Data!EX$4,FALSE)</f>
        <v>2.9140461215932913E-2</v>
      </c>
      <c r="AF49" s="22">
        <f>VLOOKUP($B49,Data!$A$8:$EZ$351,Data!EY$4,FALSE)</f>
        <v>2.9496981891348088E-2</v>
      </c>
      <c r="AG49" s="22">
        <f>VLOOKUP($B49,Data!$A$8:$EZ$351,Data!EZ$4,FALSE)</f>
        <v>3.0059055118110235E-2</v>
      </c>
      <c r="AH49" s="22">
        <f>VLOOKUP($B49,Data!$A$8:$FA$351,Data!FA$4,FALSE)</f>
        <v>2.9163424124513618E-2</v>
      </c>
      <c r="AI49" s="22">
        <f>VLOOKUP($B49,Data!$A$8:FB$351,Data!FB$4,FALSE)</f>
        <v>2.8147448015122874E-2</v>
      </c>
      <c r="AJ49" s="22">
        <f>VLOOKUP($B49,Data!$A$8:FC$351,Data!FC$4,FALSE)</f>
        <v>3.0182815356489943E-2</v>
      </c>
      <c r="AK49" s="22">
        <f>VLOOKUP($B49,Data!$A$8:FD$351,Data!FD$4,FALSE)</f>
        <v>6.8418079096045192E-2</v>
      </c>
      <c r="AL49" s="22">
        <f>VLOOKUP($B49,Data!$A$8:FE$351,Data!FE$4,FALSE)</f>
        <v>6.5259391771019679E-2</v>
      </c>
      <c r="AM49" s="22">
        <f>VLOOKUP($B49,Data!$A$8:FF$351,Data!FF$4,FALSE)</f>
        <v>5.9023090586145646E-2</v>
      </c>
      <c r="AN49" s="22" t="e">
        <f>VLOOKUP($B49,Data!$A$8:$EZ$351,Data!#REF!,FALSE)</f>
        <v>#REF!</v>
      </c>
      <c r="AO49" s="22" t="e">
        <f>VLOOKUP($B49,Data!$A$8:$EZ$351,Data!#REF!,FALSE)</f>
        <v>#REF!</v>
      </c>
      <c r="AP49" s="22" t="e">
        <f>VLOOKUP($B49,Data!$A$8:$EZ$351,Data!#REF!,FALSE)</f>
        <v>#REF!</v>
      </c>
      <c r="AQ49" s="22" t="e">
        <f>VLOOKUP($B49,Data!$A$8:$EZ$351,Data!#REF!,FALSE)</f>
        <v>#REF!</v>
      </c>
      <c r="AR49" s="22" t="e">
        <f>VLOOKUP($B49,Data!$A$8:$EZ$351,Data!#REF!,FALSE)</f>
        <v>#REF!</v>
      </c>
      <c r="AS49" s="22" t="e">
        <f>VLOOKUP($B49,Data!$A$8:$EZ$351,Data!#REF!,FALSE)</f>
        <v>#REF!</v>
      </c>
      <c r="AT49" s="22" t="e">
        <f>VLOOKUP($B49,Data!$A$8:$EZ$351,Data!#REF!,FALSE)</f>
        <v>#REF!</v>
      </c>
      <c r="AU49" s="22" t="e">
        <f>VLOOKUP($B49,Data!$A$8:$EZ$351,Data!#REF!,FALSE)</f>
        <v>#REF!</v>
      </c>
      <c r="AV49" s="22" t="e">
        <f>VLOOKUP($B49,Data!$A$8:$EZ$351,Data!#REF!,FALSE)</f>
        <v>#REF!</v>
      </c>
      <c r="AW49" s="22" t="e">
        <f>VLOOKUP($B49,Data!$A$8:$EZ$351,Data!#REF!,FALSE)</f>
        <v>#REF!</v>
      </c>
      <c r="AX49" s="22" t="e">
        <f>VLOOKUP($B49,Data!$A$8:$EZ$351,Data!#REF!,FALSE)</f>
        <v>#REF!</v>
      </c>
      <c r="AY49" s="22" t="e">
        <f>VLOOKUP($B49,Data!$A$8:$EZ$351,Data!#REF!,FALSE)</f>
        <v>#REF!</v>
      </c>
      <c r="AZ49" s="22" t="e">
        <f>VLOOKUP($B49,Data!$A$8:$EZ$351,Data!#REF!,FALSE)</f>
        <v>#REF!</v>
      </c>
      <c r="BA49" s="22" t="e">
        <f>VLOOKUP($B49,Data!$A$8:$EZ$351,Data!#REF!,FALSE)</f>
        <v>#REF!</v>
      </c>
      <c r="BB49" s="22" t="e">
        <f>VLOOKUP($B49,Data!$A$8:$EZ$351,Data!#REF!,FALSE)</f>
        <v>#REF!</v>
      </c>
      <c r="BC49" s="22" t="e">
        <f>VLOOKUP($B49,Data!$A$8:$EZ$351,Data!#REF!,FALSE)</f>
        <v>#REF!</v>
      </c>
      <c r="BD49" s="22" t="e">
        <f>VLOOKUP($B49,Data!$A$8:$EZ$351,Data!#REF!,FALSE)</f>
        <v>#REF!</v>
      </c>
      <c r="BE49" s="22" t="e">
        <f>VLOOKUP($B49,Data!$A$8:$EZ$351,Data!#REF!,FALSE)</f>
        <v>#REF!</v>
      </c>
    </row>
    <row r="50" spans="1:57" x14ac:dyDescent="0.3">
      <c r="A50" s="1"/>
      <c r="B50" s="16" t="s">
        <v>70</v>
      </c>
      <c r="C50" s="35" t="s">
        <v>440</v>
      </c>
      <c r="D50" t="s">
        <v>0</v>
      </c>
      <c r="E50" s="36" t="s">
        <v>70</v>
      </c>
      <c r="F50" t="s">
        <v>395</v>
      </c>
      <c r="G50" t="s">
        <v>418</v>
      </c>
      <c r="H50" s="22" t="e">
        <f>VLOOKUP($B50,Data!$A$8:$EZ$351,Data!EA$4,FALSE)</f>
        <v>#DIV/0!</v>
      </c>
      <c r="I50" s="22">
        <f>VLOOKUP($B50,Data!$A$8:$EZ$351,Data!EB$4,FALSE)</f>
        <v>5.154654654654655E-2</v>
      </c>
      <c r="J50" s="22">
        <f>VLOOKUP($B50,Data!$A$8:$EZ$351,Data!EC$4,FALSE)</f>
        <v>4.8189910979228485E-2</v>
      </c>
      <c r="K50" s="22">
        <f>VLOOKUP($B50,Data!$A$8:$EZ$351,Data!ED$4,FALSE)</f>
        <v>4.3075842696629216E-2</v>
      </c>
      <c r="L50" s="22">
        <f>VLOOKUP($B50,Data!$A$8:$EZ$351,Data!EE$4,FALSE)</f>
        <v>4.4913043478260868E-2</v>
      </c>
      <c r="M50" s="22">
        <f>VLOOKUP($B50,Data!$A$8:$EZ$351,Data!EF$4,FALSE)</f>
        <v>3.6862745098039218E-2</v>
      </c>
      <c r="N50" s="22">
        <f>VLOOKUP($B50,Data!$A$8:$EZ$351,Data!EG$4,FALSE)</f>
        <v>3.5072886297376094E-2</v>
      </c>
      <c r="O50" s="22">
        <f>VLOOKUP($B50,Data!$A$8:$EZ$351,Data!EH$4,FALSE)</f>
        <v>3.1895332390381892E-2</v>
      </c>
      <c r="P50" s="22">
        <f>VLOOKUP($B50,Data!$A$8:$EZ$351,Data!EI$4,FALSE)</f>
        <v>3.1236702127659575E-2</v>
      </c>
      <c r="Q50" s="22">
        <f>VLOOKUP($B50,Data!$A$8:$EZ$351,Data!EJ$4,FALSE)</f>
        <v>2.8594594594594593E-2</v>
      </c>
      <c r="R50" s="22">
        <f>VLOOKUP($B50,Data!$A$8:$EZ$351,Data!EK$4,FALSE)</f>
        <v>2.5855263157894735E-2</v>
      </c>
      <c r="S50" s="22">
        <f>VLOOKUP($B50,Data!$A$8:$EZ$351,Data!EL$4,FALSE)</f>
        <v>2.9513888888888888E-2</v>
      </c>
      <c r="T50" s="22">
        <f>VLOOKUP($B50,Data!$A$8:$EZ$351,Data!EM$4,FALSE)</f>
        <v>3.2282157676348545E-2</v>
      </c>
      <c r="U50" s="22">
        <f>VLOOKUP($B50,Data!$A$8:$EZ$351,Data!EN$4,FALSE)</f>
        <v>3.4355300859598856E-2</v>
      </c>
      <c r="V50" s="22">
        <f>VLOOKUP($B50,Data!$A$8:$EZ$351,Data!EO$4,FALSE)</f>
        <v>3.1727891156462587E-2</v>
      </c>
      <c r="W50" s="22">
        <f>VLOOKUP($B50,Data!$A$8:$EZ$351,Data!EP$4,FALSE)</f>
        <v>3.351123595505618E-2</v>
      </c>
      <c r="X50" s="22">
        <f>VLOOKUP($B50,Data!$A$8:$EZ$351,Data!EQ$4,FALSE)</f>
        <v>3.3520336605890606E-2</v>
      </c>
      <c r="Y50" s="22">
        <f>VLOOKUP($B50,Data!$A$8:$EZ$351,Data!ER$4,FALSE)</f>
        <v>3.1804407713498621E-2</v>
      </c>
      <c r="Z50" s="22">
        <f>VLOOKUP($B50,Data!$A$8:$EZ$351,Data!ES$4,FALSE)</f>
        <v>3.2432045779685267E-2</v>
      </c>
      <c r="AA50" s="22">
        <f>VLOOKUP($B50,Data!$A$8:$EZ$351,Data!ET$4,FALSE)</f>
        <v>2.9435173299101412E-2</v>
      </c>
      <c r="AB50" s="22">
        <f>VLOOKUP($B50,Data!$A$8:$EZ$351,Data!EU$4,FALSE)</f>
        <v>2.9609756097560974E-2</v>
      </c>
      <c r="AC50" s="22">
        <f>VLOOKUP($B50,Data!$A$8:$EZ$351,Data!EV$4,FALSE)</f>
        <v>2.8314883148831488E-2</v>
      </c>
      <c r="AD50" s="22">
        <f>VLOOKUP($B50,Data!$A$8:$EZ$351,Data!EW$4,FALSE)</f>
        <v>2.8249027237354087E-2</v>
      </c>
      <c r="AE50" s="22">
        <f>VLOOKUP($B50,Data!$A$8:$EZ$351,Data!EX$4,FALSE)</f>
        <v>3.1859838274932613E-2</v>
      </c>
      <c r="AF50" s="22">
        <f>VLOOKUP($B50,Data!$A$8:$EZ$351,Data!EY$4,FALSE)</f>
        <v>3.5971428571428571E-2</v>
      </c>
      <c r="AG50" s="22">
        <f>VLOOKUP($B50,Data!$A$8:$EZ$351,Data!EZ$4,FALSE)</f>
        <v>3.5331491712707185E-2</v>
      </c>
      <c r="AH50" s="22">
        <f>VLOOKUP($B50,Data!$A$8:$FA$351,Data!FA$4,FALSE)</f>
        <v>3.4231292517006802E-2</v>
      </c>
      <c r="AI50" s="22">
        <f>VLOOKUP($B50,Data!$A$8:FB$351,Data!FB$4,FALSE)</f>
        <v>3.4965986394557821E-2</v>
      </c>
      <c r="AJ50" s="22">
        <f>VLOOKUP($B50,Data!$A$8:FC$351,Data!FC$4,FALSE)</f>
        <v>3.5439999999999999E-2</v>
      </c>
      <c r="AK50" s="22">
        <f>VLOOKUP($B50,Data!$A$8:FD$351,Data!FD$4,FALSE)</f>
        <v>6.7315855181023718E-2</v>
      </c>
      <c r="AL50" s="22">
        <f>VLOOKUP($B50,Data!$A$8:FE$351,Data!FE$4,FALSE)</f>
        <v>6.4806110458284369E-2</v>
      </c>
      <c r="AM50" s="22">
        <f>VLOOKUP($B50,Data!$A$8:FF$351,Data!FF$4,FALSE)</f>
        <v>5.9657534246575342E-2</v>
      </c>
      <c r="AN50" s="22" t="e">
        <f>VLOOKUP($B50,Data!$A$8:$EZ$351,Data!#REF!,FALSE)</f>
        <v>#REF!</v>
      </c>
      <c r="AO50" s="22" t="e">
        <f>VLOOKUP($B50,Data!$A$8:$EZ$351,Data!#REF!,FALSE)</f>
        <v>#REF!</v>
      </c>
      <c r="AP50" s="22" t="e">
        <f>VLOOKUP($B50,Data!$A$8:$EZ$351,Data!#REF!,FALSE)</f>
        <v>#REF!</v>
      </c>
      <c r="AQ50" s="22" t="e">
        <f>VLOOKUP($B50,Data!$A$8:$EZ$351,Data!#REF!,FALSE)</f>
        <v>#REF!</v>
      </c>
      <c r="AR50" s="22" t="e">
        <f>VLOOKUP($B50,Data!$A$8:$EZ$351,Data!#REF!,FALSE)</f>
        <v>#REF!</v>
      </c>
      <c r="AS50" s="22" t="e">
        <f>VLOOKUP($B50,Data!$A$8:$EZ$351,Data!#REF!,FALSE)</f>
        <v>#REF!</v>
      </c>
      <c r="AT50" s="22" t="e">
        <f>VLOOKUP($B50,Data!$A$8:$EZ$351,Data!#REF!,FALSE)</f>
        <v>#REF!</v>
      </c>
      <c r="AU50" s="22" t="e">
        <f>VLOOKUP($B50,Data!$A$8:$EZ$351,Data!#REF!,FALSE)</f>
        <v>#REF!</v>
      </c>
      <c r="AV50" s="22" t="e">
        <f>VLOOKUP($B50,Data!$A$8:$EZ$351,Data!#REF!,FALSE)</f>
        <v>#REF!</v>
      </c>
      <c r="AW50" s="22" t="e">
        <f>VLOOKUP($B50,Data!$A$8:$EZ$351,Data!#REF!,FALSE)</f>
        <v>#REF!</v>
      </c>
      <c r="AX50" s="22" t="e">
        <f>VLOOKUP($B50,Data!$A$8:$EZ$351,Data!#REF!,FALSE)</f>
        <v>#REF!</v>
      </c>
      <c r="AY50" s="22" t="e">
        <f>VLOOKUP($B50,Data!$A$8:$EZ$351,Data!#REF!,FALSE)</f>
        <v>#REF!</v>
      </c>
      <c r="AZ50" s="22" t="e">
        <f>VLOOKUP($B50,Data!$A$8:$EZ$351,Data!#REF!,FALSE)</f>
        <v>#REF!</v>
      </c>
      <c r="BA50" s="22" t="e">
        <f>VLOOKUP($B50,Data!$A$8:$EZ$351,Data!#REF!,FALSE)</f>
        <v>#REF!</v>
      </c>
      <c r="BB50" s="22" t="e">
        <f>VLOOKUP($B50,Data!$A$8:$EZ$351,Data!#REF!,FALSE)</f>
        <v>#REF!</v>
      </c>
      <c r="BC50" s="22" t="e">
        <f>VLOOKUP($B50,Data!$A$8:$EZ$351,Data!#REF!,FALSE)</f>
        <v>#REF!</v>
      </c>
      <c r="BD50" s="22" t="e">
        <f>VLOOKUP($B50,Data!$A$8:$EZ$351,Data!#REF!,FALSE)</f>
        <v>#REF!</v>
      </c>
      <c r="BE50" s="22" t="e">
        <f>VLOOKUP($B50,Data!$A$8:$EZ$351,Data!#REF!,FALSE)</f>
        <v>#REF!</v>
      </c>
    </row>
    <row r="51" spans="1:57" x14ac:dyDescent="0.3">
      <c r="A51" s="1"/>
      <c r="B51" s="16" t="s">
        <v>71</v>
      </c>
      <c r="C51" s="35" t="s">
        <v>446</v>
      </c>
      <c r="D51" t="s">
        <v>0</v>
      </c>
      <c r="E51" s="36" t="s">
        <v>71</v>
      </c>
      <c r="F51" t="s">
        <v>387</v>
      </c>
      <c r="G51" t="s">
        <v>418</v>
      </c>
      <c r="H51" s="22" t="e">
        <f>VLOOKUP($B51,Data!$A$8:$EZ$351,Data!EA$4,FALSE)</f>
        <v>#DIV/0!</v>
      </c>
      <c r="I51" s="22">
        <f>VLOOKUP($B51,Data!$A$8:$EZ$351,Data!EB$4,FALSE)</f>
        <v>4.9250871080139376E-2</v>
      </c>
      <c r="J51" s="22">
        <f>VLOOKUP($B51,Data!$A$8:$EZ$351,Data!EC$4,FALSE)</f>
        <v>4.6983842010771992E-2</v>
      </c>
      <c r="K51" s="22">
        <f>VLOOKUP($B51,Data!$A$8:$EZ$351,Data!ED$4,FALSE)</f>
        <v>4.2657992565055765E-2</v>
      </c>
      <c r="L51" s="22">
        <f>VLOOKUP($B51,Data!$A$8:$EZ$351,Data!EE$4,FALSE)</f>
        <v>4.5009380863039399E-2</v>
      </c>
      <c r="M51" s="22">
        <f>VLOOKUP($B51,Data!$A$8:$EZ$351,Data!EF$4,FALSE)</f>
        <v>4.2306238185255196E-2</v>
      </c>
      <c r="N51" s="22">
        <f>VLOOKUP($B51,Data!$A$8:$EZ$351,Data!EG$4,FALSE)</f>
        <v>3.6162361623616239E-2</v>
      </c>
      <c r="O51" s="22">
        <f>VLOOKUP($B51,Data!$A$8:$EZ$351,Data!EH$4,FALSE)</f>
        <v>3.1441774491682069E-2</v>
      </c>
      <c r="P51" s="22">
        <f>VLOOKUP($B51,Data!$A$8:$EZ$351,Data!EI$4,FALSE)</f>
        <v>3.0340264650283555E-2</v>
      </c>
      <c r="Q51" s="22">
        <f>VLOOKUP($B51,Data!$A$8:$EZ$351,Data!EJ$4,FALSE)</f>
        <v>3.1169811320754717E-2</v>
      </c>
      <c r="R51" s="22">
        <f>VLOOKUP($B51,Data!$A$8:$EZ$351,Data!EK$4,FALSE)</f>
        <v>3.0330097087378639E-2</v>
      </c>
      <c r="S51" s="22">
        <f>VLOOKUP($B51,Data!$A$8:$EZ$351,Data!EL$4,FALSE)</f>
        <v>2.8299065420560748E-2</v>
      </c>
      <c r="T51" s="22">
        <f>VLOOKUP($B51,Data!$A$8:$EZ$351,Data!EM$4,FALSE)</f>
        <v>3.0151228733459358E-2</v>
      </c>
      <c r="U51" s="22">
        <f>VLOOKUP($B51,Data!$A$8:$EZ$351,Data!EN$4,FALSE)</f>
        <v>2.8623326959847036E-2</v>
      </c>
      <c r="V51" s="22">
        <f>VLOOKUP($B51,Data!$A$8:$EZ$351,Data!EO$4,FALSE)</f>
        <v>2.7652671755725191E-2</v>
      </c>
      <c r="W51" s="22">
        <f>VLOOKUP($B51,Data!$A$8:$EZ$351,Data!EP$4,FALSE)</f>
        <v>2.6172344689378759E-2</v>
      </c>
      <c r="X51" s="22">
        <f>VLOOKUP($B51,Data!$A$8:$EZ$351,Data!EQ$4,FALSE)</f>
        <v>2.8478260869565217E-2</v>
      </c>
      <c r="Y51" s="22">
        <f>VLOOKUP($B51,Data!$A$8:$EZ$351,Data!ER$4,FALSE)</f>
        <v>2.927734375E-2</v>
      </c>
      <c r="Z51" s="22">
        <f>VLOOKUP($B51,Data!$A$8:$EZ$351,Data!ES$4,FALSE)</f>
        <v>2.8610567514677103E-2</v>
      </c>
      <c r="AA51" s="22">
        <f>VLOOKUP($B51,Data!$A$8:$EZ$351,Data!ET$4,FALSE)</f>
        <v>2.7852998065764023E-2</v>
      </c>
      <c r="AB51" s="22">
        <f>VLOOKUP($B51,Data!$A$8:$EZ$351,Data!EU$4,FALSE)</f>
        <v>3.0215686274509802E-2</v>
      </c>
      <c r="AC51" s="22">
        <f>VLOOKUP($B51,Data!$A$8:$EZ$351,Data!EV$4,FALSE)</f>
        <v>3.0984251968503938E-2</v>
      </c>
      <c r="AD51" s="22">
        <f>VLOOKUP($B51,Data!$A$8:$EZ$351,Data!EW$4,FALSE)</f>
        <v>2.9227799227799226E-2</v>
      </c>
      <c r="AE51" s="22">
        <f>VLOOKUP($B51,Data!$A$8:$EZ$351,Data!EX$4,FALSE)</f>
        <v>2.7274472168905949E-2</v>
      </c>
      <c r="AF51" s="22">
        <f>VLOOKUP($B51,Data!$A$8:$EZ$351,Data!EY$4,FALSE)</f>
        <v>2.9924385633270323E-2</v>
      </c>
      <c r="AG51" s="22">
        <f>VLOOKUP($B51,Data!$A$8:$EZ$351,Data!EZ$4,FALSE)</f>
        <v>2.9751908396946566E-2</v>
      </c>
      <c r="AH51" s="22">
        <f>VLOOKUP($B51,Data!$A$8:$FA$351,Data!FA$4,FALSE)</f>
        <v>3.0248565965583174E-2</v>
      </c>
      <c r="AI51" s="22">
        <f>VLOOKUP($B51,Data!$A$8:FB$351,Data!FB$4,FALSE)</f>
        <v>2.9924242424242423E-2</v>
      </c>
      <c r="AJ51" s="22">
        <f>VLOOKUP($B51,Data!$A$8:FC$351,Data!FC$4,FALSE)</f>
        <v>3.1678832116788319E-2</v>
      </c>
      <c r="AK51" s="22">
        <f>VLOOKUP($B51,Data!$A$8:FD$351,Data!FD$4,FALSE)</f>
        <v>6.466055045871559E-2</v>
      </c>
      <c r="AL51" s="22">
        <f>VLOOKUP($B51,Data!$A$8:FE$351,Data!FE$4,FALSE)</f>
        <v>6.1630036630036633E-2</v>
      </c>
      <c r="AM51" s="22">
        <f>VLOOKUP($B51,Data!$A$8:FF$351,Data!FF$4,FALSE)</f>
        <v>5.648148148148148E-2</v>
      </c>
      <c r="AN51" s="22" t="e">
        <f>VLOOKUP($B51,Data!$A$8:$EZ$351,Data!#REF!,FALSE)</f>
        <v>#REF!</v>
      </c>
      <c r="AO51" s="22" t="e">
        <f>VLOOKUP($B51,Data!$A$8:$EZ$351,Data!#REF!,FALSE)</f>
        <v>#REF!</v>
      </c>
      <c r="AP51" s="22" t="e">
        <f>VLOOKUP($B51,Data!$A$8:$EZ$351,Data!#REF!,FALSE)</f>
        <v>#REF!</v>
      </c>
      <c r="AQ51" s="22" t="e">
        <f>VLOOKUP($B51,Data!$A$8:$EZ$351,Data!#REF!,FALSE)</f>
        <v>#REF!</v>
      </c>
      <c r="AR51" s="22" t="e">
        <f>VLOOKUP($B51,Data!$A$8:$EZ$351,Data!#REF!,FALSE)</f>
        <v>#REF!</v>
      </c>
      <c r="AS51" s="22" t="e">
        <f>VLOOKUP($B51,Data!$A$8:$EZ$351,Data!#REF!,FALSE)</f>
        <v>#REF!</v>
      </c>
      <c r="AT51" s="22" t="e">
        <f>VLOOKUP($B51,Data!$A$8:$EZ$351,Data!#REF!,FALSE)</f>
        <v>#REF!</v>
      </c>
      <c r="AU51" s="22" t="e">
        <f>VLOOKUP($B51,Data!$A$8:$EZ$351,Data!#REF!,FALSE)</f>
        <v>#REF!</v>
      </c>
      <c r="AV51" s="22" t="e">
        <f>VLOOKUP($B51,Data!$A$8:$EZ$351,Data!#REF!,FALSE)</f>
        <v>#REF!</v>
      </c>
      <c r="AW51" s="22" t="e">
        <f>VLOOKUP($B51,Data!$A$8:$EZ$351,Data!#REF!,FALSE)</f>
        <v>#REF!</v>
      </c>
      <c r="AX51" s="22" t="e">
        <f>VLOOKUP($B51,Data!$A$8:$EZ$351,Data!#REF!,FALSE)</f>
        <v>#REF!</v>
      </c>
      <c r="AY51" s="22" t="e">
        <f>VLOOKUP($B51,Data!$A$8:$EZ$351,Data!#REF!,FALSE)</f>
        <v>#REF!</v>
      </c>
      <c r="AZ51" s="22" t="e">
        <f>VLOOKUP($B51,Data!$A$8:$EZ$351,Data!#REF!,FALSE)</f>
        <v>#REF!</v>
      </c>
      <c r="BA51" s="22" t="e">
        <f>VLOOKUP($B51,Data!$A$8:$EZ$351,Data!#REF!,FALSE)</f>
        <v>#REF!</v>
      </c>
      <c r="BB51" s="22" t="e">
        <f>VLOOKUP($B51,Data!$A$8:$EZ$351,Data!#REF!,FALSE)</f>
        <v>#REF!</v>
      </c>
      <c r="BC51" s="22" t="e">
        <f>VLOOKUP($B51,Data!$A$8:$EZ$351,Data!#REF!,FALSE)</f>
        <v>#REF!</v>
      </c>
      <c r="BD51" s="22" t="e">
        <f>VLOOKUP($B51,Data!$A$8:$EZ$351,Data!#REF!,FALSE)</f>
        <v>#REF!</v>
      </c>
      <c r="BE51" s="22" t="e">
        <f>VLOOKUP($B51,Data!$A$8:$EZ$351,Data!#REF!,FALSE)</f>
        <v>#REF!</v>
      </c>
    </row>
    <row r="52" spans="1:57" x14ac:dyDescent="0.3">
      <c r="A52" s="1"/>
      <c r="B52" s="16" t="s">
        <v>72</v>
      </c>
      <c r="C52" s="35" t="s">
        <v>440</v>
      </c>
      <c r="D52" t="s">
        <v>0</v>
      </c>
      <c r="E52" s="36" t="s">
        <v>72</v>
      </c>
      <c r="F52" t="s">
        <v>395</v>
      </c>
      <c r="G52" t="s">
        <v>418</v>
      </c>
      <c r="H52" s="22" t="e">
        <f>VLOOKUP($B52,Data!$A$8:$EZ$351,Data!EA$4,FALSE)</f>
        <v>#DIV/0!</v>
      </c>
      <c r="I52" s="22">
        <f>VLOOKUP($B52,Data!$A$8:$EZ$351,Data!EB$4,FALSE)</f>
        <v>5.3112745098039219E-2</v>
      </c>
      <c r="J52" s="22">
        <f>VLOOKUP($B52,Data!$A$8:$EZ$351,Data!EC$4,FALSE)</f>
        <v>4.6323185011709601E-2</v>
      </c>
      <c r="K52" s="22">
        <f>VLOOKUP($B52,Data!$A$8:$EZ$351,Data!ED$4,FALSE)</f>
        <v>4.2511737089201876E-2</v>
      </c>
      <c r="L52" s="22">
        <f>VLOOKUP($B52,Data!$A$8:$EZ$351,Data!EE$4,FALSE)</f>
        <v>4.211136890951276E-2</v>
      </c>
      <c r="M52" s="22">
        <f>VLOOKUP($B52,Data!$A$8:$EZ$351,Data!EF$4,FALSE)</f>
        <v>3.5215419501133785E-2</v>
      </c>
      <c r="N52" s="22">
        <f>VLOOKUP($B52,Data!$A$8:$EZ$351,Data!EG$4,FALSE)</f>
        <v>3.3698630136986304E-2</v>
      </c>
      <c r="O52" s="22">
        <f>VLOOKUP($B52,Data!$A$8:$EZ$351,Data!EH$4,FALSE)</f>
        <v>3.347087378640777E-2</v>
      </c>
      <c r="P52" s="22">
        <f>VLOOKUP($B52,Data!$A$8:$EZ$351,Data!EI$4,FALSE)</f>
        <v>3.2903981264637006E-2</v>
      </c>
      <c r="Q52" s="22">
        <f>VLOOKUP($B52,Data!$A$8:$EZ$351,Data!EJ$4,FALSE)</f>
        <v>3.1796116504854366E-2</v>
      </c>
      <c r="R52" s="22">
        <f>VLOOKUP($B52,Data!$A$8:$EZ$351,Data!EK$4,FALSE)</f>
        <v>3.2244897959183672E-2</v>
      </c>
      <c r="S52" s="22">
        <f>VLOOKUP($B52,Data!$A$8:$EZ$351,Data!EL$4,FALSE)</f>
        <v>2.8000000000000001E-2</v>
      </c>
      <c r="T52" s="22">
        <f>VLOOKUP($B52,Data!$A$8:$EZ$351,Data!EM$4,FALSE)</f>
        <v>3.0740740740740742E-2</v>
      </c>
      <c r="U52" s="22">
        <f>VLOOKUP($B52,Data!$A$8:$EZ$351,Data!EN$4,FALSE)</f>
        <v>2.9760765550239234E-2</v>
      </c>
      <c r="V52" s="22">
        <f>VLOOKUP($B52,Data!$A$8:$EZ$351,Data!EO$4,FALSE)</f>
        <v>3.0198019801980197E-2</v>
      </c>
      <c r="W52" s="22">
        <f>VLOOKUP($B52,Data!$A$8:$EZ$351,Data!EP$4,FALSE)</f>
        <v>3.0335917312661498E-2</v>
      </c>
      <c r="X52" s="22">
        <f>VLOOKUP($B52,Data!$A$8:$EZ$351,Data!EQ$4,FALSE)</f>
        <v>2.9827586206896552E-2</v>
      </c>
      <c r="Y52" s="22">
        <f>VLOOKUP($B52,Data!$A$8:$EZ$351,Data!ER$4,FALSE)</f>
        <v>2.7589498806682579E-2</v>
      </c>
      <c r="Z52" s="22">
        <f>VLOOKUP($B52,Data!$A$8:$EZ$351,Data!ES$4,FALSE)</f>
        <v>2.4712643678160919E-2</v>
      </c>
      <c r="AA52" s="22">
        <f>VLOOKUP($B52,Data!$A$8:$EZ$351,Data!ET$4,FALSE)</f>
        <v>2.2083333333333333E-2</v>
      </c>
      <c r="AB52" s="22">
        <f>VLOOKUP($B52,Data!$A$8:$EZ$351,Data!EU$4,FALSE)</f>
        <v>2.417808219178082E-2</v>
      </c>
      <c r="AC52" s="22">
        <f>VLOOKUP($B52,Data!$A$8:$EZ$351,Data!EV$4,FALSE)</f>
        <v>2.1144708423326133E-2</v>
      </c>
      <c r="AD52" s="22">
        <f>VLOOKUP($B52,Data!$A$8:$EZ$351,Data!EW$4,FALSE)</f>
        <v>2.1300448430493273E-2</v>
      </c>
      <c r="AE52" s="22">
        <f>VLOOKUP($B52,Data!$A$8:$EZ$351,Data!EX$4,FALSE)</f>
        <v>2.1766004415011038E-2</v>
      </c>
      <c r="AF52" s="22">
        <f>VLOOKUP($B52,Data!$A$8:$EZ$351,Data!EY$4,FALSE)</f>
        <v>2.2162740899357602E-2</v>
      </c>
      <c r="AG52" s="22">
        <f>VLOOKUP($B52,Data!$A$8:$EZ$351,Data!EZ$4,FALSE)</f>
        <v>2.4308755760368665E-2</v>
      </c>
      <c r="AH52" s="22">
        <f>VLOOKUP($B52,Data!$A$8:$FA$351,Data!FA$4,FALSE)</f>
        <v>2.3105726872246695E-2</v>
      </c>
      <c r="AI52" s="22">
        <f>VLOOKUP($B52,Data!$A$8:FB$351,Data!FB$4,FALSE)</f>
        <v>2.3891402714932126E-2</v>
      </c>
      <c r="AJ52" s="22">
        <f>VLOOKUP($B52,Data!$A$8:FC$351,Data!FC$4,FALSE)</f>
        <v>2.6791569086651056E-2</v>
      </c>
      <c r="AK52" s="22">
        <f>VLOOKUP($B52,Data!$A$8:FD$351,Data!FD$4,FALSE)</f>
        <v>6.7627494456762749E-2</v>
      </c>
      <c r="AL52" s="22">
        <f>VLOOKUP($B52,Data!$A$8:FE$351,Data!FE$4,FALSE)</f>
        <v>6.6511111111111104E-2</v>
      </c>
      <c r="AM52" s="22">
        <f>VLOOKUP($B52,Data!$A$8:FF$351,Data!FF$4,FALSE)</f>
        <v>6.1834451901565994E-2</v>
      </c>
      <c r="AN52" s="22" t="e">
        <f>VLOOKUP($B52,Data!$A$8:$EZ$351,Data!#REF!,FALSE)</f>
        <v>#REF!</v>
      </c>
      <c r="AO52" s="22" t="e">
        <f>VLOOKUP($B52,Data!$A$8:$EZ$351,Data!#REF!,FALSE)</f>
        <v>#REF!</v>
      </c>
      <c r="AP52" s="22" t="e">
        <f>VLOOKUP($B52,Data!$A$8:$EZ$351,Data!#REF!,FALSE)</f>
        <v>#REF!</v>
      </c>
      <c r="AQ52" s="22" t="e">
        <f>VLOOKUP($B52,Data!$A$8:$EZ$351,Data!#REF!,FALSE)</f>
        <v>#REF!</v>
      </c>
      <c r="AR52" s="22" t="e">
        <f>VLOOKUP($B52,Data!$A$8:$EZ$351,Data!#REF!,FALSE)</f>
        <v>#REF!</v>
      </c>
      <c r="AS52" s="22" t="e">
        <f>VLOOKUP($B52,Data!$A$8:$EZ$351,Data!#REF!,FALSE)</f>
        <v>#REF!</v>
      </c>
      <c r="AT52" s="22" t="e">
        <f>VLOOKUP($B52,Data!$A$8:$EZ$351,Data!#REF!,FALSE)</f>
        <v>#REF!</v>
      </c>
      <c r="AU52" s="22" t="e">
        <f>VLOOKUP($B52,Data!$A$8:$EZ$351,Data!#REF!,FALSE)</f>
        <v>#REF!</v>
      </c>
      <c r="AV52" s="22" t="e">
        <f>VLOOKUP($B52,Data!$A$8:$EZ$351,Data!#REF!,FALSE)</f>
        <v>#REF!</v>
      </c>
      <c r="AW52" s="22" t="e">
        <f>VLOOKUP($B52,Data!$A$8:$EZ$351,Data!#REF!,FALSE)</f>
        <v>#REF!</v>
      </c>
      <c r="AX52" s="22" t="e">
        <f>VLOOKUP($B52,Data!$A$8:$EZ$351,Data!#REF!,FALSE)</f>
        <v>#REF!</v>
      </c>
      <c r="AY52" s="22" t="e">
        <f>VLOOKUP($B52,Data!$A$8:$EZ$351,Data!#REF!,FALSE)</f>
        <v>#REF!</v>
      </c>
      <c r="AZ52" s="22" t="e">
        <f>VLOOKUP($B52,Data!$A$8:$EZ$351,Data!#REF!,FALSE)</f>
        <v>#REF!</v>
      </c>
      <c r="BA52" s="22" t="e">
        <f>VLOOKUP($B52,Data!$A$8:$EZ$351,Data!#REF!,FALSE)</f>
        <v>#REF!</v>
      </c>
      <c r="BB52" s="22" t="e">
        <f>VLOOKUP($B52,Data!$A$8:$EZ$351,Data!#REF!,FALSE)</f>
        <v>#REF!</v>
      </c>
      <c r="BC52" s="22" t="e">
        <f>VLOOKUP($B52,Data!$A$8:$EZ$351,Data!#REF!,FALSE)</f>
        <v>#REF!</v>
      </c>
      <c r="BD52" s="22" t="e">
        <f>VLOOKUP($B52,Data!$A$8:$EZ$351,Data!#REF!,FALSE)</f>
        <v>#REF!</v>
      </c>
      <c r="BE52" s="22" t="e">
        <f>VLOOKUP($B52,Data!$A$8:$EZ$351,Data!#REF!,FALSE)</f>
        <v>#REF!</v>
      </c>
    </row>
    <row r="53" spans="1:57" x14ac:dyDescent="0.3">
      <c r="A53" s="1"/>
      <c r="B53" s="16" t="s">
        <v>73</v>
      </c>
      <c r="C53" s="35" t="s">
        <v>441</v>
      </c>
      <c r="D53" t="s">
        <v>442</v>
      </c>
      <c r="E53" s="36" t="s">
        <v>73</v>
      </c>
      <c r="F53" t="s">
        <v>405</v>
      </c>
      <c r="G53" t="s">
        <v>418</v>
      </c>
      <c r="H53" s="22" t="e">
        <f>VLOOKUP($B53,Data!$A$8:$EZ$351,Data!EA$4,FALSE)</f>
        <v>#DIV/0!</v>
      </c>
      <c r="I53" s="22">
        <f>VLOOKUP($B53,Data!$A$8:$EZ$351,Data!EB$4,FALSE)</f>
        <v>4.3442001516300226E-2</v>
      </c>
      <c r="J53" s="22">
        <f>VLOOKUP($B53,Data!$A$8:$EZ$351,Data!EC$4,FALSE)</f>
        <v>3.9779802581624904E-2</v>
      </c>
      <c r="K53" s="22">
        <f>VLOOKUP($B53,Data!$A$8:$EZ$351,Data!ED$4,FALSE)</f>
        <v>3.5532879818594106E-2</v>
      </c>
      <c r="L53" s="22">
        <f>VLOOKUP($B53,Data!$A$8:$EZ$351,Data!EE$4,FALSE)</f>
        <v>3.4836552748885585E-2</v>
      </c>
      <c r="M53" s="22">
        <f>VLOOKUP($B53,Data!$A$8:$EZ$351,Data!EF$4,FALSE)</f>
        <v>3.0159304851556844E-2</v>
      </c>
      <c r="N53" s="22">
        <f>VLOOKUP($B53,Data!$A$8:$EZ$351,Data!EG$4,FALSE)</f>
        <v>2.6788990825688072E-2</v>
      </c>
      <c r="O53" s="22">
        <f>VLOOKUP($B53,Data!$A$8:$EZ$351,Data!EH$4,FALSE)</f>
        <v>2.3011879804332634E-2</v>
      </c>
      <c r="P53" s="22">
        <f>VLOOKUP($B53,Data!$A$8:$EZ$351,Data!EI$4,FALSE)</f>
        <v>2.4543493889288281E-2</v>
      </c>
      <c r="Q53" s="22">
        <f>VLOOKUP($B53,Data!$A$8:$EZ$351,Data!EJ$4,FALSE)</f>
        <v>2.3626532083633741E-2</v>
      </c>
      <c r="R53" s="22">
        <f>VLOOKUP($B53,Data!$A$8:$EZ$351,Data!EK$4,FALSE)</f>
        <v>2.2178289000718908E-2</v>
      </c>
      <c r="S53" s="22">
        <f>VLOOKUP($B53,Data!$A$8:$EZ$351,Data!EL$4,FALSE)</f>
        <v>2.0570613409415121E-2</v>
      </c>
      <c r="T53" s="22">
        <f>VLOOKUP($B53,Data!$A$8:$EZ$351,Data!EM$4,FALSE)</f>
        <v>2.1642754662840748E-2</v>
      </c>
      <c r="U53" s="22">
        <f>VLOOKUP($B53,Data!$A$8:$EZ$351,Data!EN$4,FALSE)</f>
        <v>2.1017441860465117E-2</v>
      </c>
      <c r="V53" s="22">
        <f>VLOOKUP($B53,Data!$A$8:$EZ$351,Data!EO$4,FALSE)</f>
        <v>1.9613220815752463E-2</v>
      </c>
      <c r="W53" s="22">
        <f>VLOOKUP($B53,Data!$A$8:$EZ$351,Data!EP$4,FALSE)</f>
        <v>1.9110797459421312E-2</v>
      </c>
      <c r="X53" s="22">
        <f>VLOOKUP($B53,Data!$A$8:$EZ$351,Data!EQ$4,FALSE)</f>
        <v>1.9715254237288135E-2</v>
      </c>
      <c r="Y53" s="22">
        <f>VLOOKUP($B53,Data!$A$8:$EZ$351,Data!ER$4,FALSE)</f>
        <v>1.9510067114093959E-2</v>
      </c>
      <c r="Z53" s="22">
        <f>VLOOKUP($B53,Data!$A$8:$EZ$351,Data!ES$4,FALSE)</f>
        <v>1.8102633355840649E-2</v>
      </c>
      <c r="AA53" s="22">
        <f>VLOOKUP($B53,Data!$A$8:$EZ$351,Data!ET$4,FALSE)</f>
        <v>1.8394895903290798E-2</v>
      </c>
      <c r="AB53" s="22">
        <f>VLOOKUP($B53,Data!$A$8:$EZ$351,Data!EU$4,FALSE)</f>
        <v>1.8844355377421511E-2</v>
      </c>
      <c r="AC53" s="22">
        <f>VLOOKUP($B53,Data!$A$8:$EZ$351,Data!EV$4,FALSE)</f>
        <v>1.8783068783068783E-2</v>
      </c>
      <c r="AD53" s="22">
        <f>VLOOKUP($B53,Data!$A$8:$EZ$351,Data!EW$4,FALSE)</f>
        <v>1.8021607022282241E-2</v>
      </c>
      <c r="AE53" s="22">
        <f>VLOOKUP($B53,Data!$A$8:$EZ$351,Data!EX$4,FALSE)</f>
        <v>1.8051247471341875E-2</v>
      </c>
      <c r="AF53" s="22">
        <f>VLOOKUP($B53,Data!$A$8:$EZ$351,Data!EY$4,FALSE)</f>
        <v>1.8803418803418803E-2</v>
      </c>
      <c r="AG53" s="22">
        <f>VLOOKUP($B53,Data!$A$8:$EZ$351,Data!EZ$4,FALSE)</f>
        <v>1.9090909090909092E-2</v>
      </c>
      <c r="AH53" s="22">
        <f>VLOOKUP($B53,Data!$A$8:$FA$351,Data!FA$4,FALSE)</f>
        <v>1.9461486025903203E-2</v>
      </c>
      <c r="AI53" s="22">
        <f>VLOOKUP($B53,Data!$A$8:FB$351,Data!FB$4,FALSE)</f>
        <v>1.9584185412406273E-2</v>
      </c>
      <c r="AJ53" s="22">
        <f>VLOOKUP($B53,Data!$A$8:FC$351,Data!FC$4,FALSE)</f>
        <v>2.136425648021828E-2</v>
      </c>
      <c r="AK53" s="22">
        <f>VLOOKUP($B53,Data!$A$8:FD$351,Data!FD$4,FALSE)</f>
        <v>5.3529805760214336E-2</v>
      </c>
      <c r="AL53" s="22">
        <f>VLOOKUP($B53,Data!$A$8:FE$351,Data!FE$4,FALSE)</f>
        <v>5.2602649006622516E-2</v>
      </c>
      <c r="AM53" s="22">
        <f>VLOOKUP($B53,Data!$A$8:FF$351,Data!FF$4,FALSE)</f>
        <v>4.819855358316897E-2</v>
      </c>
      <c r="AN53" s="22" t="e">
        <f>VLOOKUP($B53,Data!$A$8:$EZ$351,Data!#REF!,FALSE)</f>
        <v>#REF!</v>
      </c>
      <c r="AO53" s="22" t="e">
        <f>VLOOKUP($B53,Data!$A$8:$EZ$351,Data!#REF!,FALSE)</f>
        <v>#REF!</v>
      </c>
      <c r="AP53" s="22" t="e">
        <f>VLOOKUP($B53,Data!$A$8:$EZ$351,Data!#REF!,FALSE)</f>
        <v>#REF!</v>
      </c>
      <c r="AQ53" s="22" t="e">
        <f>VLOOKUP($B53,Data!$A$8:$EZ$351,Data!#REF!,FALSE)</f>
        <v>#REF!</v>
      </c>
      <c r="AR53" s="22" t="e">
        <f>VLOOKUP($B53,Data!$A$8:$EZ$351,Data!#REF!,FALSE)</f>
        <v>#REF!</v>
      </c>
      <c r="AS53" s="22" t="e">
        <f>VLOOKUP($B53,Data!$A$8:$EZ$351,Data!#REF!,FALSE)</f>
        <v>#REF!</v>
      </c>
      <c r="AT53" s="22" t="e">
        <f>VLOOKUP($B53,Data!$A$8:$EZ$351,Data!#REF!,FALSE)</f>
        <v>#REF!</v>
      </c>
      <c r="AU53" s="22" t="e">
        <f>VLOOKUP($B53,Data!$A$8:$EZ$351,Data!#REF!,FALSE)</f>
        <v>#REF!</v>
      </c>
      <c r="AV53" s="22" t="e">
        <f>VLOOKUP($B53,Data!$A$8:$EZ$351,Data!#REF!,FALSE)</f>
        <v>#REF!</v>
      </c>
      <c r="AW53" s="22" t="e">
        <f>VLOOKUP($B53,Data!$A$8:$EZ$351,Data!#REF!,FALSE)</f>
        <v>#REF!</v>
      </c>
      <c r="AX53" s="22" t="e">
        <f>VLOOKUP($B53,Data!$A$8:$EZ$351,Data!#REF!,FALSE)</f>
        <v>#REF!</v>
      </c>
      <c r="AY53" s="22" t="e">
        <f>VLOOKUP($B53,Data!$A$8:$EZ$351,Data!#REF!,FALSE)</f>
        <v>#REF!</v>
      </c>
      <c r="AZ53" s="22" t="e">
        <f>VLOOKUP($B53,Data!$A$8:$EZ$351,Data!#REF!,FALSE)</f>
        <v>#REF!</v>
      </c>
      <c r="BA53" s="22" t="e">
        <f>VLOOKUP($B53,Data!$A$8:$EZ$351,Data!#REF!,FALSE)</f>
        <v>#REF!</v>
      </c>
      <c r="BB53" s="22" t="e">
        <f>VLOOKUP($B53,Data!$A$8:$EZ$351,Data!#REF!,FALSE)</f>
        <v>#REF!</v>
      </c>
      <c r="BC53" s="22" t="e">
        <f>VLOOKUP($B53,Data!$A$8:$EZ$351,Data!#REF!,FALSE)</f>
        <v>#REF!</v>
      </c>
      <c r="BD53" s="22" t="e">
        <f>VLOOKUP($B53,Data!$A$8:$EZ$351,Data!#REF!,FALSE)</f>
        <v>#REF!</v>
      </c>
      <c r="BE53" s="22" t="e">
        <f>VLOOKUP($B53,Data!$A$8:$EZ$351,Data!#REF!,FALSE)</f>
        <v>#REF!</v>
      </c>
    </row>
    <row r="54" spans="1:57" x14ac:dyDescent="0.3">
      <c r="A54" s="1"/>
      <c r="B54" s="16" t="s">
        <v>74</v>
      </c>
      <c r="C54" s="35" t="s">
        <v>440</v>
      </c>
      <c r="D54" t="s">
        <v>0</v>
      </c>
      <c r="E54" s="36" t="s">
        <v>74</v>
      </c>
      <c r="F54" t="s">
        <v>397</v>
      </c>
      <c r="G54" t="s">
        <v>418</v>
      </c>
      <c r="H54" s="22" t="e">
        <f>VLOOKUP($B54,Data!$A$8:$EZ$351,Data!EA$4,FALSE)</f>
        <v>#DIV/0!</v>
      </c>
      <c r="I54" s="22">
        <f>VLOOKUP($B54,Data!$A$8:$EZ$351,Data!EB$4,FALSE)</f>
        <v>4.2210144927536233E-2</v>
      </c>
      <c r="J54" s="22">
        <f>VLOOKUP($B54,Data!$A$8:$EZ$351,Data!EC$4,FALSE)</f>
        <v>3.7083825265643446E-2</v>
      </c>
      <c r="K54" s="22">
        <f>VLOOKUP($B54,Data!$A$8:$EZ$351,Data!ED$4,FALSE)</f>
        <v>3.3136574074074075E-2</v>
      </c>
      <c r="L54" s="22">
        <f>VLOOKUP($B54,Data!$A$8:$EZ$351,Data!EE$4,FALSE)</f>
        <v>3.287396937573616E-2</v>
      </c>
      <c r="M54" s="22">
        <f>VLOOKUP($B54,Data!$A$8:$EZ$351,Data!EF$4,FALSE)</f>
        <v>2.8015783540022546E-2</v>
      </c>
      <c r="N54" s="22">
        <f>VLOOKUP($B54,Data!$A$8:$EZ$351,Data!EG$4,FALSE)</f>
        <v>2.6199551569506728E-2</v>
      </c>
      <c r="O54" s="22">
        <f>VLOOKUP($B54,Data!$A$8:$EZ$351,Data!EH$4,FALSE)</f>
        <v>2.4988636363636362E-2</v>
      </c>
      <c r="P54" s="22">
        <f>VLOOKUP($B54,Data!$A$8:$EZ$351,Data!EI$4,FALSE)</f>
        <v>2.5957696827262046E-2</v>
      </c>
      <c r="Q54" s="22">
        <f>VLOOKUP($B54,Data!$A$8:$EZ$351,Data!EJ$4,FALSE)</f>
        <v>2.3817330210772834E-2</v>
      </c>
      <c r="R54" s="22">
        <f>VLOOKUP($B54,Data!$A$8:$EZ$351,Data!EK$4,FALSE)</f>
        <v>2.3615023474178404E-2</v>
      </c>
      <c r="S54" s="22">
        <f>VLOOKUP($B54,Data!$A$8:$EZ$351,Data!EL$4,FALSE)</f>
        <v>2.2294887039239E-2</v>
      </c>
      <c r="T54" s="22">
        <f>VLOOKUP($B54,Data!$A$8:$EZ$351,Data!EM$4,FALSE)</f>
        <v>2.4066985645933014E-2</v>
      </c>
      <c r="U54" s="22">
        <f>VLOOKUP($B54,Data!$A$8:$EZ$351,Data!EN$4,FALSE)</f>
        <v>2.4168734491315135E-2</v>
      </c>
      <c r="V54" s="22">
        <f>VLOOKUP($B54,Data!$A$8:$EZ$351,Data!EO$4,FALSE)</f>
        <v>2.2478527607361964E-2</v>
      </c>
      <c r="W54" s="22">
        <f>VLOOKUP($B54,Data!$A$8:$EZ$351,Data!EP$4,FALSE)</f>
        <v>2.1387559808612441E-2</v>
      </c>
      <c r="X54" s="22">
        <f>VLOOKUP($B54,Data!$A$8:$EZ$351,Data!EQ$4,FALSE)</f>
        <v>2.0815402038505095E-2</v>
      </c>
      <c r="Y54" s="22">
        <f>VLOOKUP($B54,Data!$A$8:$EZ$351,Data!ER$4,FALSE)</f>
        <v>1.9560439560439562E-2</v>
      </c>
      <c r="Z54" s="22">
        <f>VLOOKUP($B54,Data!$A$8:$EZ$351,Data!ES$4,FALSE)</f>
        <v>1.9864253393665158E-2</v>
      </c>
      <c r="AA54" s="22">
        <f>VLOOKUP($B54,Data!$A$8:$EZ$351,Data!ET$4,FALSE)</f>
        <v>2.0011261261261262E-2</v>
      </c>
      <c r="AB54" s="22">
        <f>VLOOKUP($B54,Data!$A$8:$EZ$351,Data!EU$4,FALSE)</f>
        <v>2.1319444444444443E-2</v>
      </c>
      <c r="AC54" s="22">
        <f>VLOOKUP($B54,Data!$A$8:$EZ$351,Data!EV$4,FALSE)</f>
        <v>2.1264637002341921E-2</v>
      </c>
      <c r="AD54" s="22">
        <f>VLOOKUP($B54,Data!$A$8:$EZ$351,Data!EW$4,FALSE)</f>
        <v>2.0937500000000001E-2</v>
      </c>
      <c r="AE54" s="22">
        <f>VLOOKUP($B54,Data!$A$8:$EZ$351,Data!EX$4,FALSE)</f>
        <v>2.0372460496613995E-2</v>
      </c>
      <c r="AF54" s="22">
        <f>VLOOKUP($B54,Data!$A$8:$EZ$351,Data!EY$4,FALSE)</f>
        <v>2.1062039957939011E-2</v>
      </c>
      <c r="AG54" s="22">
        <f>VLOOKUP($B54,Data!$A$8:$EZ$351,Data!EZ$4,FALSE)</f>
        <v>2.0903361344537814E-2</v>
      </c>
      <c r="AH54" s="22">
        <f>VLOOKUP($B54,Data!$A$8:$FA$351,Data!FA$4,FALSE)</f>
        <v>2.0243161094224926E-2</v>
      </c>
      <c r="AI54" s="22">
        <f>VLOOKUP($B54,Data!$A$8:FB$351,Data!FB$4,FALSE)</f>
        <v>1.9968814968814967E-2</v>
      </c>
      <c r="AJ54" s="22">
        <f>VLOOKUP($B54,Data!$A$8:FC$351,Data!FC$4,FALSE)</f>
        <v>2.0615384615384615E-2</v>
      </c>
      <c r="AK54" s="22">
        <f>VLOOKUP($B54,Data!$A$8:FD$351,Data!FD$4,FALSE)</f>
        <v>4.7148514851485149E-2</v>
      </c>
      <c r="AL54" s="22">
        <f>VLOOKUP($B54,Data!$A$8:FE$351,Data!FE$4,FALSE)</f>
        <v>4.8672114402451484E-2</v>
      </c>
      <c r="AM54" s="22">
        <f>VLOOKUP($B54,Data!$A$8:FF$351,Data!FF$4,FALSE)</f>
        <v>4.4975074775672981E-2</v>
      </c>
      <c r="AN54" s="22" t="e">
        <f>VLOOKUP($B54,Data!$A$8:$EZ$351,Data!#REF!,FALSE)</f>
        <v>#REF!</v>
      </c>
      <c r="AO54" s="22" t="e">
        <f>VLOOKUP($B54,Data!$A$8:$EZ$351,Data!#REF!,FALSE)</f>
        <v>#REF!</v>
      </c>
      <c r="AP54" s="22" t="e">
        <f>VLOOKUP($B54,Data!$A$8:$EZ$351,Data!#REF!,FALSE)</f>
        <v>#REF!</v>
      </c>
      <c r="AQ54" s="22" t="e">
        <f>VLOOKUP($B54,Data!$A$8:$EZ$351,Data!#REF!,FALSE)</f>
        <v>#REF!</v>
      </c>
      <c r="AR54" s="22" t="e">
        <f>VLOOKUP($B54,Data!$A$8:$EZ$351,Data!#REF!,FALSE)</f>
        <v>#REF!</v>
      </c>
      <c r="AS54" s="22" t="e">
        <f>VLOOKUP($B54,Data!$A$8:$EZ$351,Data!#REF!,FALSE)</f>
        <v>#REF!</v>
      </c>
      <c r="AT54" s="22" t="e">
        <f>VLOOKUP($B54,Data!$A$8:$EZ$351,Data!#REF!,FALSE)</f>
        <v>#REF!</v>
      </c>
      <c r="AU54" s="22" t="e">
        <f>VLOOKUP($B54,Data!$A$8:$EZ$351,Data!#REF!,FALSE)</f>
        <v>#REF!</v>
      </c>
      <c r="AV54" s="22" t="e">
        <f>VLOOKUP($B54,Data!$A$8:$EZ$351,Data!#REF!,FALSE)</f>
        <v>#REF!</v>
      </c>
      <c r="AW54" s="22" t="e">
        <f>VLOOKUP($B54,Data!$A$8:$EZ$351,Data!#REF!,FALSE)</f>
        <v>#REF!</v>
      </c>
      <c r="AX54" s="22" t="e">
        <f>VLOOKUP($B54,Data!$A$8:$EZ$351,Data!#REF!,FALSE)</f>
        <v>#REF!</v>
      </c>
      <c r="AY54" s="22" t="e">
        <f>VLOOKUP($B54,Data!$A$8:$EZ$351,Data!#REF!,FALSE)</f>
        <v>#REF!</v>
      </c>
      <c r="AZ54" s="22" t="e">
        <f>VLOOKUP($B54,Data!$A$8:$EZ$351,Data!#REF!,FALSE)</f>
        <v>#REF!</v>
      </c>
      <c r="BA54" s="22" t="e">
        <f>VLOOKUP($B54,Data!$A$8:$EZ$351,Data!#REF!,FALSE)</f>
        <v>#REF!</v>
      </c>
      <c r="BB54" s="22" t="e">
        <f>VLOOKUP($B54,Data!$A$8:$EZ$351,Data!#REF!,FALSE)</f>
        <v>#REF!</v>
      </c>
      <c r="BC54" s="22" t="e">
        <f>VLOOKUP($B54,Data!$A$8:$EZ$351,Data!#REF!,FALSE)</f>
        <v>#REF!</v>
      </c>
      <c r="BD54" s="22" t="e">
        <f>VLOOKUP($B54,Data!$A$8:$EZ$351,Data!#REF!,FALSE)</f>
        <v>#REF!</v>
      </c>
      <c r="BE54" s="22" t="e">
        <f>VLOOKUP($B54,Data!$A$8:$EZ$351,Data!#REF!,FALSE)</f>
        <v>#REF!</v>
      </c>
    </row>
    <row r="55" spans="1:57" x14ac:dyDescent="0.3">
      <c r="A55" s="1"/>
      <c r="B55" s="16" t="s">
        <v>75</v>
      </c>
      <c r="C55" s="35" t="s">
        <v>440</v>
      </c>
      <c r="D55" t="s">
        <v>0</v>
      </c>
      <c r="E55" s="36" t="s">
        <v>75</v>
      </c>
      <c r="F55" t="s">
        <v>395</v>
      </c>
      <c r="G55" t="s">
        <v>418</v>
      </c>
      <c r="H55" s="22" t="e">
        <f>VLOOKUP($B55,Data!$A$8:$EZ$351,Data!EA$4,FALSE)</f>
        <v>#DIV/0!</v>
      </c>
      <c r="I55" s="22">
        <f>VLOOKUP($B55,Data!$A$8:$EZ$351,Data!EB$4,FALSE)</f>
        <v>4.0674033149171271E-2</v>
      </c>
      <c r="J55" s="22">
        <f>VLOOKUP($B55,Data!$A$8:$EZ$351,Data!EC$4,FALSE)</f>
        <v>3.9584269662921348E-2</v>
      </c>
      <c r="K55" s="22">
        <f>VLOOKUP($B55,Data!$A$8:$EZ$351,Data!ED$4,FALSE)</f>
        <v>3.5218365061590144E-2</v>
      </c>
      <c r="L55" s="22">
        <f>VLOOKUP($B55,Data!$A$8:$EZ$351,Data!EE$4,FALSE)</f>
        <v>3.6127612761276129E-2</v>
      </c>
      <c r="M55" s="22">
        <f>VLOOKUP($B55,Data!$A$8:$EZ$351,Data!EF$4,FALSE)</f>
        <v>3.1875693673695894E-2</v>
      </c>
      <c r="N55" s="22">
        <f>VLOOKUP($B55,Data!$A$8:$EZ$351,Data!EG$4,FALSE)</f>
        <v>2.9689922480620155E-2</v>
      </c>
      <c r="O55" s="22">
        <f>VLOOKUP($B55,Data!$A$8:$EZ$351,Data!EH$4,FALSE)</f>
        <v>2.7957351290684624E-2</v>
      </c>
      <c r="P55" s="22">
        <f>VLOOKUP($B55,Data!$A$8:$EZ$351,Data!EI$4,FALSE)</f>
        <v>2.9459148446490217E-2</v>
      </c>
      <c r="Q55" s="22">
        <f>VLOOKUP($B55,Data!$A$8:$EZ$351,Data!EJ$4,FALSE)</f>
        <v>2.718390804597701E-2</v>
      </c>
      <c r="R55" s="22">
        <f>VLOOKUP($B55,Data!$A$8:$EZ$351,Data!EK$4,FALSE)</f>
        <v>2.5830469644902633E-2</v>
      </c>
      <c r="S55" s="22">
        <f>VLOOKUP($B55,Data!$A$8:$EZ$351,Data!EL$4,FALSE)</f>
        <v>2.3914549653579677E-2</v>
      </c>
      <c r="T55" s="22">
        <f>VLOOKUP($B55,Data!$A$8:$EZ$351,Data!EM$4,FALSE)</f>
        <v>2.6431054461181925E-2</v>
      </c>
      <c r="U55" s="22">
        <f>VLOOKUP($B55,Data!$A$8:$EZ$351,Data!EN$4,FALSE)</f>
        <v>2.4250000000000001E-2</v>
      </c>
      <c r="V55" s="22">
        <f>VLOOKUP($B55,Data!$A$8:$EZ$351,Data!EO$4,FALSE)</f>
        <v>2.3359818388195234E-2</v>
      </c>
      <c r="W55" s="22">
        <f>VLOOKUP($B55,Data!$A$8:$EZ$351,Data!EP$4,FALSE)</f>
        <v>2.2166301969365428E-2</v>
      </c>
      <c r="X55" s="22">
        <f>VLOOKUP($B55,Data!$A$8:$EZ$351,Data!EQ$4,FALSE)</f>
        <v>2.3096774193548386E-2</v>
      </c>
      <c r="Y55" s="22">
        <f>VLOOKUP($B55,Data!$A$8:$EZ$351,Data!ER$4,FALSE)</f>
        <v>2.1999999999999999E-2</v>
      </c>
      <c r="Z55" s="22">
        <f>VLOOKUP($B55,Data!$A$8:$EZ$351,Data!ES$4,FALSE)</f>
        <v>2.0595744680851062E-2</v>
      </c>
      <c r="AA55" s="22">
        <f>VLOOKUP($B55,Data!$A$8:$EZ$351,Data!ET$4,FALSE)</f>
        <v>2.0673796791443849E-2</v>
      </c>
      <c r="AB55" s="22">
        <f>VLOOKUP($B55,Data!$A$8:$EZ$351,Data!EU$4,FALSE)</f>
        <v>2.0445859872611466E-2</v>
      </c>
      <c r="AC55" s="22">
        <f>VLOOKUP($B55,Data!$A$8:$EZ$351,Data!EV$4,FALSE)</f>
        <v>2.0431125131440589E-2</v>
      </c>
      <c r="AD55" s="22">
        <f>VLOOKUP($B55,Data!$A$8:$EZ$351,Data!EW$4,FALSE)</f>
        <v>2.055793991416309E-2</v>
      </c>
      <c r="AE55" s="22">
        <f>VLOOKUP($B55,Data!$A$8:$EZ$351,Data!EX$4,FALSE)</f>
        <v>2.0971615720524018E-2</v>
      </c>
      <c r="AF55" s="22">
        <f>VLOOKUP($B55,Data!$A$8:$EZ$351,Data!EY$4,FALSE)</f>
        <v>2.2080088987764184E-2</v>
      </c>
      <c r="AG55" s="22">
        <f>VLOOKUP($B55,Data!$A$8:$EZ$351,Data!EZ$4,FALSE)</f>
        <v>2.4039580908032595E-2</v>
      </c>
      <c r="AH55" s="22">
        <f>VLOOKUP($B55,Data!$A$8:$FA$351,Data!FA$4,FALSE)</f>
        <v>2.4473067915690868E-2</v>
      </c>
      <c r="AI55" s="22">
        <f>VLOOKUP($B55,Data!$A$8:FB$351,Data!FB$4,FALSE)</f>
        <v>2.4845714285714287E-2</v>
      </c>
      <c r="AJ55" s="22">
        <f>VLOOKUP($B55,Data!$A$8:FC$351,Data!FC$4,FALSE)</f>
        <v>2.6770833333333334E-2</v>
      </c>
      <c r="AK55" s="22">
        <f>VLOOKUP($B55,Data!$A$8:FD$351,Data!FD$4,FALSE)</f>
        <v>5.9266155531215774E-2</v>
      </c>
      <c r="AL55" s="22">
        <f>VLOOKUP($B55,Data!$A$8:FE$351,Data!FE$4,FALSE)</f>
        <v>5.9098901098901098E-2</v>
      </c>
      <c r="AM55" s="22">
        <f>VLOOKUP($B55,Data!$A$8:FF$351,Data!FF$4,FALSE)</f>
        <v>5.6812705366922234E-2</v>
      </c>
      <c r="AN55" s="22" t="e">
        <f>VLOOKUP($B55,Data!$A$8:$EZ$351,Data!#REF!,FALSE)</f>
        <v>#REF!</v>
      </c>
      <c r="AO55" s="22" t="e">
        <f>VLOOKUP($B55,Data!$A$8:$EZ$351,Data!#REF!,FALSE)</f>
        <v>#REF!</v>
      </c>
      <c r="AP55" s="22" t="e">
        <f>VLOOKUP($B55,Data!$A$8:$EZ$351,Data!#REF!,FALSE)</f>
        <v>#REF!</v>
      </c>
      <c r="AQ55" s="22" t="e">
        <f>VLOOKUP($B55,Data!$A$8:$EZ$351,Data!#REF!,FALSE)</f>
        <v>#REF!</v>
      </c>
      <c r="AR55" s="22" t="e">
        <f>VLOOKUP($B55,Data!$A$8:$EZ$351,Data!#REF!,FALSE)</f>
        <v>#REF!</v>
      </c>
      <c r="AS55" s="22" t="e">
        <f>VLOOKUP($B55,Data!$A$8:$EZ$351,Data!#REF!,FALSE)</f>
        <v>#REF!</v>
      </c>
      <c r="AT55" s="22" t="e">
        <f>VLOOKUP($B55,Data!$A$8:$EZ$351,Data!#REF!,FALSE)</f>
        <v>#REF!</v>
      </c>
      <c r="AU55" s="22" t="e">
        <f>VLOOKUP($B55,Data!$A$8:$EZ$351,Data!#REF!,FALSE)</f>
        <v>#REF!</v>
      </c>
      <c r="AV55" s="22" t="e">
        <f>VLOOKUP($B55,Data!$A$8:$EZ$351,Data!#REF!,FALSE)</f>
        <v>#REF!</v>
      </c>
      <c r="AW55" s="22" t="e">
        <f>VLOOKUP($B55,Data!$A$8:$EZ$351,Data!#REF!,FALSE)</f>
        <v>#REF!</v>
      </c>
      <c r="AX55" s="22" t="e">
        <f>VLOOKUP($B55,Data!$A$8:$EZ$351,Data!#REF!,FALSE)</f>
        <v>#REF!</v>
      </c>
      <c r="AY55" s="22" t="e">
        <f>VLOOKUP($B55,Data!$A$8:$EZ$351,Data!#REF!,FALSE)</f>
        <v>#REF!</v>
      </c>
      <c r="AZ55" s="22" t="e">
        <f>VLOOKUP($B55,Data!$A$8:$EZ$351,Data!#REF!,FALSE)</f>
        <v>#REF!</v>
      </c>
      <c r="BA55" s="22" t="e">
        <f>VLOOKUP($B55,Data!$A$8:$EZ$351,Data!#REF!,FALSE)</f>
        <v>#REF!</v>
      </c>
      <c r="BB55" s="22" t="e">
        <f>VLOOKUP($B55,Data!$A$8:$EZ$351,Data!#REF!,FALSE)</f>
        <v>#REF!</v>
      </c>
      <c r="BC55" s="22" t="e">
        <f>VLOOKUP($B55,Data!$A$8:$EZ$351,Data!#REF!,FALSE)</f>
        <v>#REF!</v>
      </c>
      <c r="BD55" s="22" t="e">
        <f>VLOOKUP($B55,Data!$A$8:$EZ$351,Data!#REF!,FALSE)</f>
        <v>#REF!</v>
      </c>
      <c r="BE55" s="22" t="e">
        <f>VLOOKUP($B55,Data!$A$8:$EZ$351,Data!#REF!,FALSE)</f>
        <v>#REF!</v>
      </c>
    </row>
    <row r="56" spans="1:57" x14ac:dyDescent="0.3">
      <c r="A56" s="1"/>
      <c r="B56" s="16" t="s">
        <v>76</v>
      </c>
      <c r="C56" s="35" t="s">
        <v>440</v>
      </c>
      <c r="D56" t="s">
        <v>0</v>
      </c>
      <c r="E56" s="36" t="s">
        <v>76</v>
      </c>
      <c r="F56" t="s">
        <v>413</v>
      </c>
      <c r="G56" t="s">
        <v>418</v>
      </c>
      <c r="H56" s="22" t="e">
        <f>VLOOKUP($B56,Data!$A$8:$EZ$351,Data!EA$4,FALSE)</f>
        <v>#DIV/0!</v>
      </c>
      <c r="I56" s="22">
        <f>VLOOKUP($B56,Data!$A$8:$EZ$351,Data!EB$4,FALSE)</f>
        <v>5.2543252595155708E-2</v>
      </c>
      <c r="J56" s="22">
        <f>VLOOKUP($B56,Data!$A$8:$EZ$351,Data!EC$4,FALSE)</f>
        <v>5.0695187165775403E-2</v>
      </c>
      <c r="K56" s="22">
        <f>VLOOKUP($B56,Data!$A$8:$EZ$351,Data!ED$4,FALSE)</f>
        <v>4.4504201680672269E-2</v>
      </c>
      <c r="L56" s="22">
        <f>VLOOKUP($B56,Data!$A$8:$EZ$351,Data!EE$4,FALSE)</f>
        <v>4.5051903114186852E-2</v>
      </c>
      <c r="M56" s="22">
        <f>VLOOKUP($B56,Data!$A$8:$EZ$351,Data!EF$4,FALSE)</f>
        <v>3.7783333333333335E-2</v>
      </c>
      <c r="N56" s="22">
        <f>VLOOKUP($B56,Data!$A$8:$EZ$351,Data!EG$4,FALSE)</f>
        <v>3.2355848434925866E-2</v>
      </c>
      <c r="O56" s="22">
        <f>VLOOKUP($B56,Data!$A$8:$EZ$351,Data!EH$4,FALSE)</f>
        <v>2.9228243021346471E-2</v>
      </c>
      <c r="P56" s="22">
        <f>VLOOKUP($B56,Data!$A$8:$EZ$351,Data!EI$4,FALSE)</f>
        <v>3.0066225165562913E-2</v>
      </c>
      <c r="Q56" s="22">
        <f>VLOOKUP($B56,Data!$A$8:$EZ$351,Data!EJ$4,FALSE)</f>
        <v>3.0101867572156198E-2</v>
      </c>
      <c r="R56" s="22">
        <f>VLOOKUP($B56,Data!$A$8:$EZ$351,Data!EK$4,FALSE)</f>
        <v>2.731369150779896E-2</v>
      </c>
      <c r="S56" s="22">
        <f>VLOOKUP($B56,Data!$A$8:$EZ$351,Data!EL$4,FALSE)</f>
        <v>2.7135036496350365E-2</v>
      </c>
      <c r="T56" s="22">
        <f>VLOOKUP($B56,Data!$A$8:$EZ$351,Data!EM$4,FALSE)</f>
        <v>2.8848920863309351E-2</v>
      </c>
      <c r="U56" s="22">
        <f>VLOOKUP($B56,Data!$A$8:$EZ$351,Data!EN$4,FALSE)</f>
        <v>2.8144876325088341E-2</v>
      </c>
      <c r="V56" s="22">
        <f>VLOOKUP($B56,Data!$A$8:$EZ$351,Data!EO$4,FALSE)</f>
        <v>2.6580310880829017E-2</v>
      </c>
      <c r="W56" s="22">
        <f>VLOOKUP($B56,Data!$A$8:$EZ$351,Data!EP$4,FALSE)</f>
        <v>2.400337837837838E-2</v>
      </c>
      <c r="X56" s="22">
        <f>VLOOKUP($B56,Data!$A$8:$EZ$351,Data!EQ$4,FALSE)</f>
        <v>2.4727272727272726E-2</v>
      </c>
      <c r="Y56" s="22">
        <f>VLOOKUP($B56,Data!$A$8:$EZ$351,Data!ER$4,FALSE)</f>
        <v>2.337190082644628E-2</v>
      </c>
      <c r="Z56" s="22">
        <f>VLOOKUP($B56,Data!$A$8:$EZ$351,Data!ES$4,FALSE)</f>
        <v>2.2075782537067545E-2</v>
      </c>
      <c r="AA56" s="22">
        <f>VLOOKUP($B56,Data!$A$8:$EZ$351,Data!ET$4,FALSE)</f>
        <v>2.0143999999999999E-2</v>
      </c>
      <c r="AB56" s="22">
        <f>VLOOKUP($B56,Data!$A$8:$EZ$351,Data!EU$4,FALSE)</f>
        <v>2.1251956181533645E-2</v>
      </c>
      <c r="AC56" s="22">
        <f>VLOOKUP($B56,Data!$A$8:$EZ$351,Data!EV$4,FALSE)</f>
        <v>2.1936507936507938E-2</v>
      </c>
      <c r="AD56" s="22">
        <f>VLOOKUP($B56,Data!$A$8:$EZ$351,Data!EW$4,FALSE)</f>
        <v>2.2864157119476269E-2</v>
      </c>
      <c r="AE56" s="22">
        <f>VLOOKUP($B56,Data!$A$8:$EZ$351,Data!EX$4,FALSE)</f>
        <v>2.2475409836065573E-2</v>
      </c>
      <c r="AF56" s="22">
        <f>VLOOKUP($B56,Data!$A$8:$EZ$351,Data!EY$4,FALSE)</f>
        <v>2.3996763754045306E-2</v>
      </c>
      <c r="AG56" s="22">
        <f>VLOOKUP($B56,Data!$A$8:$EZ$351,Data!EZ$4,FALSE)</f>
        <v>2.3275862068965519E-2</v>
      </c>
      <c r="AH56" s="22">
        <f>VLOOKUP($B56,Data!$A$8:$FA$351,Data!FA$4,FALSE)</f>
        <v>2.2907692307692306E-2</v>
      </c>
      <c r="AI56" s="22">
        <f>VLOOKUP($B56,Data!$A$8:FB$351,Data!FB$4,FALSE)</f>
        <v>2.2823712948517941E-2</v>
      </c>
      <c r="AJ56" s="22">
        <f>VLOOKUP($B56,Data!$A$8:FC$351,Data!FC$4,FALSE)</f>
        <v>2.6900489396411095E-2</v>
      </c>
      <c r="AK56" s="22">
        <f>VLOOKUP($B56,Data!$A$8:FD$351,Data!FD$4,FALSE)</f>
        <v>6.2255389718076287E-2</v>
      </c>
      <c r="AL56" s="22">
        <f>VLOOKUP($B56,Data!$A$8:FE$351,Data!FE$4,FALSE)</f>
        <v>6.3830508474576275E-2</v>
      </c>
      <c r="AM56" s="22">
        <f>VLOOKUP($B56,Data!$A$8:FF$351,Data!FF$4,FALSE)</f>
        <v>6.3373913043478267E-2</v>
      </c>
      <c r="AN56" s="22" t="e">
        <f>VLOOKUP($B56,Data!$A$8:$EZ$351,Data!#REF!,FALSE)</f>
        <v>#REF!</v>
      </c>
      <c r="AO56" s="22" t="e">
        <f>VLOOKUP($B56,Data!$A$8:$EZ$351,Data!#REF!,FALSE)</f>
        <v>#REF!</v>
      </c>
      <c r="AP56" s="22" t="e">
        <f>VLOOKUP($B56,Data!$A$8:$EZ$351,Data!#REF!,FALSE)</f>
        <v>#REF!</v>
      </c>
      <c r="AQ56" s="22" t="e">
        <f>VLOOKUP($B56,Data!$A$8:$EZ$351,Data!#REF!,FALSE)</f>
        <v>#REF!</v>
      </c>
      <c r="AR56" s="22" t="e">
        <f>VLOOKUP($B56,Data!$A$8:$EZ$351,Data!#REF!,FALSE)</f>
        <v>#REF!</v>
      </c>
      <c r="AS56" s="22" t="e">
        <f>VLOOKUP($B56,Data!$A$8:$EZ$351,Data!#REF!,FALSE)</f>
        <v>#REF!</v>
      </c>
      <c r="AT56" s="22" t="e">
        <f>VLOOKUP($B56,Data!$A$8:$EZ$351,Data!#REF!,FALSE)</f>
        <v>#REF!</v>
      </c>
      <c r="AU56" s="22" t="e">
        <f>VLOOKUP($B56,Data!$A$8:$EZ$351,Data!#REF!,FALSE)</f>
        <v>#REF!</v>
      </c>
      <c r="AV56" s="22" t="e">
        <f>VLOOKUP($B56,Data!$A$8:$EZ$351,Data!#REF!,FALSE)</f>
        <v>#REF!</v>
      </c>
      <c r="AW56" s="22" t="e">
        <f>VLOOKUP($B56,Data!$A$8:$EZ$351,Data!#REF!,FALSE)</f>
        <v>#REF!</v>
      </c>
      <c r="AX56" s="22" t="e">
        <f>VLOOKUP($B56,Data!$A$8:$EZ$351,Data!#REF!,FALSE)</f>
        <v>#REF!</v>
      </c>
      <c r="AY56" s="22" t="e">
        <f>VLOOKUP($B56,Data!$A$8:$EZ$351,Data!#REF!,FALSE)</f>
        <v>#REF!</v>
      </c>
      <c r="AZ56" s="22" t="e">
        <f>VLOOKUP($B56,Data!$A$8:$EZ$351,Data!#REF!,FALSE)</f>
        <v>#REF!</v>
      </c>
      <c r="BA56" s="22" t="e">
        <f>VLOOKUP($B56,Data!$A$8:$EZ$351,Data!#REF!,FALSE)</f>
        <v>#REF!</v>
      </c>
      <c r="BB56" s="22" t="e">
        <f>VLOOKUP($B56,Data!$A$8:$EZ$351,Data!#REF!,FALSE)</f>
        <v>#REF!</v>
      </c>
      <c r="BC56" s="22" t="e">
        <f>VLOOKUP($B56,Data!$A$8:$EZ$351,Data!#REF!,FALSE)</f>
        <v>#REF!</v>
      </c>
      <c r="BD56" s="22" t="e">
        <f>VLOOKUP($B56,Data!$A$8:$EZ$351,Data!#REF!,FALSE)</f>
        <v>#REF!</v>
      </c>
      <c r="BE56" s="22" t="e">
        <f>VLOOKUP($B56,Data!$A$8:$EZ$351,Data!#REF!,FALSE)</f>
        <v>#REF!</v>
      </c>
    </row>
    <row r="57" spans="1:57" x14ac:dyDescent="0.3">
      <c r="A57" s="1"/>
      <c r="B57" s="16" t="s">
        <v>77</v>
      </c>
      <c r="C57" s="35" t="s">
        <v>446</v>
      </c>
      <c r="D57" t="s">
        <v>0</v>
      </c>
      <c r="E57" s="36" t="s">
        <v>77</v>
      </c>
      <c r="F57" t="s">
        <v>420</v>
      </c>
      <c r="G57" t="s">
        <v>405</v>
      </c>
      <c r="H57" s="22" t="e">
        <f>VLOOKUP($B57,Data!$A$8:$EZ$351,Data!EA$4,FALSE)</f>
        <v>#DIV/0!</v>
      </c>
      <c r="I57" s="22">
        <f>VLOOKUP($B57,Data!$A$8:$EZ$351,Data!EB$4,FALSE)</f>
        <v>2.8542458808618505E-2</v>
      </c>
      <c r="J57" s="22">
        <f>VLOOKUP($B57,Data!$A$8:$EZ$351,Data!EC$4,FALSE)</f>
        <v>2.7193211488250654E-2</v>
      </c>
      <c r="K57" s="22">
        <f>VLOOKUP($B57,Data!$A$8:$EZ$351,Data!ED$4,FALSE)</f>
        <v>2.5202156334231805E-2</v>
      </c>
      <c r="L57" s="22">
        <f>VLOOKUP($B57,Data!$A$8:$EZ$351,Data!EE$4,FALSE)</f>
        <v>2.5847222222222223E-2</v>
      </c>
      <c r="M57" s="22">
        <f>VLOOKUP($B57,Data!$A$8:$EZ$351,Data!EF$4,FALSE)</f>
        <v>2.3637640449438203E-2</v>
      </c>
      <c r="N57" s="22">
        <f>VLOOKUP($B57,Data!$A$8:$EZ$351,Data!EG$4,FALSE)</f>
        <v>2.2550432276657061E-2</v>
      </c>
      <c r="O57" s="22">
        <f>VLOOKUP($B57,Data!$A$8:$EZ$351,Data!EH$4,FALSE)</f>
        <v>2.1985401459854014E-2</v>
      </c>
      <c r="P57" s="22">
        <f>VLOOKUP($B57,Data!$A$8:$EZ$351,Data!EI$4,FALSE)</f>
        <v>2.2296511627906978E-2</v>
      </c>
      <c r="Q57" s="22">
        <f>VLOOKUP($B57,Data!$A$8:$EZ$351,Data!EJ$4,FALSE)</f>
        <v>2.1407185628742515E-2</v>
      </c>
      <c r="R57" s="22">
        <f>VLOOKUP($B57,Data!$A$8:$EZ$351,Data!EK$4,FALSE)</f>
        <v>1.9551374819102751E-2</v>
      </c>
      <c r="S57" s="22">
        <f>VLOOKUP($B57,Data!$A$8:$EZ$351,Data!EL$4,FALSE)</f>
        <v>1.8088445078459345E-2</v>
      </c>
      <c r="T57" s="22">
        <f>VLOOKUP($B57,Data!$A$8:$EZ$351,Data!EM$4,FALSE)</f>
        <v>1.927849927849928E-2</v>
      </c>
      <c r="U57" s="22">
        <f>VLOOKUP($B57,Data!$A$8:$EZ$351,Data!EN$4,FALSE)</f>
        <v>1.8736263736263737E-2</v>
      </c>
      <c r="V57" s="22">
        <f>VLOOKUP($B57,Data!$A$8:$EZ$351,Data!EO$4,FALSE)</f>
        <v>1.8170563961485559E-2</v>
      </c>
      <c r="W57" s="22">
        <f>VLOOKUP($B57,Data!$A$8:$EZ$351,Data!EP$4,FALSE)</f>
        <v>1.7939142461964038E-2</v>
      </c>
      <c r="X57" s="22">
        <f>VLOOKUP($B57,Data!$A$8:$EZ$351,Data!EQ$4,FALSE)</f>
        <v>1.8100407055630936E-2</v>
      </c>
      <c r="Y57" s="22">
        <f>VLOOKUP($B57,Data!$A$8:$EZ$351,Data!ER$4,FALSE)</f>
        <v>1.668848167539267E-2</v>
      </c>
      <c r="Z57" s="22">
        <f>VLOOKUP($B57,Data!$A$8:$EZ$351,Data!ES$4,FALSE)</f>
        <v>1.5732984293193718E-2</v>
      </c>
      <c r="AA57" s="22">
        <f>VLOOKUP($B57,Data!$A$8:$EZ$351,Data!ET$4,FALSE)</f>
        <v>1.5137844611528822E-2</v>
      </c>
      <c r="AB57" s="22">
        <f>VLOOKUP($B57,Data!$A$8:$EZ$351,Data!EU$4,FALSE)</f>
        <v>1.5339195979899498E-2</v>
      </c>
      <c r="AC57" s="22">
        <f>VLOOKUP($B57,Data!$A$8:$EZ$351,Data!EV$4,FALSE)</f>
        <v>1.5992317541613316E-2</v>
      </c>
      <c r="AD57" s="22">
        <f>VLOOKUP($B57,Data!$A$8:$EZ$351,Data!EW$4,FALSE)</f>
        <v>1.6423173803526449E-2</v>
      </c>
      <c r="AE57" s="22">
        <f>VLOOKUP($B57,Data!$A$8:$EZ$351,Data!EX$4,FALSE)</f>
        <v>1.7326343381389255E-2</v>
      </c>
      <c r="AF57" s="22">
        <f>VLOOKUP($B57,Data!$A$8:$EZ$351,Data!EY$4,FALSE)</f>
        <v>1.8056628056628058E-2</v>
      </c>
      <c r="AG57" s="22">
        <f>VLOOKUP($B57,Data!$A$8:$EZ$351,Data!EZ$4,FALSE)</f>
        <v>1.7892720306513409E-2</v>
      </c>
      <c r="AH57" s="22">
        <f>VLOOKUP($B57,Data!$A$8:$FA$351,Data!FA$4,FALSE)</f>
        <v>1.7773487773487775E-2</v>
      </c>
      <c r="AI57" s="22">
        <f>VLOOKUP($B57,Data!$A$8:FB$351,Data!FB$4,FALSE)</f>
        <v>1.8076923076923077E-2</v>
      </c>
      <c r="AJ57" s="22">
        <f>VLOOKUP($B57,Data!$A$8:FC$351,Data!FC$4,FALSE)</f>
        <v>2.0127713920817369E-2</v>
      </c>
      <c r="AK57" s="22">
        <f>VLOOKUP($B57,Data!$A$8:FD$351,Data!FD$4,FALSE)</f>
        <v>5.2804718217562253E-2</v>
      </c>
      <c r="AL57" s="22">
        <f>VLOOKUP($B57,Data!$A$8:FE$351,Data!FE$4,FALSE)</f>
        <v>5.2143774069319637E-2</v>
      </c>
      <c r="AM57" s="22">
        <f>VLOOKUP($B57,Data!$A$8:FF$351,Data!FF$4,FALSE)</f>
        <v>4.781329923273657E-2</v>
      </c>
      <c r="AN57" s="22" t="e">
        <f>VLOOKUP($B57,Data!$A$8:$EZ$351,Data!#REF!,FALSE)</f>
        <v>#REF!</v>
      </c>
      <c r="AO57" s="22" t="e">
        <f>VLOOKUP($B57,Data!$A$8:$EZ$351,Data!#REF!,FALSE)</f>
        <v>#REF!</v>
      </c>
      <c r="AP57" s="22" t="e">
        <f>VLOOKUP($B57,Data!$A$8:$EZ$351,Data!#REF!,FALSE)</f>
        <v>#REF!</v>
      </c>
      <c r="AQ57" s="22" t="e">
        <f>VLOOKUP($B57,Data!$A$8:$EZ$351,Data!#REF!,FALSE)</f>
        <v>#REF!</v>
      </c>
      <c r="AR57" s="22" t="e">
        <f>VLOOKUP($B57,Data!$A$8:$EZ$351,Data!#REF!,FALSE)</f>
        <v>#REF!</v>
      </c>
      <c r="AS57" s="22" t="e">
        <f>VLOOKUP($B57,Data!$A$8:$EZ$351,Data!#REF!,FALSE)</f>
        <v>#REF!</v>
      </c>
      <c r="AT57" s="22" t="e">
        <f>VLOOKUP($B57,Data!$A$8:$EZ$351,Data!#REF!,FALSE)</f>
        <v>#REF!</v>
      </c>
      <c r="AU57" s="22" t="e">
        <f>VLOOKUP($B57,Data!$A$8:$EZ$351,Data!#REF!,FALSE)</f>
        <v>#REF!</v>
      </c>
      <c r="AV57" s="22" t="e">
        <f>VLOOKUP($B57,Data!$A$8:$EZ$351,Data!#REF!,FALSE)</f>
        <v>#REF!</v>
      </c>
      <c r="AW57" s="22" t="e">
        <f>VLOOKUP($B57,Data!$A$8:$EZ$351,Data!#REF!,FALSE)</f>
        <v>#REF!</v>
      </c>
      <c r="AX57" s="22" t="e">
        <f>VLOOKUP($B57,Data!$A$8:$EZ$351,Data!#REF!,FALSE)</f>
        <v>#REF!</v>
      </c>
      <c r="AY57" s="22" t="e">
        <f>VLOOKUP($B57,Data!$A$8:$EZ$351,Data!#REF!,FALSE)</f>
        <v>#REF!</v>
      </c>
      <c r="AZ57" s="22" t="e">
        <f>VLOOKUP($B57,Data!$A$8:$EZ$351,Data!#REF!,FALSE)</f>
        <v>#REF!</v>
      </c>
      <c r="BA57" s="22" t="e">
        <f>VLOOKUP($B57,Data!$A$8:$EZ$351,Data!#REF!,FALSE)</f>
        <v>#REF!</v>
      </c>
      <c r="BB57" s="22" t="e">
        <f>VLOOKUP($B57,Data!$A$8:$EZ$351,Data!#REF!,FALSE)</f>
        <v>#REF!</v>
      </c>
      <c r="BC57" s="22" t="e">
        <f>VLOOKUP($B57,Data!$A$8:$EZ$351,Data!#REF!,FALSE)</f>
        <v>#REF!</v>
      </c>
      <c r="BD57" s="22" t="e">
        <f>VLOOKUP($B57,Data!$A$8:$EZ$351,Data!#REF!,FALSE)</f>
        <v>#REF!</v>
      </c>
      <c r="BE57" s="22" t="e">
        <f>VLOOKUP($B57,Data!$A$8:$EZ$351,Data!#REF!,FALSE)</f>
        <v>#REF!</v>
      </c>
    </row>
    <row r="58" spans="1:57" x14ac:dyDescent="0.3">
      <c r="A58" s="1"/>
      <c r="B58" s="16" t="s">
        <v>78</v>
      </c>
      <c r="C58" s="35" t="s">
        <v>446</v>
      </c>
      <c r="D58" t="s">
        <v>442</v>
      </c>
      <c r="E58" s="36" t="s">
        <v>78</v>
      </c>
      <c r="F58" t="s">
        <v>384</v>
      </c>
      <c r="G58" t="s">
        <v>418</v>
      </c>
      <c r="H58" s="22" t="e">
        <f>VLOOKUP($B58,Data!$A$8:$EZ$351,Data!EA$4,FALSE)</f>
        <v>#DIV/0!</v>
      </c>
      <c r="I58" s="22">
        <f>VLOOKUP($B58,Data!$A$8:$EZ$351,Data!EB$4,FALSE)</f>
        <v>4.2879291251384274E-2</v>
      </c>
      <c r="J58" s="22">
        <f>VLOOKUP($B58,Data!$A$8:$EZ$351,Data!EC$4,FALSE)</f>
        <v>4.1471074380165292E-2</v>
      </c>
      <c r="K58" s="22">
        <f>VLOOKUP($B58,Data!$A$8:$EZ$351,Data!ED$4,FALSE)</f>
        <v>3.9523539421440726E-2</v>
      </c>
      <c r="L58" s="22">
        <f>VLOOKUP($B58,Data!$A$8:$EZ$351,Data!EE$4,FALSE)</f>
        <v>3.9772598067083567E-2</v>
      </c>
      <c r="M58" s="22">
        <f>VLOOKUP($B58,Data!$A$8:$EZ$351,Data!EF$4,FALSE)</f>
        <v>3.4339080459770112E-2</v>
      </c>
      <c r="N58" s="22">
        <f>VLOOKUP($B58,Data!$A$8:$EZ$351,Data!EG$4,FALSE)</f>
        <v>2.9540616246498598E-2</v>
      </c>
      <c r="O58" s="22">
        <f>VLOOKUP($B58,Data!$A$8:$EZ$351,Data!EH$4,FALSE)</f>
        <v>2.558758314855876E-2</v>
      </c>
      <c r="P58" s="22">
        <f>VLOOKUP($B58,Data!$A$8:$EZ$351,Data!EI$4,FALSE)</f>
        <v>2.5033821871476888E-2</v>
      </c>
      <c r="Q58" s="22">
        <f>VLOOKUP($B58,Data!$A$8:$EZ$351,Data!EJ$4,FALSE)</f>
        <v>2.64501679731243E-2</v>
      </c>
      <c r="R58" s="22">
        <f>VLOOKUP($B58,Data!$A$8:$EZ$351,Data!EK$4,FALSE)</f>
        <v>2.5213243546576881E-2</v>
      </c>
      <c r="S58" s="22">
        <f>VLOOKUP($B58,Data!$A$8:$EZ$351,Data!EL$4,FALSE)</f>
        <v>2.3969679955081414E-2</v>
      </c>
      <c r="T58" s="22">
        <f>VLOOKUP($B58,Data!$A$8:$EZ$351,Data!EM$4,FALSE)</f>
        <v>2.4390512961941533E-2</v>
      </c>
      <c r="U58" s="22">
        <f>VLOOKUP($B58,Data!$A$8:$EZ$351,Data!EN$4,FALSE)</f>
        <v>2.2746285085305448E-2</v>
      </c>
      <c r="V58" s="22">
        <f>VLOOKUP($B58,Data!$A$8:$EZ$351,Data!EO$4,FALSE)</f>
        <v>2.3494444444444443E-2</v>
      </c>
      <c r="W58" s="22">
        <f>VLOOKUP($B58,Data!$A$8:$EZ$351,Data!EP$4,FALSE)</f>
        <v>2.2597547380156076E-2</v>
      </c>
      <c r="X58" s="22">
        <f>VLOOKUP($B58,Data!$A$8:$EZ$351,Data!EQ$4,FALSE)</f>
        <v>2.3688616071428571E-2</v>
      </c>
      <c r="Y58" s="22">
        <f>VLOOKUP($B58,Data!$A$8:$EZ$351,Data!ER$4,FALSE)</f>
        <v>2.3678551216751557E-2</v>
      </c>
      <c r="Z58" s="22">
        <f>VLOOKUP($B58,Data!$A$8:$EZ$351,Data!ES$4,FALSE)</f>
        <v>2.3714615829000578E-2</v>
      </c>
      <c r="AA58" s="22">
        <f>VLOOKUP($B58,Data!$A$8:$EZ$351,Data!ET$4,FALSE)</f>
        <v>2.4132947976878611E-2</v>
      </c>
      <c r="AB58" s="22">
        <f>VLOOKUP($B58,Data!$A$8:$EZ$351,Data!EU$4,FALSE)</f>
        <v>2.5957690108633504E-2</v>
      </c>
      <c r="AC58" s="22">
        <f>VLOOKUP($B58,Data!$A$8:$EZ$351,Data!EV$4,FALSE)</f>
        <v>2.5397369925671813E-2</v>
      </c>
      <c r="AD58" s="22">
        <f>VLOOKUP($B58,Data!$A$8:$EZ$351,Data!EW$4,FALSE)</f>
        <v>2.50423968343697E-2</v>
      </c>
      <c r="AE58" s="22">
        <f>VLOOKUP($B58,Data!$A$8:$EZ$351,Data!EX$4,FALSE)</f>
        <v>2.4698660714285715E-2</v>
      </c>
      <c r="AF58" s="22">
        <f>VLOOKUP($B58,Data!$A$8:$EZ$351,Data!EY$4,FALSE)</f>
        <v>2.5376637554585153E-2</v>
      </c>
      <c r="AG58" s="22">
        <f>VLOOKUP($B58,Data!$A$8:$EZ$351,Data!EZ$4,FALSE)</f>
        <v>2.440659925492283E-2</v>
      </c>
      <c r="AH58" s="22">
        <f>VLOOKUP($B58,Data!$A$8:$FA$351,Data!FA$4,FALSE)</f>
        <v>2.3048268625393494E-2</v>
      </c>
      <c r="AI58" s="22">
        <f>VLOOKUP($B58,Data!$A$8:FB$351,Data!FB$4,FALSE)</f>
        <v>2.3206066945606695E-2</v>
      </c>
      <c r="AJ58" s="22">
        <f>VLOOKUP($B58,Data!$A$8:FC$351,Data!FC$4,FALSE)</f>
        <v>2.4726890756302522E-2</v>
      </c>
      <c r="AK58" s="22">
        <f>VLOOKUP($B58,Data!$A$8:FD$351,Data!FD$4,FALSE)</f>
        <v>5.8286937901498928E-2</v>
      </c>
      <c r="AL58" s="22">
        <f>VLOOKUP($B58,Data!$A$8:FE$351,Data!FE$4,FALSE)</f>
        <v>6.0044543429844097E-2</v>
      </c>
      <c r="AM58" s="22">
        <f>VLOOKUP($B58,Data!$A$8:FF$351,Data!FF$4,FALSE)</f>
        <v>5.7212563095905777E-2</v>
      </c>
      <c r="AN58" s="22" t="e">
        <f>VLOOKUP($B58,Data!$A$8:$EZ$351,Data!#REF!,FALSE)</f>
        <v>#REF!</v>
      </c>
      <c r="AO58" s="22" t="e">
        <f>VLOOKUP($B58,Data!$A$8:$EZ$351,Data!#REF!,FALSE)</f>
        <v>#REF!</v>
      </c>
      <c r="AP58" s="22" t="e">
        <f>VLOOKUP($B58,Data!$A$8:$EZ$351,Data!#REF!,FALSE)</f>
        <v>#REF!</v>
      </c>
      <c r="AQ58" s="22" t="e">
        <f>VLOOKUP($B58,Data!$A$8:$EZ$351,Data!#REF!,FALSE)</f>
        <v>#REF!</v>
      </c>
      <c r="AR58" s="22" t="e">
        <f>VLOOKUP($B58,Data!$A$8:$EZ$351,Data!#REF!,FALSE)</f>
        <v>#REF!</v>
      </c>
      <c r="AS58" s="22" t="e">
        <f>VLOOKUP($B58,Data!$A$8:$EZ$351,Data!#REF!,FALSE)</f>
        <v>#REF!</v>
      </c>
      <c r="AT58" s="22" t="e">
        <f>VLOOKUP($B58,Data!$A$8:$EZ$351,Data!#REF!,FALSE)</f>
        <v>#REF!</v>
      </c>
      <c r="AU58" s="22" t="e">
        <f>VLOOKUP($B58,Data!$A$8:$EZ$351,Data!#REF!,FALSE)</f>
        <v>#REF!</v>
      </c>
      <c r="AV58" s="22" t="e">
        <f>VLOOKUP($B58,Data!$A$8:$EZ$351,Data!#REF!,FALSE)</f>
        <v>#REF!</v>
      </c>
      <c r="AW58" s="22" t="e">
        <f>VLOOKUP($B58,Data!$A$8:$EZ$351,Data!#REF!,FALSE)</f>
        <v>#REF!</v>
      </c>
      <c r="AX58" s="22" t="e">
        <f>VLOOKUP($B58,Data!$A$8:$EZ$351,Data!#REF!,FALSE)</f>
        <v>#REF!</v>
      </c>
      <c r="AY58" s="22" t="e">
        <f>VLOOKUP($B58,Data!$A$8:$EZ$351,Data!#REF!,FALSE)</f>
        <v>#REF!</v>
      </c>
      <c r="AZ58" s="22" t="e">
        <f>VLOOKUP($B58,Data!$A$8:$EZ$351,Data!#REF!,FALSE)</f>
        <v>#REF!</v>
      </c>
      <c r="BA58" s="22" t="e">
        <f>VLOOKUP($B58,Data!$A$8:$EZ$351,Data!#REF!,FALSE)</f>
        <v>#REF!</v>
      </c>
      <c r="BB58" s="22" t="e">
        <f>VLOOKUP($B58,Data!$A$8:$EZ$351,Data!#REF!,FALSE)</f>
        <v>#REF!</v>
      </c>
      <c r="BC58" s="22" t="e">
        <f>VLOOKUP($B58,Data!$A$8:$EZ$351,Data!#REF!,FALSE)</f>
        <v>#REF!</v>
      </c>
      <c r="BD58" s="22" t="e">
        <f>VLOOKUP($B58,Data!$A$8:$EZ$351,Data!#REF!,FALSE)</f>
        <v>#REF!</v>
      </c>
      <c r="BE58" s="22" t="e">
        <f>VLOOKUP($B58,Data!$A$8:$EZ$351,Data!#REF!,FALSE)</f>
        <v>#REF!</v>
      </c>
    </row>
    <row r="59" spans="1:57" x14ac:dyDescent="0.3">
      <c r="A59" s="1"/>
      <c r="B59" s="16" t="s">
        <v>79</v>
      </c>
      <c r="C59" s="35" t="s">
        <v>446</v>
      </c>
      <c r="D59" t="s">
        <v>442</v>
      </c>
      <c r="E59" s="36" t="s">
        <v>79</v>
      </c>
      <c r="F59" t="s">
        <v>384</v>
      </c>
      <c r="G59" t="s">
        <v>418</v>
      </c>
      <c r="H59" s="22" t="e">
        <f>VLOOKUP($B59,Data!$A$8:$EZ$351,Data!EA$4,FALSE)</f>
        <v>#DIV/0!</v>
      </c>
      <c r="I59" s="22">
        <f>VLOOKUP($B59,Data!$A$8:$EZ$351,Data!EB$4,FALSE)</f>
        <v>5.125151148730351E-2</v>
      </c>
      <c r="J59" s="22">
        <f>VLOOKUP($B59,Data!$A$8:$EZ$351,Data!EC$4,FALSE)</f>
        <v>4.7663834951456312E-2</v>
      </c>
      <c r="K59" s="22">
        <f>VLOOKUP($B59,Data!$A$8:$EZ$351,Data!ED$4,FALSE)</f>
        <v>4.5497220506485483E-2</v>
      </c>
      <c r="L59" s="22">
        <f>VLOOKUP($B59,Data!$A$8:$EZ$351,Data!EE$4,FALSE)</f>
        <v>4.6327788046826864E-2</v>
      </c>
      <c r="M59" s="22">
        <f>VLOOKUP($B59,Data!$A$8:$EZ$351,Data!EF$4,FALSE)</f>
        <v>3.9042821158690177E-2</v>
      </c>
      <c r="N59" s="22">
        <f>VLOOKUP($B59,Data!$A$8:$EZ$351,Data!EG$4,FALSE)</f>
        <v>3.5468648998060764E-2</v>
      </c>
      <c r="O59" s="22">
        <f>VLOOKUP($B59,Data!$A$8:$EZ$351,Data!EH$4,FALSE)</f>
        <v>3.1561504142766095E-2</v>
      </c>
      <c r="P59" s="22">
        <f>VLOOKUP($B59,Data!$A$8:$EZ$351,Data!EI$4,FALSE)</f>
        <v>2.9768315591734502E-2</v>
      </c>
      <c r="Q59" s="22">
        <f>VLOOKUP($B59,Data!$A$8:$EZ$351,Data!EJ$4,FALSE)</f>
        <v>3.2716688227684344E-2</v>
      </c>
      <c r="R59" s="22">
        <f>VLOOKUP($B59,Data!$A$8:$EZ$351,Data!EK$4,FALSE)</f>
        <v>3.0638569604086844E-2</v>
      </c>
      <c r="S59" s="22">
        <f>VLOOKUP($B59,Data!$A$8:$EZ$351,Data!EL$4,FALSE)</f>
        <v>2.9139579349904399E-2</v>
      </c>
      <c r="T59" s="22">
        <f>VLOOKUP($B59,Data!$A$8:$EZ$351,Data!EM$4,FALSE)</f>
        <v>3.0641848523748395E-2</v>
      </c>
      <c r="U59" s="22">
        <f>VLOOKUP($B59,Data!$A$8:$EZ$351,Data!EN$4,FALSE)</f>
        <v>2.958414554905783E-2</v>
      </c>
      <c r="V59" s="22">
        <f>VLOOKUP($B59,Data!$A$8:$EZ$351,Data!EO$4,FALSE)</f>
        <v>2.8635187580853816E-2</v>
      </c>
      <c r="W59" s="22">
        <f>VLOOKUP($B59,Data!$A$8:$EZ$351,Data!EP$4,FALSE)</f>
        <v>2.8521172638436482E-2</v>
      </c>
      <c r="X59" s="22">
        <f>VLOOKUP($B59,Data!$A$8:$EZ$351,Data!EQ$4,FALSE)</f>
        <v>2.9122919334186939E-2</v>
      </c>
      <c r="Y59" s="22">
        <f>VLOOKUP($B59,Data!$A$8:$EZ$351,Data!ER$4,FALSE)</f>
        <v>2.8331288343558282E-2</v>
      </c>
      <c r="Z59" s="22">
        <f>VLOOKUP($B59,Data!$A$8:$EZ$351,Data!ES$4,FALSE)</f>
        <v>2.8282323547782637E-2</v>
      </c>
      <c r="AA59" s="22">
        <f>VLOOKUP($B59,Data!$A$8:$EZ$351,Data!ET$4,FALSE)</f>
        <v>2.8474470734744708E-2</v>
      </c>
      <c r="AB59" s="22">
        <f>VLOOKUP($B59,Data!$A$8:$EZ$351,Data!EU$4,FALSE)</f>
        <v>3.0822429906542055E-2</v>
      </c>
      <c r="AC59" s="22">
        <f>VLOOKUP($B59,Data!$A$8:$EZ$351,Data!EV$4,FALSE)</f>
        <v>3.2561514195583598E-2</v>
      </c>
      <c r="AD59" s="22">
        <f>VLOOKUP($B59,Data!$A$8:$EZ$351,Data!EW$4,FALSE)</f>
        <v>3.1563658838071697E-2</v>
      </c>
      <c r="AE59" s="22">
        <f>VLOOKUP($B59,Data!$A$8:$EZ$351,Data!EX$4,FALSE)</f>
        <v>3.0826699326393141E-2</v>
      </c>
      <c r="AF59" s="22">
        <f>VLOOKUP($B59,Data!$A$8:$EZ$351,Data!EY$4,FALSE)</f>
        <v>3.275371287128713E-2</v>
      </c>
      <c r="AG59" s="22">
        <f>VLOOKUP($B59,Data!$A$8:$EZ$351,Data!EZ$4,FALSE)</f>
        <v>3.2072409488139823E-2</v>
      </c>
      <c r="AH59" s="22">
        <f>VLOOKUP($B59,Data!$A$8:$FA$351,Data!FA$4,FALSE)</f>
        <v>3.0963557751698581E-2</v>
      </c>
      <c r="AI59" s="22">
        <f>VLOOKUP($B59,Data!$A$8:FB$351,Data!FB$4,FALSE)</f>
        <v>3.1937500000000001E-2</v>
      </c>
      <c r="AJ59" s="22">
        <f>VLOOKUP($B59,Data!$A$8:FC$351,Data!FC$4,FALSE)</f>
        <v>3.2610294117647057E-2</v>
      </c>
      <c r="AK59" s="22">
        <f>VLOOKUP($B59,Data!$A$8:FD$351,Data!FD$4,FALSE)</f>
        <v>7.0979541227526352E-2</v>
      </c>
      <c r="AL59" s="22">
        <f>VLOOKUP($B59,Data!$A$8:FE$351,Data!FE$4,FALSE)</f>
        <v>6.6745454545454552E-2</v>
      </c>
      <c r="AM59" s="22">
        <f>VLOOKUP($B59,Data!$A$8:FF$351,Data!FF$4,FALSE)</f>
        <v>6.0261172373766686E-2</v>
      </c>
      <c r="AN59" s="22" t="e">
        <f>VLOOKUP($B59,Data!$A$8:$EZ$351,Data!#REF!,FALSE)</f>
        <v>#REF!</v>
      </c>
      <c r="AO59" s="22" t="e">
        <f>VLOOKUP($B59,Data!$A$8:$EZ$351,Data!#REF!,FALSE)</f>
        <v>#REF!</v>
      </c>
      <c r="AP59" s="22" t="e">
        <f>VLOOKUP($B59,Data!$A$8:$EZ$351,Data!#REF!,FALSE)</f>
        <v>#REF!</v>
      </c>
      <c r="AQ59" s="22" t="e">
        <f>VLOOKUP($B59,Data!$A$8:$EZ$351,Data!#REF!,FALSE)</f>
        <v>#REF!</v>
      </c>
      <c r="AR59" s="22" t="e">
        <f>VLOOKUP($B59,Data!$A$8:$EZ$351,Data!#REF!,FALSE)</f>
        <v>#REF!</v>
      </c>
      <c r="AS59" s="22" t="e">
        <f>VLOOKUP($B59,Data!$A$8:$EZ$351,Data!#REF!,FALSE)</f>
        <v>#REF!</v>
      </c>
      <c r="AT59" s="22" t="e">
        <f>VLOOKUP($B59,Data!$A$8:$EZ$351,Data!#REF!,FALSE)</f>
        <v>#REF!</v>
      </c>
      <c r="AU59" s="22" t="e">
        <f>VLOOKUP($B59,Data!$A$8:$EZ$351,Data!#REF!,FALSE)</f>
        <v>#REF!</v>
      </c>
      <c r="AV59" s="22" t="e">
        <f>VLOOKUP($B59,Data!$A$8:$EZ$351,Data!#REF!,FALSE)</f>
        <v>#REF!</v>
      </c>
      <c r="AW59" s="22" t="e">
        <f>VLOOKUP($B59,Data!$A$8:$EZ$351,Data!#REF!,FALSE)</f>
        <v>#REF!</v>
      </c>
      <c r="AX59" s="22" t="e">
        <f>VLOOKUP($B59,Data!$A$8:$EZ$351,Data!#REF!,FALSE)</f>
        <v>#REF!</v>
      </c>
      <c r="AY59" s="22" t="e">
        <f>VLOOKUP($B59,Data!$A$8:$EZ$351,Data!#REF!,FALSE)</f>
        <v>#REF!</v>
      </c>
      <c r="AZ59" s="22" t="e">
        <f>VLOOKUP($B59,Data!$A$8:$EZ$351,Data!#REF!,FALSE)</f>
        <v>#REF!</v>
      </c>
      <c r="BA59" s="22" t="e">
        <f>VLOOKUP($B59,Data!$A$8:$EZ$351,Data!#REF!,FALSE)</f>
        <v>#REF!</v>
      </c>
      <c r="BB59" s="22" t="e">
        <f>VLOOKUP($B59,Data!$A$8:$EZ$351,Data!#REF!,FALSE)</f>
        <v>#REF!</v>
      </c>
      <c r="BC59" s="22" t="e">
        <f>VLOOKUP($B59,Data!$A$8:$EZ$351,Data!#REF!,FALSE)</f>
        <v>#REF!</v>
      </c>
      <c r="BD59" s="22" t="e">
        <f>VLOOKUP($B59,Data!$A$8:$EZ$351,Data!#REF!,FALSE)</f>
        <v>#REF!</v>
      </c>
      <c r="BE59" s="22" t="e">
        <f>VLOOKUP($B59,Data!$A$8:$EZ$351,Data!#REF!,FALSE)</f>
        <v>#REF!</v>
      </c>
    </row>
    <row r="60" spans="1:57" x14ac:dyDescent="0.3">
      <c r="A60" s="1"/>
      <c r="B60" s="16" t="s">
        <v>80</v>
      </c>
      <c r="C60" s="35" t="s">
        <v>440</v>
      </c>
      <c r="D60" t="s">
        <v>0</v>
      </c>
      <c r="E60" s="36" t="s">
        <v>80</v>
      </c>
      <c r="F60" t="s">
        <v>403</v>
      </c>
      <c r="G60" t="s">
        <v>419</v>
      </c>
      <c r="H60" s="22" t="e">
        <f>VLOOKUP($B60,Data!$A$8:$EZ$351,Data!EA$4,FALSE)</f>
        <v>#DIV/0!</v>
      </c>
      <c r="I60" s="22">
        <f>VLOOKUP($B60,Data!$A$8:$EZ$351,Data!EB$4,FALSE)</f>
        <v>7.2270058708414867E-2</v>
      </c>
      <c r="J60" s="22">
        <f>VLOOKUP($B60,Data!$A$8:$EZ$351,Data!EC$4,FALSE)</f>
        <v>6.7610441767068277E-2</v>
      </c>
      <c r="K60" s="22">
        <f>VLOOKUP($B60,Data!$A$8:$EZ$351,Data!ED$4,FALSE)</f>
        <v>6.2953156822810594E-2</v>
      </c>
      <c r="L60" s="22">
        <f>VLOOKUP($B60,Data!$A$8:$EZ$351,Data!EE$4,FALSE)</f>
        <v>6.2543352601156066E-2</v>
      </c>
      <c r="M60" s="22">
        <f>VLOOKUP($B60,Data!$A$8:$EZ$351,Data!EF$4,FALSE)</f>
        <v>5.47834274952919E-2</v>
      </c>
      <c r="N60" s="22">
        <f>VLOOKUP($B60,Data!$A$8:$EZ$351,Data!EG$4,FALSE)</f>
        <v>5.0322580645161291E-2</v>
      </c>
      <c r="O60" s="22">
        <f>VLOOKUP($B60,Data!$A$8:$EZ$351,Data!EH$4,FALSE)</f>
        <v>4.9619999999999997E-2</v>
      </c>
      <c r="P60" s="22">
        <f>VLOOKUP($B60,Data!$A$8:$EZ$351,Data!EI$4,FALSE)</f>
        <v>4.9880000000000001E-2</v>
      </c>
      <c r="Q60" s="22">
        <f>VLOOKUP($B60,Data!$A$8:$EZ$351,Data!EJ$4,FALSE)</f>
        <v>5.0924369747899156E-2</v>
      </c>
      <c r="R60" s="22">
        <f>VLOOKUP($B60,Data!$A$8:$EZ$351,Data!EK$4,FALSE)</f>
        <v>4.7403433476394849E-2</v>
      </c>
      <c r="S60" s="22">
        <f>VLOOKUP($B60,Data!$A$8:$EZ$351,Data!EL$4,FALSE)</f>
        <v>4.2392638036809815E-2</v>
      </c>
      <c r="T60" s="22">
        <f>VLOOKUP($B60,Data!$A$8:$EZ$351,Data!EM$4,FALSE)</f>
        <v>4.3795918367346941E-2</v>
      </c>
      <c r="U60" s="22">
        <f>VLOOKUP($B60,Data!$A$8:$EZ$351,Data!EN$4,FALSE)</f>
        <v>4.2963709677419352E-2</v>
      </c>
      <c r="V60" s="22">
        <f>VLOOKUP($B60,Data!$A$8:$EZ$351,Data!EO$4,FALSE)</f>
        <v>4.17827868852459E-2</v>
      </c>
      <c r="W60" s="22">
        <f>VLOOKUP($B60,Data!$A$8:$EZ$351,Data!EP$4,FALSE)</f>
        <v>4.012145748987854E-2</v>
      </c>
      <c r="X60" s="22">
        <f>VLOOKUP($B60,Data!$A$8:$EZ$351,Data!EQ$4,FALSE)</f>
        <v>4.3601694915254237E-2</v>
      </c>
      <c r="Y60" s="22">
        <f>VLOOKUP($B60,Data!$A$8:$EZ$351,Data!ER$4,FALSE)</f>
        <v>4.6811279826464207E-2</v>
      </c>
      <c r="Z60" s="22">
        <f>VLOOKUP($B60,Data!$A$8:$EZ$351,Data!ES$4,FALSE)</f>
        <v>4.2372188139059304E-2</v>
      </c>
      <c r="AA60" s="22">
        <f>VLOOKUP($B60,Data!$A$8:$EZ$351,Data!ET$4,FALSE)</f>
        <v>4.3742071881606767E-2</v>
      </c>
      <c r="AB60" s="22">
        <f>VLOOKUP($B60,Data!$A$8:$EZ$351,Data!EU$4,FALSE)</f>
        <v>4.4116424116424115E-2</v>
      </c>
      <c r="AC60" s="22">
        <f>VLOOKUP($B60,Data!$A$8:$EZ$351,Data!EV$4,FALSE)</f>
        <v>4.4171907756813414E-2</v>
      </c>
      <c r="AD60" s="22">
        <f>VLOOKUP($B60,Data!$A$8:$EZ$351,Data!EW$4,FALSE)</f>
        <v>4.2845188284518831E-2</v>
      </c>
      <c r="AE60" s="22">
        <f>VLOOKUP($B60,Data!$A$8:$EZ$351,Data!EX$4,FALSE)</f>
        <v>4.017751479289941E-2</v>
      </c>
      <c r="AF60" s="22">
        <f>VLOOKUP($B60,Data!$A$8:$EZ$351,Data!EY$4,FALSE)</f>
        <v>4.2610441767068276E-2</v>
      </c>
      <c r="AG60" s="22">
        <f>VLOOKUP($B60,Data!$A$8:$EZ$351,Data!EZ$4,FALSE)</f>
        <v>4.0714285714285717E-2</v>
      </c>
      <c r="AH60" s="22">
        <f>VLOOKUP($B60,Data!$A$8:$FA$351,Data!FA$4,FALSE)</f>
        <v>4.2236024844720499E-2</v>
      </c>
      <c r="AI60" s="22">
        <f>VLOOKUP($B60,Data!$A$8:FB$351,Data!FB$4,FALSE)</f>
        <v>4.1353065539112048E-2</v>
      </c>
      <c r="AJ60" s="22">
        <f>VLOOKUP($B60,Data!$A$8:FC$351,Data!FC$4,FALSE)</f>
        <v>4.4679487179487179E-2</v>
      </c>
      <c r="AK60" s="22">
        <f>VLOOKUP($B60,Data!$A$8:FD$351,Data!FD$4,FALSE)</f>
        <v>7.6846307385229545E-2</v>
      </c>
      <c r="AL60" s="22">
        <f>VLOOKUP($B60,Data!$A$8:FE$351,Data!FE$4,FALSE)</f>
        <v>7.0493358633776093E-2</v>
      </c>
      <c r="AM60" s="22">
        <f>VLOOKUP($B60,Data!$A$8:FF$351,Data!FF$4,FALSE)</f>
        <v>6.703564727954972E-2</v>
      </c>
      <c r="AN60" s="22" t="e">
        <f>VLOOKUP($B60,Data!$A$8:$EZ$351,Data!#REF!,FALSE)</f>
        <v>#REF!</v>
      </c>
      <c r="AO60" s="22" t="e">
        <f>VLOOKUP($B60,Data!$A$8:$EZ$351,Data!#REF!,FALSE)</f>
        <v>#REF!</v>
      </c>
      <c r="AP60" s="22" t="e">
        <f>VLOOKUP($B60,Data!$A$8:$EZ$351,Data!#REF!,FALSE)</f>
        <v>#REF!</v>
      </c>
      <c r="AQ60" s="22" t="e">
        <f>VLOOKUP($B60,Data!$A$8:$EZ$351,Data!#REF!,FALSE)</f>
        <v>#REF!</v>
      </c>
      <c r="AR60" s="22" t="e">
        <f>VLOOKUP($B60,Data!$A$8:$EZ$351,Data!#REF!,FALSE)</f>
        <v>#REF!</v>
      </c>
      <c r="AS60" s="22" t="e">
        <f>VLOOKUP($B60,Data!$A$8:$EZ$351,Data!#REF!,FALSE)</f>
        <v>#REF!</v>
      </c>
      <c r="AT60" s="22" t="e">
        <f>VLOOKUP($B60,Data!$A$8:$EZ$351,Data!#REF!,FALSE)</f>
        <v>#REF!</v>
      </c>
      <c r="AU60" s="22" t="e">
        <f>VLOOKUP($B60,Data!$A$8:$EZ$351,Data!#REF!,FALSE)</f>
        <v>#REF!</v>
      </c>
      <c r="AV60" s="22" t="e">
        <f>VLOOKUP($B60,Data!$A$8:$EZ$351,Data!#REF!,FALSE)</f>
        <v>#REF!</v>
      </c>
      <c r="AW60" s="22" t="e">
        <f>VLOOKUP($B60,Data!$A$8:$EZ$351,Data!#REF!,FALSE)</f>
        <v>#REF!</v>
      </c>
      <c r="AX60" s="22" t="e">
        <f>VLOOKUP($B60,Data!$A$8:$EZ$351,Data!#REF!,FALSE)</f>
        <v>#REF!</v>
      </c>
      <c r="AY60" s="22" t="e">
        <f>VLOOKUP($B60,Data!$A$8:$EZ$351,Data!#REF!,FALSE)</f>
        <v>#REF!</v>
      </c>
      <c r="AZ60" s="22" t="e">
        <f>VLOOKUP($B60,Data!$A$8:$EZ$351,Data!#REF!,FALSE)</f>
        <v>#REF!</v>
      </c>
      <c r="BA60" s="22" t="e">
        <f>VLOOKUP($B60,Data!$A$8:$EZ$351,Data!#REF!,FALSE)</f>
        <v>#REF!</v>
      </c>
      <c r="BB60" s="22" t="e">
        <f>VLOOKUP($B60,Data!$A$8:$EZ$351,Data!#REF!,FALSE)</f>
        <v>#REF!</v>
      </c>
      <c r="BC60" s="22" t="e">
        <f>VLOOKUP($B60,Data!$A$8:$EZ$351,Data!#REF!,FALSE)</f>
        <v>#REF!</v>
      </c>
      <c r="BD60" s="22" t="e">
        <f>VLOOKUP($B60,Data!$A$8:$EZ$351,Data!#REF!,FALSE)</f>
        <v>#REF!</v>
      </c>
      <c r="BE60" s="22" t="e">
        <f>VLOOKUP($B60,Data!$A$8:$EZ$351,Data!#REF!,FALSE)</f>
        <v>#REF!</v>
      </c>
    </row>
    <row r="61" spans="1:57" x14ac:dyDescent="0.3">
      <c r="A61" s="1"/>
      <c r="B61" s="16" t="s">
        <v>81</v>
      </c>
      <c r="C61" s="35" t="s">
        <v>441</v>
      </c>
      <c r="D61" t="s">
        <v>0</v>
      </c>
      <c r="E61" s="36" t="s">
        <v>81</v>
      </c>
      <c r="F61" t="s">
        <v>385</v>
      </c>
      <c r="G61" t="s">
        <v>418</v>
      </c>
      <c r="H61" s="22" t="e">
        <f>VLOOKUP($B61,Data!$A$8:$EZ$351,Data!EA$4,FALSE)</f>
        <v>#DIV/0!</v>
      </c>
      <c r="I61" s="22">
        <f>VLOOKUP($B61,Data!$A$8:$EZ$351,Data!EB$4,FALSE)</f>
        <v>3.5202108963093143E-2</v>
      </c>
      <c r="J61" s="22">
        <f>VLOOKUP($B61,Data!$A$8:$EZ$351,Data!EC$4,FALSE)</f>
        <v>3.4375000000000003E-2</v>
      </c>
      <c r="K61" s="22">
        <f>VLOOKUP($B61,Data!$A$8:$EZ$351,Data!ED$4,FALSE)</f>
        <v>3.2179930795847751E-2</v>
      </c>
      <c r="L61" s="22">
        <f>VLOOKUP($B61,Data!$A$8:$EZ$351,Data!EE$4,FALSE)</f>
        <v>3.6163410301953816E-2</v>
      </c>
      <c r="M61" s="22">
        <f>VLOOKUP($B61,Data!$A$8:$EZ$351,Data!EF$4,FALSE)</f>
        <v>2.894830659536542E-2</v>
      </c>
      <c r="N61" s="22">
        <f>VLOOKUP($B61,Data!$A$8:$EZ$351,Data!EG$4,FALSE)</f>
        <v>2.6241134751773049E-2</v>
      </c>
      <c r="O61" s="22">
        <f>VLOOKUP($B61,Data!$A$8:$EZ$351,Data!EH$4,FALSE)</f>
        <v>2.6958105646630239E-2</v>
      </c>
      <c r="P61" s="22">
        <f>VLOOKUP($B61,Data!$A$8:$EZ$351,Data!EI$4,FALSE)</f>
        <v>2.5371024734982331E-2</v>
      </c>
      <c r="Q61" s="22">
        <f>VLOOKUP($B61,Data!$A$8:$EZ$351,Data!EJ$4,FALSE)</f>
        <v>2.3847549909255899E-2</v>
      </c>
      <c r="R61" s="22">
        <f>VLOOKUP($B61,Data!$A$8:$EZ$351,Data!EK$4,FALSE)</f>
        <v>2.2409420289855073E-2</v>
      </c>
      <c r="S61" s="22">
        <f>VLOOKUP($B61,Data!$A$8:$EZ$351,Data!EL$4,FALSE)</f>
        <v>2.3093922651933701E-2</v>
      </c>
      <c r="T61" s="22">
        <f>VLOOKUP($B61,Data!$A$8:$EZ$351,Data!EM$4,FALSE)</f>
        <v>2.4592592592592593E-2</v>
      </c>
      <c r="U61" s="22">
        <f>VLOOKUP($B61,Data!$A$8:$EZ$351,Data!EN$4,FALSE)</f>
        <v>2.3125E-2</v>
      </c>
      <c r="V61" s="22">
        <f>VLOOKUP($B61,Data!$A$8:$EZ$351,Data!EO$4,FALSE)</f>
        <v>2.2394106813996315E-2</v>
      </c>
      <c r="W61" s="22">
        <f>VLOOKUP($B61,Data!$A$8:$EZ$351,Data!EP$4,FALSE)</f>
        <v>2.3875968992248062E-2</v>
      </c>
      <c r="X61" s="22">
        <f>VLOOKUP($B61,Data!$A$8:$EZ$351,Data!EQ$4,FALSE)</f>
        <v>2.4554079696394688E-2</v>
      </c>
      <c r="Y61" s="22">
        <f>VLOOKUP($B61,Data!$A$8:$EZ$351,Data!ER$4,FALSE)</f>
        <v>2.4612476370510398E-2</v>
      </c>
      <c r="Z61" s="22">
        <f>VLOOKUP($B61,Data!$A$8:$EZ$351,Data!ES$4,FALSE)</f>
        <v>2.3326996197718632E-2</v>
      </c>
      <c r="AA61" s="22">
        <f>VLOOKUP($B61,Data!$A$8:$EZ$351,Data!ET$4,FALSE)</f>
        <v>2.2423146473779385E-2</v>
      </c>
      <c r="AB61" s="22">
        <f>VLOOKUP($B61,Data!$A$8:$EZ$351,Data!EU$4,FALSE)</f>
        <v>2.5937499999999999E-2</v>
      </c>
      <c r="AC61" s="22">
        <f>VLOOKUP($B61,Data!$A$8:$EZ$351,Data!EV$4,FALSE)</f>
        <v>2.3861566484517305E-2</v>
      </c>
      <c r="AD61" s="22">
        <f>VLOOKUP($B61,Data!$A$8:$EZ$351,Data!EW$4,FALSE)</f>
        <v>2.0617495711835333E-2</v>
      </c>
      <c r="AE61" s="22">
        <f>VLOOKUP($B61,Data!$A$8:$EZ$351,Data!EX$4,FALSE)</f>
        <v>2.1752212389380531E-2</v>
      </c>
      <c r="AF61" s="22">
        <f>VLOOKUP($B61,Data!$A$8:$EZ$351,Data!EY$4,FALSE)</f>
        <v>2.3953488372093022E-2</v>
      </c>
      <c r="AG61" s="22">
        <f>VLOOKUP($B61,Data!$A$8:$EZ$351,Data!EZ$4,FALSE)</f>
        <v>2.2819237147595355E-2</v>
      </c>
      <c r="AH61" s="22">
        <f>VLOOKUP($B61,Data!$A$8:$FA$351,Data!FA$4,FALSE)</f>
        <v>2.3187183811129847E-2</v>
      </c>
      <c r="AI61" s="22">
        <f>VLOOKUP($B61,Data!$A$8:FB$351,Data!FB$4,FALSE)</f>
        <v>2.3515754560530681E-2</v>
      </c>
      <c r="AJ61" s="22">
        <f>VLOOKUP($B61,Data!$A$8:FC$351,Data!FC$4,FALSE)</f>
        <v>2.7543554006968642E-2</v>
      </c>
      <c r="AK61" s="22">
        <f>VLOOKUP($B61,Data!$A$8:FD$351,Data!FD$4,FALSE)</f>
        <v>6.1850533807829185E-2</v>
      </c>
      <c r="AL61" s="22">
        <f>VLOOKUP($B61,Data!$A$8:FE$351,Data!FE$4,FALSE)</f>
        <v>6.2340425531914892E-2</v>
      </c>
      <c r="AM61" s="22">
        <f>VLOOKUP($B61,Data!$A$8:FF$351,Data!FF$4,FALSE)</f>
        <v>6.5163147792706336E-2</v>
      </c>
      <c r="AN61" s="22" t="e">
        <f>VLOOKUP($B61,Data!$A$8:$EZ$351,Data!#REF!,FALSE)</f>
        <v>#REF!</v>
      </c>
      <c r="AO61" s="22" t="e">
        <f>VLOOKUP($B61,Data!$A$8:$EZ$351,Data!#REF!,FALSE)</f>
        <v>#REF!</v>
      </c>
      <c r="AP61" s="22" t="e">
        <f>VLOOKUP($B61,Data!$A$8:$EZ$351,Data!#REF!,FALSE)</f>
        <v>#REF!</v>
      </c>
      <c r="AQ61" s="22" t="e">
        <f>VLOOKUP($B61,Data!$A$8:$EZ$351,Data!#REF!,FALSE)</f>
        <v>#REF!</v>
      </c>
      <c r="AR61" s="22" t="e">
        <f>VLOOKUP($B61,Data!$A$8:$EZ$351,Data!#REF!,FALSE)</f>
        <v>#REF!</v>
      </c>
      <c r="AS61" s="22" t="e">
        <f>VLOOKUP($B61,Data!$A$8:$EZ$351,Data!#REF!,FALSE)</f>
        <v>#REF!</v>
      </c>
      <c r="AT61" s="22" t="e">
        <f>VLOOKUP($B61,Data!$A$8:$EZ$351,Data!#REF!,FALSE)</f>
        <v>#REF!</v>
      </c>
      <c r="AU61" s="22" t="e">
        <f>VLOOKUP($B61,Data!$A$8:$EZ$351,Data!#REF!,FALSE)</f>
        <v>#REF!</v>
      </c>
      <c r="AV61" s="22" t="e">
        <f>VLOOKUP($B61,Data!$A$8:$EZ$351,Data!#REF!,FALSE)</f>
        <v>#REF!</v>
      </c>
      <c r="AW61" s="22" t="e">
        <f>VLOOKUP($B61,Data!$A$8:$EZ$351,Data!#REF!,FALSE)</f>
        <v>#REF!</v>
      </c>
      <c r="AX61" s="22" t="e">
        <f>VLOOKUP($B61,Data!$A$8:$EZ$351,Data!#REF!,FALSE)</f>
        <v>#REF!</v>
      </c>
      <c r="AY61" s="22" t="e">
        <f>VLOOKUP($B61,Data!$A$8:$EZ$351,Data!#REF!,FALSE)</f>
        <v>#REF!</v>
      </c>
      <c r="AZ61" s="22" t="e">
        <f>VLOOKUP($B61,Data!$A$8:$EZ$351,Data!#REF!,FALSE)</f>
        <v>#REF!</v>
      </c>
      <c r="BA61" s="22" t="e">
        <f>VLOOKUP($B61,Data!$A$8:$EZ$351,Data!#REF!,FALSE)</f>
        <v>#REF!</v>
      </c>
      <c r="BB61" s="22" t="e">
        <f>VLOOKUP($B61,Data!$A$8:$EZ$351,Data!#REF!,FALSE)</f>
        <v>#REF!</v>
      </c>
      <c r="BC61" s="22" t="e">
        <f>VLOOKUP($B61,Data!$A$8:$EZ$351,Data!#REF!,FALSE)</f>
        <v>#REF!</v>
      </c>
      <c r="BD61" s="22" t="e">
        <f>VLOOKUP($B61,Data!$A$8:$EZ$351,Data!#REF!,FALSE)</f>
        <v>#REF!</v>
      </c>
      <c r="BE61" s="22" t="e">
        <f>VLOOKUP($B61,Data!$A$8:$EZ$351,Data!#REF!,FALSE)</f>
        <v>#REF!</v>
      </c>
    </row>
    <row r="62" spans="1:57" x14ac:dyDescent="0.3">
      <c r="A62" s="1"/>
      <c r="B62" s="16" t="s">
        <v>82</v>
      </c>
      <c r="C62" s="35" t="s">
        <v>446</v>
      </c>
      <c r="D62" t="s">
        <v>0</v>
      </c>
      <c r="E62" s="36" t="s">
        <v>82</v>
      </c>
      <c r="F62" t="s">
        <v>417</v>
      </c>
      <c r="G62" t="s">
        <v>418</v>
      </c>
      <c r="H62" s="22" t="e">
        <f>VLOOKUP($B62,Data!$A$8:$EZ$351,Data!EA$4,FALSE)</f>
        <v>#DIV/0!</v>
      </c>
      <c r="I62" s="22">
        <f>VLOOKUP($B62,Data!$A$8:$EZ$351,Data!EB$4,FALSE)</f>
        <v>3.3293556085918857E-2</v>
      </c>
      <c r="J62" s="22">
        <f>VLOOKUP($B62,Data!$A$8:$EZ$351,Data!EC$4,FALSE)</f>
        <v>2.981264637002342E-2</v>
      </c>
      <c r="K62" s="22">
        <f>VLOOKUP($B62,Data!$A$8:$EZ$351,Data!ED$4,FALSE)</f>
        <v>2.7630979498861046E-2</v>
      </c>
      <c r="L62" s="22">
        <f>VLOOKUP($B62,Data!$A$8:$EZ$351,Data!EE$4,FALSE)</f>
        <v>2.7380410022779043E-2</v>
      </c>
      <c r="M62" s="22">
        <f>VLOOKUP($B62,Data!$A$8:$EZ$351,Data!EF$4,FALSE)</f>
        <v>2.3780760626398209E-2</v>
      </c>
      <c r="N62" s="22">
        <f>VLOOKUP($B62,Data!$A$8:$EZ$351,Data!EG$4,FALSE)</f>
        <v>2.1086474501108649E-2</v>
      </c>
      <c r="O62" s="22">
        <f>VLOOKUP($B62,Data!$A$8:$EZ$351,Data!EH$4,FALSE)</f>
        <v>1.9384615384615386E-2</v>
      </c>
      <c r="P62" s="22">
        <f>VLOOKUP($B62,Data!$A$8:$EZ$351,Data!EI$4,FALSE)</f>
        <v>1.9597315436241609E-2</v>
      </c>
      <c r="Q62" s="22">
        <f>VLOOKUP($B62,Data!$A$8:$EZ$351,Data!EJ$4,FALSE)</f>
        <v>1.9325842696629212E-2</v>
      </c>
      <c r="R62" s="22">
        <f>VLOOKUP($B62,Data!$A$8:$EZ$351,Data!EK$4,FALSE)</f>
        <v>1.7557077625570777E-2</v>
      </c>
      <c r="S62" s="22">
        <f>VLOOKUP($B62,Data!$A$8:$EZ$351,Data!EL$4,FALSE)</f>
        <v>1.7000000000000001E-2</v>
      </c>
      <c r="T62" s="22">
        <f>VLOOKUP($B62,Data!$A$8:$EZ$351,Data!EM$4,FALSE)</f>
        <v>1.7643171806167399E-2</v>
      </c>
      <c r="U62" s="22">
        <f>VLOOKUP($B62,Data!$A$8:$EZ$351,Data!EN$4,FALSE)</f>
        <v>1.8195991091314031E-2</v>
      </c>
      <c r="V62" s="22">
        <f>VLOOKUP($B62,Data!$A$8:$EZ$351,Data!EO$4,FALSE)</f>
        <v>1.7483588621444203E-2</v>
      </c>
      <c r="W62" s="22">
        <f>VLOOKUP($B62,Data!$A$8:$EZ$351,Data!EP$4,FALSE)</f>
        <v>1.6181434599156119E-2</v>
      </c>
      <c r="X62" s="22">
        <f>VLOOKUP($B62,Data!$A$8:$EZ$351,Data!EQ$4,FALSE)</f>
        <v>1.7532467532467531E-2</v>
      </c>
      <c r="Y62" s="22">
        <f>VLOOKUP($B62,Data!$A$8:$EZ$351,Data!ER$4,FALSE)</f>
        <v>1.7751091703056769E-2</v>
      </c>
      <c r="Z62" s="22">
        <f>VLOOKUP($B62,Data!$A$8:$EZ$351,Data!ES$4,FALSE)</f>
        <v>1.731868131868132E-2</v>
      </c>
      <c r="AA62" s="22">
        <f>VLOOKUP($B62,Data!$A$8:$EZ$351,Data!ET$4,FALSE)</f>
        <v>1.7290748898678415E-2</v>
      </c>
      <c r="AB62" s="22">
        <f>VLOOKUP($B62,Data!$A$8:$EZ$351,Data!EU$4,FALSE)</f>
        <v>1.7827050997782704E-2</v>
      </c>
      <c r="AC62" s="22">
        <f>VLOOKUP($B62,Data!$A$8:$EZ$351,Data!EV$4,FALSE)</f>
        <v>1.6725274725274724E-2</v>
      </c>
      <c r="AD62" s="22">
        <f>VLOOKUP($B62,Data!$A$8:$EZ$351,Data!EW$4,FALSE)</f>
        <v>1.636761487964989E-2</v>
      </c>
      <c r="AE62" s="22">
        <f>VLOOKUP($B62,Data!$A$8:$EZ$351,Data!EX$4,FALSE)</f>
        <v>1.6842105263157894E-2</v>
      </c>
      <c r="AF62" s="22">
        <f>VLOOKUP($B62,Data!$A$8:$EZ$351,Data!EY$4,FALSE)</f>
        <v>1.7405764966740577E-2</v>
      </c>
      <c r="AG62" s="22">
        <f>VLOOKUP($B62,Data!$A$8:$EZ$351,Data!EZ$4,FALSE)</f>
        <v>1.867579908675799E-2</v>
      </c>
      <c r="AH62" s="22">
        <f>VLOOKUP($B62,Data!$A$8:$FA$351,Data!FA$4,FALSE)</f>
        <v>1.8925233644859814E-2</v>
      </c>
      <c r="AI62" s="22">
        <f>VLOOKUP($B62,Data!$A$8:FB$351,Data!FB$4,FALSE)</f>
        <v>1.9328703703703702E-2</v>
      </c>
      <c r="AJ62" s="22">
        <f>VLOOKUP($B62,Data!$A$8:FC$351,Data!FC$4,FALSE)</f>
        <v>1.8971553610503282E-2</v>
      </c>
      <c r="AK62" s="22">
        <f>VLOOKUP($B62,Data!$A$8:FD$351,Data!FD$4,FALSE)</f>
        <v>0.05</v>
      </c>
      <c r="AL62" s="22">
        <f>VLOOKUP($B62,Data!$A$8:FE$351,Data!FE$4,FALSE)</f>
        <v>5.2939866369710466E-2</v>
      </c>
      <c r="AM62" s="22">
        <f>VLOOKUP($B62,Data!$A$8:FF$351,Data!FF$4,FALSE)</f>
        <v>5.2036199095022627E-2</v>
      </c>
      <c r="AN62" s="22" t="e">
        <f>VLOOKUP($B62,Data!$A$8:$EZ$351,Data!#REF!,FALSE)</f>
        <v>#REF!</v>
      </c>
      <c r="AO62" s="22" t="e">
        <f>VLOOKUP($B62,Data!$A$8:$EZ$351,Data!#REF!,FALSE)</f>
        <v>#REF!</v>
      </c>
      <c r="AP62" s="22" t="e">
        <f>VLOOKUP($B62,Data!$A$8:$EZ$351,Data!#REF!,FALSE)</f>
        <v>#REF!</v>
      </c>
      <c r="AQ62" s="22" t="e">
        <f>VLOOKUP($B62,Data!$A$8:$EZ$351,Data!#REF!,FALSE)</f>
        <v>#REF!</v>
      </c>
      <c r="AR62" s="22" t="e">
        <f>VLOOKUP($B62,Data!$A$8:$EZ$351,Data!#REF!,FALSE)</f>
        <v>#REF!</v>
      </c>
      <c r="AS62" s="22" t="e">
        <f>VLOOKUP($B62,Data!$A$8:$EZ$351,Data!#REF!,FALSE)</f>
        <v>#REF!</v>
      </c>
      <c r="AT62" s="22" t="e">
        <f>VLOOKUP($B62,Data!$A$8:$EZ$351,Data!#REF!,FALSE)</f>
        <v>#REF!</v>
      </c>
      <c r="AU62" s="22" t="e">
        <f>VLOOKUP($B62,Data!$A$8:$EZ$351,Data!#REF!,FALSE)</f>
        <v>#REF!</v>
      </c>
      <c r="AV62" s="22" t="e">
        <f>VLOOKUP($B62,Data!$A$8:$EZ$351,Data!#REF!,FALSE)</f>
        <v>#REF!</v>
      </c>
      <c r="AW62" s="22" t="e">
        <f>VLOOKUP($B62,Data!$A$8:$EZ$351,Data!#REF!,FALSE)</f>
        <v>#REF!</v>
      </c>
      <c r="AX62" s="22" t="e">
        <f>VLOOKUP($B62,Data!$A$8:$EZ$351,Data!#REF!,FALSE)</f>
        <v>#REF!</v>
      </c>
      <c r="AY62" s="22" t="e">
        <f>VLOOKUP($B62,Data!$A$8:$EZ$351,Data!#REF!,FALSE)</f>
        <v>#REF!</v>
      </c>
      <c r="AZ62" s="22" t="e">
        <f>VLOOKUP($B62,Data!$A$8:$EZ$351,Data!#REF!,FALSE)</f>
        <v>#REF!</v>
      </c>
      <c r="BA62" s="22" t="e">
        <f>VLOOKUP($B62,Data!$A$8:$EZ$351,Data!#REF!,FALSE)</f>
        <v>#REF!</v>
      </c>
      <c r="BB62" s="22" t="e">
        <f>VLOOKUP($B62,Data!$A$8:$EZ$351,Data!#REF!,FALSE)</f>
        <v>#REF!</v>
      </c>
      <c r="BC62" s="22" t="e">
        <f>VLOOKUP($B62,Data!$A$8:$EZ$351,Data!#REF!,FALSE)</f>
        <v>#REF!</v>
      </c>
      <c r="BD62" s="22" t="e">
        <f>VLOOKUP($B62,Data!$A$8:$EZ$351,Data!#REF!,FALSE)</f>
        <v>#REF!</v>
      </c>
      <c r="BE62" s="22" t="e">
        <f>VLOOKUP($B62,Data!$A$8:$EZ$351,Data!#REF!,FALSE)</f>
        <v>#REF!</v>
      </c>
    </row>
    <row r="63" spans="1:57" x14ac:dyDescent="0.3">
      <c r="A63" s="1"/>
      <c r="B63" s="16" t="s">
        <v>83</v>
      </c>
      <c r="C63" s="35" t="s">
        <v>446</v>
      </c>
      <c r="D63" t="s">
        <v>0</v>
      </c>
      <c r="E63" s="36" t="s">
        <v>83</v>
      </c>
      <c r="F63" t="s">
        <v>412</v>
      </c>
      <c r="G63" t="s">
        <v>418</v>
      </c>
      <c r="H63" s="22" t="e">
        <f>VLOOKUP($B63,Data!$A$8:$EZ$351,Data!EA$4,FALSE)</f>
        <v>#DIV/0!</v>
      </c>
      <c r="I63" s="22">
        <f>VLOOKUP($B63,Data!$A$8:$EZ$351,Data!EB$4,FALSE)</f>
        <v>4.6666666666666669E-2</v>
      </c>
      <c r="J63" s="22">
        <f>VLOOKUP($B63,Data!$A$8:$EZ$351,Data!EC$4,FALSE)</f>
        <v>4.2791127541589646E-2</v>
      </c>
      <c r="K63" s="22">
        <f>VLOOKUP($B63,Data!$A$8:$EZ$351,Data!ED$4,FALSE)</f>
        <v>3.8525179856115109E-2</v>
      </c>
      <c r="L63" s="22">
        <f>VLOOKUP($B63,Data!$A$8:$EZ$351,Data!EE$4,FALSE)</f>
        <v>3.9248658318425764E-2</v>
      </c>
      <c r="M63" s="22">
        <f>VLOOKUP($B63,Data!$A$8:$EZ$351,Data!EF$4,FALSE)</f>
        <v>3.3917710196779964E-2</v>
      </c>
      <c r="N63" s="22">
        <f>VLOOKUP($B63,Data!$A$8:$EZ$351,Data!EG$4,FALSE)</f>
        <v>3.1639639639639637E-2</v>
      </c>
      <c r="O63" s="22">
        <f>VLOOKUP($B63,Data!$A$8:$EZ$351,Data!EH$4,FALSE)</f>
        <v>2.8653500897666068E-2</v>
      </c>
      <c r="P63" s="22">
        <f>VLOOKUP($B63,Data!$A$8:$EZ$351,Data!EI$4,FALSE)</f>
        <v>2.6894075403949731E-2</v>
      </c>
      <c r="Q63" s="22">
        <f>VLOOKUP($B63,Data!$A$8:$EZ$351,Data!EJ$4,FALSE)</f>
        <v>3.0659536541889482E-2</v>
      </c>
      <c r="R63" s="22">
        <f>VLOOKUP($B63,Data!$A$8:$EZ$351,Data!EK$4,FALSE)</f>
        <v>2.8206429780033841E-2</v>
      </c>
      <c r="S63" s="22">
        <f>VLOOKUP($B63,Data!$A$8:$EZ$351,Data!EL$4,FALSE)</f>
        <v>2.7170474516695957E-2</v>
      </c>
      <c r="T63" s="22">
        <f>VLOOKUP($B63,Data!$A$8:$EZ$351,Data!EM$4,FALSE)</f>
        <v>2.9614711033274958E-2</v>
      </c>
      <c r="U63" s="22">
        <f>VLOOKUP($B63,Data!$A$8:$EZ$351,Data!EN$4,FALSE)</f>
        <v>2.9799635701275046E-2</v>
      </c>
      <c r="V63" s="22">
        <f>VLOOKUP($B63,Data!$A$8:$EZ$351,Data!EO$4,FALSE)</f>
        <v>3.0711610486891385E-2</v>
      </c>
      <c r="W63" s="22">
        <f>VLOOKUP($B63,Data!$A$8:$EZ$351,Data!EP$4,FALSE)</f>
        <v>3.1872586872586872E-2</v>
      </c>
      <c r="X63" s="22">
        <f>VLOOKUP($B63,Data!$A$8:$EZ$351,Data!EQ$4,FALSE)</f>
        <v>3.3166986564299422E-2</v>
      </c>
      <c r="Y63" s="22">
        <f>VLOOKUP($B63,Data!$A$8:$EZ$351,Data!ER$4,FALSE)</f>
        <v>3.0145454545454545E-2</v>
      </c>
      <c r="Z63" s="22">
        <f>VLOOKUP($B63,Data!$A$8:$EZ$351,Data!ES$4,FALSE)</f>
        <v>2.8192371475953566E-2</v>
      </c>
      <c r="AA63" s="22">
        <f>VLOOKUP($B63,Data!$A$8:$EZ$351,Data!ET$4,FALSE)</f>
        <v>2.4687500000000001E-2</v>
      </c>
      <c r="AB63" s="22">
        <f>VLOOKUP($B63,Data!$A$8:$EZ$351,Data!EU$4,FALSE)</f>
        <v>2.5467289719626168E-2</v>
      </c>
      <c r="AC63" s="22">
        <f>VLOOKUP($B63,Data!$A$8:$EZ$351,Data!EV$4,FALSE)</f>
        <v>2.4851330203442878E-2</v>
      </c>
      <c r="AD63" s="22">
        <f>VLOOKUP($B63,Data!$A$8:$EZ$351,Data!EW$4,FALSE)</f>
        <v>2.4205457463884431E-2</v>
      </c>
      <c r="AE63" s="22">
        <f>VLOOKUP($B63,Data!$A$8:$EZ$351,Data!EX$4,FALSE)</f>
        <v>2.5451559934318555E-2</v>
      </c>
      <c r="AF63" s="22">
        <f>VLOOKUP($B63,Data!$A$8:$EZ$351,Data!EY$4,FALSE)</f>
        <v>2.6722129783693843E-2</v>
      </c>
      <c r="AG63" s="22">
        <f>VLOOKUP($B63,Data!$A$8:$EZ$351,Data!EZ$4,FALSE)</f>
        <v>2.6873920552677028E-2</v>
      </c>
      <c r="AH63" s="22">
        <f>VLOOKUP($B63,Data!$A$8:$FA$351,Data!FA$4,FALSE)</f>
        <v>2.8064516129032258E-2</v>
      </c>
      <c r="AI63" s="22">
        <f>VLOOKUP($B63,Data!$A$8:FB$351,Data!FB$4,FALSE)</f>
        <v>2.8927911275415896E-2</v>
      </c>
      <c r="AJ63" s="22">
        <f>VLOOKUP($B63,Data!$A$8:FC$351,Data!FC$4,FALSE)</f>
        <v>3.0495412844036698E-2</v>
      </c>
      <c r="AK63" s="22">
        <f>VLOOKUP($B63,Data!$A$8:FD$351,Data!FD$4,FALSE)</f>
        <v>6.7665369649805449E-2</v>
      </c>
      <c r="AL63" s="22">
        <f>VLOOKUP($B63,Data!$A$8:FE$351,Data!FE$4,FALSE)</f>
        <v>6.6535433070866137E-2</v>
      </c>
      <c r="AM63" s="22">
        <f>VLOOKUP($B63,Data!$A$8:FF$351,Data!FF$4,FALSE)</f>
        <v>5.9184060721062616E-2</v>
      </c>
      <c r="AN63" s="22" t="e">
        <f>VLOOKUP($B63,Data!$A$8:$EZ$351,Data!#REF!,FALSE)</f>
        <v>#REF!</v>
      </c>
      <c r="AO63" s="22" t="e">
        <f>VLOOKUP($B63,Data!$A$8:$EZ$351,Data!#REF!,FALSE)</f>
        <v>#REF!</v>
      </c>
      <c r="AP63" s="22" t="e">
        <f>VLOOKUP($B63,Data!$A$8:$EZ$351,Data!#REF!,FALSE)</f>
        <v>#REF!</v>
      </c>
      <c r="AQ63" s="22" t="e">
        <f>VLOOKUP($B63,Data!$A$8:$EZ$351,Data!#REF!,FALSE)</f>
        <v>#REF!</v>
      </c>
      <c r="AR63" s="22" t="e">
        <f>VLOOKUP($B63,Data!$A$8:$EZ$351,Data!#REF!,FALSE)</f>
        <v>#REF!</v>
      </c>
      <c r="AS63" s="22" t="e">
        <f>VLOOKUP($B63,Data!$A$8:$EZ$351,Data!#REF!,FALSE)</f>
        <v>#REF!</v>
      </c>
      <c r="AT63" s="22" t="e">
        <f>VLOOKUP($B63,Data!$A$8:$EZ$351,Data!#REF!,FALSE)</f>
        <v>#REF!</v>
      </c>
      <c r="AU63" s="22" t="e">
        <f>VLOOKUP($B63,Data!$A$8:$EZ$351,Data!#REF!,FALSE)</f>
        <v>#REF!</v>
      </c>
      <c r="AV63" s="22" t="e">
        <f>VLOOKUP($B63,Data!$A$8:$EZ$351,Data!#REF!,FALSE)</f>
        <v>#REF!</v>
      </c>
      <c r="AW63" s="22" t="e">
        <f>VLOOKUP($B63,Data!$A$8:$EZ$351,Data!#REF!,FALSE)</f>
        <v>#REF!</v>
      </c>
      <c r="AX63" s="22" t="e">
        <f>VLOOKUP($B63,Data!$A$8:$EZ$351,Data!#REF!,FALSE)</f>
        <v>#REF!</v>
      </c>
      <c r="AY63" s="22" t="e">
        <f>VLOOKUP($B63,Data!$A$8:$EZ$351,Data!#REF!,FALSE)</f>
        <v>#REF!</v>
      </c>
      <c r="AZ63" s="22" t="e">
        <f>VLOOKUP($B63,Data!$A$8:$EZ$351,Data!#REF!,FALSE)</f>
        <v>#REF!</v>
      </c>
      <c r="BA63" s="22" t="e">
        <f>VLOOKUP($B63,Data!$A$8:$EZ$351,Data!#REF!,FALSE)</f>
        <v>#REF!</v>
      </c>
      <c r="BB63" s="22" t="e">
        <f>VLOOKUP($B63,Data!$A$8:$EZ$351,Data!#REF!,FALSE)</f>
        <v>#REF!</v>
      </c>
      <c r="BC63" s="22" t="e">
        <f>VLOOKUP($B63,Data!$A$8:$EZ$351,Data!#REF!,FALSE)</f>
        <v>#REF!</v>
      </c>
      <c r="BD63" s="22" t="e">
        <f>VLOOKUP($B63,Data!$A$8:$EZ$351,Data!#REF!,FALSE)</f>
        <v>#REF!</v>
      </c>
      <c r="BE63" s="22" t="e">
        <f>VLOOKUP($B63,Data!$A$8:$EZ$351,Data!#REF!,FALSE)</f>
        <v>#REF!</v>
      </c>
    </row>
    <row r="64" spans="1:57" x14ac:dyDescent="0.3">
      <c r="A64" s="1"/>
      <c r="B64" s="16" t="s">
        <v>84</v>
      </c>
      <c r="C64" s="35" t="s">
        <v>440</v>
      </c>
      <c r="D64" t="s">
        <v>442</v>
      </c>
      <c r="E64" s="36" t="s">
        <v>84</v>
      </c>
      <c r="F64" t="s">
        <v>402</v>
      </c>
      <c r="G64" t="s">
        <v>418</v>
      </c>
      <c r="H64" s="22" t="e">
        <f>VLOOKUP($B64,Data!$A$8:$EZ$351,Data!EA$4,FALSE)</f>
        <v>#DIV/0!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>
        <f>VLOOKUP($B64,Data!$A$8:$EZ$351,Data!EN$4,FALSE)</f>
        <v>1.793103448275862E-2</v>
      </c>
      <c r="V64" s="22">
        <f>VLOOKUP($B64,Data!$A$8:$EZ$351,Data!EO$4,FALSE)</f>
        <v>1.5571428571428571E-2</v>
      </c>
      <c r="W64" s="22">
        <f>VLOOKUP($B64,Data!$A$8:$EZ$351,Data!EP$4,FALSE)</f>
        <v>2.1224489795918369E-2</v>
      </c>
      <c r="X64" s="22">
        <f>VLOOKUP($B64,Data!$A$8:$EZ$351,Data!EQ$4,FALSE)</f>
        <v>1.4843749999999999E-2</v>
      </c>
      <c r="Y64" s="22">
        <f>VLOOKUP($B64,Data!$A$8:$EZ$351,Data!ER$4,FALSE)</f>
        <v>2.0434782608695651E-2</v>
      </c>
      <c r="Z64" s="22">
        <f>VLOOKUP($B64,Data!$A$8:$EZ$351,Data!ES$4,FALSE)</f>
        <v>1.7551020408163264E-2</v>
      </c>
      <c r="AA64" s="22">
        <f>VLOOKUP($B64,Data!$A$8:$EZ$351,Data!ET$4,FALSE)</f>
        <v>1.2361111111111111E-2</v>
      </c>
      <c r="AB64" s="22">
        <f>VLOOKUP($B64,Data!$A$8:$EZ$351,Data!EU$4,FALSE)</f>
        <v>1.5185185185185185E-2</v>
      </c>
      <c r="AC64" s="22">
        <f>VLOOKUP($B64,Data!$A$8:$EZ$351,Data!EV$4,FALSE)</f>
        <v>1.4262295081967214E-2</v>
      </c>
      <c r="AD64" s="22">
        <f>VLOOKUP($B64,Data!$A$8:$EZ$351,Data!EW$4,FALSE)</f>
        <v>1.1830985915492958E-2</v>
      </c>
      <c r="AE64" s="22">
        <f>VLOOKUP($B64,Data!$A$8:$EZ$351,Data!EX$4,FALSE)</f>
        <v>1.3333333333333334E-2</v>
      </c>
      <c r="AF64" s="22">
        <f>VLOOKUP($B64,Data!$A$8:$EZ$351,Data!EY$4,FALSE)</f>
        <v>1.1875E-2</v>
      </c>
      <c r="AG64" s="22">
        <f>VLOOKUP($B64,Data!$A$8:$EZ$351,Data!EZ$4,FALSE)</f>
        <v>9.6296296296296303E-3</v>
      </c>
      <c r="AH64" s="22">
        <f>VLOOKUP($B64,Data!$A$8:$FA$351,Data!FA$4,FALSE)</f>
        <v>1.2686567164179104E-2</v>
      </c>
      <c r="AI64" s="22">
        <f>VLOOKUP($B64,Data!$A$8:FB$351,Data!FB$4,FALSE)</f>
        <v>1.0270270270270269E-2</v>
      </c>
      <c r="AJ64" s="22">
        <f>VLOOKUP($B64,Data!$A$8:FC$351,Data!FC$4,FALSE)</f>
        <v>1.1315789473684211E-2</v>
      </c>
      <c r="AK64" s="22"/>
      <c r="AL64" s="22">
        <f>VLOOKUP($B64,Data!$A$8:FE$351,Data!FE$4,FALSE)</f>
        <v>1.9761904761904762E-2</v>
      </c>
      <c r="AM64" s="22">
        <f>VLOOKUP($B64,Data!$A$8:FF$351,Data!FF$4,FALSE)</f>
        <v>2.7912087912087911E-2</v>
      </c>
      <c r="AN64" s="22"/>
      <c r="AO64" s="22"/>
      <c r="AP64" s="22"/>
      <c r="AQ64" s="22"/>
      <c r="AR64" s="22"/>
      <c r="AS64" s="22"/>
      <c r="AT64" s="22"/>
      <c r="AU64" s="22"/>
      <c r="AV64" s="22"/>
      <c r="AW64" s="22" t="e">
        <f>VLOOKUP($B64,Data!$A$8:$EZ$351,Data!#REF!,FALSE)</f>
        <v>#REF!</v>
      </c>
      <c r="AX64" s="22" t="e">
        <f>VLOOKUP($B64,Data!$A$8:$EZ$351,Data!#REF!,FALSE)</f>
        <v>#REF!</v>
      </c>
      <c r="AY64" s="22" t="e">
        <f>VLOOKUP($B64,Data!$A$8:$EZ$351,Data!#REF!,FALSE)</f>
        <v>#REF!</v>
      </c>
      <c r="AZ64" s="22" t="e">
        <f>VLOOKUP($B64,Data!$A$8:$EZ$351,Data!#REF!,FALSE)</f>
        <v>#REF!</v>
      </c>
      <c r="BA64" s="22" t="e">
        <f>VLOOKUP($B64,Data!$A$8:$EZ$351,Data!#REF!,FALSE)</f>
        <v>#REF!</v>
      </c>
      <c r="BB64" s="22" t="e">
        <f>VLOOKUP($B64,Data!$A$8:$EZ$351,Data!#REF!,FALSE)</f>
        <v>#REF!</v>
      </c>
      <c r="BC64" s="22" t="e">
        <f>VLOOKUP($B64,Data!$A$8:$EZ$351,Data!#REF!,FALSE)</f>
        <v>#REF!</v>
      </c>
      <c r="BD64" s="22" t="e">
        <f>VLOOKUP($B64,Data!$A$8:$EZ$351,Data!#REF!,FALSE)</f>
        <v>#REF!</v>
      </c>
      <c r="BE64" s="22" t="e">
        <f>VLOOKUP($B64,Data!$A$8:$EZ$351,Data!#REF!,FALSE)</f>
        <v>#REF!</v>
      </c>
    </row>
    <row r="65" spans="1:57" x14ac:dyDescent="0.3">
      <c r="A65" s="1"/>
      <c r="B65" s="16" t="s">
        <v>85</v>
      </c>
      <c r="C65" s="35" t="s">
        <v>446</v>
      </c>
      <c r="D65" t="s">
        <v>0</v>
      </c>
      <c r="E65" s="36" t="s">
        <v>85</v>
      </c>
      <c r="F65" t="s">
        <v>395</v>
      </c>
      <c r="G65" t="s">
        <v>418</v>
      </c>
      <c r="H65" s="22" t="e">
        <f>VLOOKUP($B65,Data!$A$8:$EZ$351,Data!EA$4,FALSE)</f>
        <v>#DIV/0!</v>
      </c>
      <c r="I65" s="22">
        <f>VLOOKUP($B65,Data!$A$8:$EZ$351,Data!EB$4,FALSE)</f>
        <v>5.1101223581757511E-2</v>
      </c>
      <c r="J65" s="22">
        <f>VLOOKUP($B65,Data!$A$8:$EZ$351,Data!EC$4,FALSE)</f>
        <v>4.7947310647639955E-2</v>
      </c>
      <c r="K65" s="22">
        <f>VLOOKUP($B65,Data!$A$8:$EZ$351,Data!ED$4,FALSE)</f>
        <v>4.479781420765027E-2</v>
      </c>
      <c r="L65" s="22">
        <f>VLOOKUP($B65,Data!$A$8:$EZ$351,Data!EE$4,FALSE)</f>
        <v>4.4191750278706803E-2</v>
      </c>
      <c r="M65" s="22">
        <f>VLOOKUP($B65,Data!$A$8:$EZ$351,Data!EF$4,FALSE)</f>
        <v>4.069873997709049E-2</v>
      </c>
      <c r="N65" s="22">
        <f>VLOOKUP($B65,Data!$A$8:$EZ$351,Data!EG$4,FALSE)</f>
        <v>3.6203389830508477E-2</v>
      </c>
      <c r="O65" s="22">
        <f>VLOOKUP($B65,Data!$A$8:$EZ$351,Data!EH$4,FALSE)</f>
        <v>3.3544733861834652E-2</v>
      </c>
      <c r="P65" s="22">
        <f>VLOOKUP($B65,Data!$A$8:$EZ$351,Data!EI$4,FALSE)</f>
        <v>3.0973544973544972E-2</v>
      </c>
      <c r="Q65" s="22">
        <f>VLOOKUP($B65,Data!$A$8:$EZ$351,Data!EJ$4,FALSE)</f>
        <v>2.8602484472049688E-2</v>
      </c>
      <c r="R65" s="22">
        <f>VLOOKUP($B65,Data!$A$8:$EZ$351,Data!EK$4,FALSE)</f>
        <v>2.7525252525252526E-2</v>
      </c>
      <c r="S65" s="22">
        <f>VLOOKUP($B65,Data!$A$8:$EZ$351,Data!EL$4,FALSE)</f>
        <v>2.8953488372093023E-2</v>
      </c>
      <c r="T65" s="22">
        <f>VLOOKUP($B65,Data!$A$8:$EZ$351,Data!EM$4,FALSE)</f>
        <v>3.101511879049676E-2</v>
      </c>
      <c r="U65" s="22">
        <f>VLOOKUP($B65,Data!$A$8:$EZ$351,Data!EN$4,FALSE)</f>
        <v>2.9861259338313767E-2</v>
      </c>
      <c r="V65" s="22">
        <f>VLOOKUP($B65,Data!$A$8:$EZ$351,Data!EO$4,FALSE)</f>
        <v>2.8773274917853232E-2</v>
      </c>
      <c r="W65" s="22">
        <f>VLOOKUP($B65,Data!$A$8:$EZ$351,Data!EP$4,FALSE)</f>
        <v>2.8525296017222819E-2</v>
      </c>
      <c r="X65" s="22">
        <f>VLOOKUP($B65,Data!$A$8:$EZ$351,Data!EQ$4,FALSE)</f>
        <v>2.8524945770065077E-2</v>
      </c>
      <c r="Y65" s="22">
        <f>VLOOKUP($B65,Data!$A$8:$EZ$351,Data!ER$4,FALSE)</f>
        <v>2.7327766179540709E-2</v>
      </c>
      <c r="Z65" s="22">
        <f>VLOOKUP($B65,Data!$A$8:$EZ$351,Data!ES$4,FALSE)</f>
        <v>2.685835995740149E-2</v>
      </c>
      <c r="AA65" s="22">
        <f>VLOOKUP($B65,Data!$A$8:$EZ$351,Data!ET$4,FALSE)</f>
        <v>2.5354251012145747E-2</v>
      </c>
      <c r="AB65" s="22">
        <f>VLOOKUP($B65,Data!$A$8:$EZ$351,Data!EU$4,FALSE)</f>
        <v>2.5253731343283584E-2</v>
      </c>
      <c r="AC65" s="22">
        <f>VLOOKUP($B65,Data!$A$8:$EZ$351,Data!EV$4,FALSE)</f>
        <v>2.545731707317073E-2</v>
      </c>
      <c r="AD65" s="22">
        <f>VLOOKUP($B65,Data!$A$8:$EZ$351,Data!EW$4,FALSE)</f>
        <v>2.4923234390992834E-2</v>
      </c>
      <c r="AE65" s="22">
        <f>VLOOKUP($B65,Data!$A$8:$EZ$351,Data!EX$4,FALSE)</f>
        <v>2.5993852459016392E-2</v>
      </c>
      <c r="AF65" s="22">
        <f>VLOOKUP($B65,Data!$A$8:$EZ$351,Data!EY$4,FALSE)</f>
        <v>2.9334741288278773E-2</v>
      </c>
      <c r="AG65" s="22">
        <f>VLOOKUP($B65,Data!$A$8:$EZ$351,Data!EZ$4,FALSE)</f>
        <v>2.9384288747346072E-2</v>
      </c>
      <c r="AH65" s="22">
        <f>VLOOKUP($B65,Data!$A$8:$FA$351,Data!FA$4,FALSE)</f>
        <v>2.8822292323869611E-2</v>
      </c>
      <c r="AI65" s="22">
        <f>VLOOKUP($B65,Data!$A$8:FB$351,Data!FB$4,FALSE)</f>
        <v>2.974413646055437E-2</v>
      </c>
      <c r="AJ65" s="22">
        <f>VLOOKUP($B65,Data!$A$8:FC$351,Data!FC$4,FALSE)</f>
        <v>3.2684782608695652E-2</v>
      </c>
      <c r="AK65" s="22">
        <f>VLOOKUP($B65,Data!$A$8:FD$351,Data!FD$4,FALSE)</f>
        <v>7.2024608501118567E-2</v>
      </c>
      <c r="AL65" s="22">
        <f>VLOOKUP($B65,Data!$A$8:FE$351,Data!FE$4,FALSE)</f>
        <v>6.9968287526427059E-2</v>
      </c>
      <c r="AM65" s="22">
        <f>VLOOKUP($B65,Data!$A$8:FF$351,Data!FF$4,FALSE)</f>
        <v>6.8391304347826087E-2</v>
      </c>
      <c r="AN65" s="22" t="e">
        <f>VLOOKUP($B65,Data!$A$8:$EZ$351,Data!#REF!,FALSE)</f>
        <v>#REF!</v>
      </c>
      <c r="AO65" s="22" t="e">
        <f>VLOOKUP($B65,Data!$A$8:$EZ$351,Data!#REF!,FALSE)</f>
        <v>#REF!</v>
      </c>
      <c r="AP65" s="22" t="e">
        <f>VLOOKUP($B65,Data!$A$8:$EZ$351,Data!#REF!,FALSE)</f>
        <v>#REF!</v>
      </c>
      <c r="AQ65" s="22" t="e">
        <f>VLOOKUP($B65,Data!$A$8:$EZ$351,Data!#REF!,FALSE)</f>
        <v>#REF!</v>
      </c>
      <c r="AR65" s="22" t="e">
        <f>VLOOKUP($B65,Data!$A$8:$EZ$351,Data!#REF!,FALSE)</f>
        <v>#REF!</v>
      </c>
      <c r="AS65" s="22" t="e">
        <f>VLOOKUP($B65,Data!$A$8:$EZ$351,Data!#REF!,FALSE)</f>
        <v>#REF!</v>
      </c>
      <c r="AT65" s="22" t="e">
        <f>VLOOKUP($B65,Data!$A$8:$EZ$351,Data!#REF!,FALSE)</f>
        <v>#REF!</v>
      </c>
      <c r="AU65" s="22" t="e">
        <f>VLOOKUP($B65,Data!$A$8:$EZ$351,Data!#REF!,FALSE)</f>
        <v>#REF!</v>
      </c>
      <c r="AV65" s="22" t="e">
        <f>VLOOKUP($B65,Data!$A$8:$EZ$351,Data!#REF!,FALSE)</f>
        <v>#REF!</v>
      </c>
      <c r="AW65" s="22" t="e">
        <f>VLOOKUP($B65,Data!$A$8:$EZ$351,Data!#REF!,FALSE)</f>
        <v>#REF!</v>
      </c>
      <c r="AX65" s="22" t="e">
        <f>VLOOKUP($B65,Data!$A$8:$EZ$351,Data!#REF!,FALSE)</f>
        <v>#REF!</v>
      </c>
      <c r="AY65" s="22" t="e">
        <f>VLOOKUP($B65,Data!$A$8:$EZ$351,Data!#REF!,FALSE)</f>
        <v>#REF!</v>
      </c>
      <c r="AZ65" s="22" t="e">
        <f>VLOOKUP($B65,Data!$A$8:$EZ$351,Data!#REF!,FALSE)</f>
        <v>#REF!</v>
      </c>
      <c r="BA65" s="22" t="e">
        <f>VLOOKUP($B65,Data!$A$8:$EZ$351,Data!#REF!,FALSE)</f>
        <v>#REF!</v>
      </c>
      <c r="BB65" s="22" t="e">
        <f>VLOOKUP($B65,Data!$A$8:$EZ$351,Data!#REF!,FALSE)</f>
        <v>#REF!</v>
      </c>
      <c r="BC65" s="22" t="e">
        <f>VLOOKUP($B65,Data!$A$8:$EZ$351,Data!#REF!,FALSE)</f>
        <v>#REF!</v>
      </c>
      <c r="BD65" s="22" t="e">
        <f>VLOOKUP($B65,Data!$A$8:$EZ$351,Data!#REF!,FALSE)</f>
        <v>#REF!</v>
      </c>
      <c r="BE65" s="22" t="e">
        <f>VLOOKUP($B65,Data!$A$8:$EZ$351,Data!#REF!,FALSE)</f>
        <v>#REF!</v>
      </c>
    </row>
    <row r="66" spans="1:57" x14ac:dyDescent="0.3">
      <c r="A66" s="1"/>
      <c r="B66" s="16" t="s">
        <v>86</v>
      </c>
      <c r="C66" s="35" t="s">
        <v>441</v>
      </c>
      <c r="D66" t="s">
        <v>0</v>
      </c>
      <c r="E66" s="36" t="s">
        <v>86</v>
      </c>
      <c r="F66" t="s">
        <v>387</v>
      </c>
      <c r="G66" t="s">
        <v>418</v>
      </c>
      <c r="H66" s="22" t="e">
        <f>VLOOKUP($B66,Data!$A$8:$EZ$351,Data!EA$4,FALSE)</f>
        <v>#DIV/0!</v>
      </c>
      <c r="I66" s="22">
        <f>VLOOKUP($B66,Data!$A$8:$EZ$351,Data!EB$4,FALSE)</f>
        <v>6.2765957446808504E-2</v>
      </c>
      <c r="J66" s="22">
        <f>VLOOKUP($B66,Data!$A$8:$EZ$351,Data!EC$4,FALSE)</f>
        <v>5.8165137614678897E-2</v>
      </c>
      <c r="K66" s="22">
        <f>VLOOKUP($B66,Data!$A$8:$EZ$351,Data!ED$4,FALSE)</f>
        <v>5.3273809523809522E-2</v>
      </c>
      <c r="L66" s="22">
        <f>VLOOKUP($B66,Data!$A$8:$EZ$351,Data!EE$4,FALSE)</f>
        <v>5.5815384615384614E-2</v>
      </c>
      <c r="M66" s="22">
        <f>VLOOKUP($B66,Data!$A$8:$EZ$351,Data!EF$4,FALSE)</f>
        <v>5.4367088607594934E-2</v>
      </c>
      <c r="N66" s="22">
        <f>VLOOKUP($B66,Data!$A$8:$EZ$351,Data!EG$4,FALSE)</f>
        <v>4.8926380368098162E-2</v>
      </c>
      <c r="O66" s="22">
        <f>VLOOKUP($B66,Data!$A$8:$EZ$351,Data!EH$4,FALSE)</f>
        <v>4.7055214723926382E-2</v>
      </c>
      <c r="P66" s="22">
        <f>VLOOKUP($B66,Data!$A$8:$EZ$351,Data!EI$4,FALSE)</f>
        <v>4.2088235294117649E-2</v>
      </c>
      <c r="Q66" s="22">
        <f>VLOOKUP($B66,Data!$A$8:$EZ$351,Data!EJ$4,FALSE)</f>
        <v>4.2448979591836737E-2</v>
      </c>
      <c r="R66" s="22">
        <f>VLOOKUP($B66,Data!$A$8:$EZ$351,Data!EK$4,FALSE)</f>
        <v>4.1987951807228918E-2</v>
      </c>
      <c r="S66" s="22">
        <f>VLOOKUP($B66,Data!$A$8:$EZ$351,Data!EL$4,FALSE)</f>
        <v>4.0210210210210214E-2</v>
      </c>
      <c r="T66" s="22">
        <f>VLOOKUP($B66,Data!$A$8:$EZ$351,Data!EM$4,FALSE)</f>
        <v>4.428115015974441E-2</v>
      </c>
      <c r="U66" s="22">
        <f>VLOOKUP($B66,Data!$A$8:$EZ$351,Data!EN$4,FALSE)</f>
        <v>4.2967741935483868E-2</v>
      </c>
      <c r="V66" s="22">
        <f>VLOOKUP($B66,Data!$A$8:$EZ$351,Data!EO$4,FALSE)</f>
        <v>4.0888888888888891E-2</v>
      </c>
      <c r="W66" s="22">
        <f>VLOOKUP($B66,Data!$A$8:$EZ$351,Data!EP$4,FALSE)</f>
        <v>4.3609271523178811E-2</v>
      </c>
      <c r="X66" s="22">
        <f>VLOOKUP($B66,Data!$A$8:$EZ$351,Data!EQ$4,FALSE)</f>
        <v>4.3846153846153847E-2</v>
      </c>
      <c r="Y66" s="22">
        <f>VLOOKUP($B66,Data!$A$8:$EZ$351,Data!ER$4,FALSE)</f>
        <v>3.9939759036144579E-2</v>
      </c>
      <c r="Z66" s="22">
        <f>VLOOKUP($B66,Data!$A$8:$EZ$351,Data!ES$4,FALSE)</f>
        <v>4.3194888178913739E-2</v>
      </c>
      <c r="AA66" s="22">
        <f>VLOOKUP($B66,Data!$A$8:$EZ$351,Data!ET$4,FALSE)</f>
        <v>3.9228395061728392E-2</v>
      </c>
      <c r="AB66" s="22">
        <f>VLOOKUP($B66,Data!$A$8:$EZ$351,Data!EU$4,FALSE)</f>
        <v>4.2242990654205607E-2</v>
      </c>
      <c r="AC66" s="22">
        <f>VLOOKUP($B66,Data!$A$8:$EZ$351,Data!EV$4,FALSE)</f>
        <v>4.3829113924050631E-2</v>
      </c>
      <c r="AD66" s="22">
        <f>VLOOKUP($B66,Data!$A$8:$EZ$351,Data!EW$4,FALSE)</f>
        <v>4.1651376146788988E-2</v>
      </c>
      <c r="AE66" s="22">
        <f>VLOOKUP($B66,Data!$A$8:$EZ$351,Data!EX$4,FALSE)</f>
        <v>4.0396341463414635E-2</v>
      </c>
      <c r="AF66" s="22">
        <f>VLOOKUP($B66,Data!$A$8:$EZ$351,Data!EY$4,FALSE)</f>
        <v>4.1829652996845428E-2</v>
      </c>
      <c r="AG66" s="22">
        <f>VLOOKUP($B66,Data!$A$8:$EZ$351,Data!EZ$4,FALSE)</f>
        <v>4.0746753246753246E-2</v>
      </c>
      <c r="AH66" s="22">
        <f>VLOOKUP($B66,Data!$A$8:$FA$351,Data!FA$4,FALSE)</f>
        <v>4.1467576791808874E-2</v>
      </c>
      <c r="AI66" s="22">
        <f>VLOOKUP($B66,Data!$A$8:FB$351,Data!FB$4,FALSE)</f>
        <v>4.0856164383561641E-2</v>
      </c>
      <c r="AJ66" s="22">
        <f>VLOOKUP($B66,Data!$A$8:FC$351,Data!FC$4,FALSE)</f>
        <v>4.0894039735099336E-2</v>
      </c>
      <c r="AK66" s="22">
        <f>VLOOKUP($B66,Data!$A$8:FD$351,Data!FD$4,FALSE)</f>
        <v>6.8149350649350654E-2</v>
      </c>
      <c r="AL66" s="22">
        <f>VLOOKUP($B66,Data!$A$8:FE$351,Data!FE$4,FALSE)</f>
        <v>5.8192771084337347E-2</v>
      </c>
      <c r="AM66" s="22">
        <f>VLOOKUP($B66,Data!$A$8:FF$351,Data!FF$4,FALSE)</f>
        <v>6.0360655737704917E-2</v>
      </c>
      <c r="AN66" s="22" t="e">
        <f>VLOOKUP($B66,Data!$A$8:$EZ$351,Data!#REF!,FALSE)</f>
        <v>#REF!</v>
      </c>
      <c r="AO66" s="22" t="e">
        <f>VLOOKUP($B66,Data!$A$8:$EZ$351,Data!#REF!,FALSE)</f>
        <v>#REF!</v>
      </c>
      <c r="AP66" s="22" t="e">
        <f>VLOOKUP($B66,Data!$A$8:$EZ$351,Data!#REF!,FALSE)</f>
        <v>#REF!</v>
      </c>
      <c r="AQ66" s="22" t="e">
        <f>VLOOKUP($B66,Data!$A$8:$EZ$351,Data!#REF!,FALSE)</f>
        <v>#REF!</v>
      </c>
      <c r="AR66" s="22" t="e">
        <f>VLOOKUP($B66,Data!$A$8:$EZ$351,Data!#REF!,FALSE)</f>
        <v>#REF!</v>
      </c>
      <c r="AS66" s="22" t="e">
        <f>VLOOKUP($B66,Data!$A$8:$EZ$351,Data!#REF!,FALSE)</f>
        <v>#REF!</v>
      </c>
      <c r="AT66" s="22" t="e">
        <f>VLOOKUP($B66,Data!$A$8:$EZ$351,Data!#REF!,FALSE)</f>
        <v>#REF!</v>
      </c>
      <c r="AU66" s="22" t="e">
        <f>VLOOKUP($B66,Data!$A$8:$EZ$351,Data!#REF!,FALSE)</f>
        <v>#REF!</v>
      </c>
      <c r="AV66" s="22" t="e">
        <f>VLOOKUP($B66,Data!$A$8:$EZ$351,Data!#REF!,FALSE)</f>
        <v>#REF!</v>
      </c>
      <c r="AW66" s="22" t="e">
        <f>VLOOKUP($B66,Data!$A$8:$EZ$351,Data!#REF!,FALSE)</f>
        <v>#REF!</v>
      </c>
      <c r="AX66" s="22" t="e">
        <f>VLOOKUP($B66,Data!$A$8:$EZ$351,Data!#REF!,FALSE)</f>
        <v>#REF!</v>
      </c>
      <c r="AY66" s="22" t="e">
        <f>VLOOKUP($B66,Data!$A$8:$EZ$351,Data!#REF!,FALSE)</f>
        <v>#REF!</v>
      </c>
      <c r="AZ66" s="22" t="e">
        <f>VLOOKUP($B66,Data!$A$8:$EZ$351,Data!#REF!,FALSE)</f>
        <v>#REF!</v>
      </c>
      <c r="BA66" s="22" t="e">
        <f>VLOOKUP($B66,Data!$A$8:$EZ$351,Data!#REF!,FALSE)</f>
        <v>#REF!</v>
      </c>
      <c r="BB66" s="22" t="e">
        <f>VLOOKUP($B66,Data!$A$8:$EZ$351,Data!#REF!,FALSE)</f>
        <v>#REF!</v>
      </c>
      <c r="BC66" s="22" t="e">
        <f>VLOOKUP($B66,Data!$A$8:$EZ$351,Data!#REF!,FALSE)</f>
        <v>#REF!</v>
      </c>
      <c r="BD66" s="22" t="e">
        <f>VLOOKUP($B66,Data!$A$8:$EZ$351,Data!#REF!,FALSE)</f>
        <v>#REF!</v>
      </c>
      <c r="BE66" s="22" t="e">
        <f>VLOOKUP($B66,Data!$A$8:$EZ$351,Data!#REF!,FALSE)</f>
        <v>#REF!</v>
      </c>
    </row>
    <row r="67" spans="1:57" x14ac:dyDescent="0.3">
      <c r="A67" s="1"/>
      <c r="B67" s="16" t="s">
        <v>87</v>
      </c>
      <c r="C67" s="35" t="s">
        <v>440</v>
      </c>
      <c r="D67" t="s">
        <v>0</v>
      </c>
      <c r="E67" s="36" t="s">
        <v>87</v>
      </c>
      <c r="F67" t="s">
        <v>405</v>
      </c>
      <c r="G67" t="s">
        <v>405</v>
      </c>
      <c r="H67" s="22" t="e">
        <f>VLOOKUP($B67,Data!$A$8:$EZ$351,Data!EA$4,FALSE)</f>
        <v>#DIV/0!</v>
      </c>
      <c r="I67" s="22">
        <f>VLOOKUP($B67,Data!$A$8:$EZ$351,Data!EB$4,FALSE)</f>
        <v>7.6165191740412974E-2</v>
      </c>
      <c r="J67" s="22">
        <f>VLOOKUP($B67,Data!$A$8:$EZ$351,Data!EC$4,FALSE)</f>
        <v>7.275541795665634E-2</v>
      </c>
      <c r="K67" s="22">
        <f>VLOOKUP($B67,Data!$A$8:$EZ$351,Data!ED$4,FALSE)</f>
        <v>5.9504643962848297E-2</v>
      </c>
      <c r="L67" s="22">
        <f>VLOOKUP($B67,Data!$A$8:$EZ$351,Data!EE$4,FALSE)</f>
        <v>6.2807017543859645E-2</v>
      </c>
      <c r="M67" s="22">
        <f>VLOOKUP($B67,Data!$A$8:$EZ$351,Data!EF$4,FALSE)</f>
        <v>5.9516616314199397E-2</v>
      </c>
      <c r="N67" s="22">
        <f>VLOOKUP($B67,Data!$A$8:$EZ$351,Data!EG$4,FALSE)</f>
        <v>4.7072463768115941E-2</v>
      </c>
      <c r="O67" s="22">
        <f>VLOOKUP($B67,Data!$A$8:$EZ$351,Data!EH$4,FALSE)</f>
        <v>3.6905444126074501E-2</v>
      </c>
      <c r="P67" s="22">
        <f>VLOOKUP($B67,Data!$A$8:$EZ$351,Data!EI$4,FALSE)</f>
        <v>4.4101123595505616E-2</v>
      </c>
      <c r="Q67" s="22">
        <f>VLOOKUP($B67,Data!$A$8:$EZ$351,Data!EJ$4,FALSE)</f>
        <v>3.826086956521739E-2</v>
      </c>
      <c r="R67" s="22">
        <f>VLOOKUP($B67,Data!$A$8:$EZ$351,Data!EK$4,FALSE)</f>
        <v>3.8370786516853932E-2</v>
      </c>
      <c r="S67" s="22">
        <f>VLOOKUP($B67,Data!$A$8:$EZ$351,Data!EL$4,FALSE)</f>
        <v>3.612903225806452E-2</v>
      </c>
      <c r="T67" s="22">
        <f>VLOOKUP($B67,Data!$A$8:$EZ$351,Data!EM$4,FALSE)</f>
        <v>4.2255192878338281E-2</v>
      </c>
      <c r="U67" s="22">
        <f>VLOOKUP($B67,Data!$A$8:$EZ$351,Data!EN$4,FALSE)</f>
        <v>4.226470588235294E-2</v>
      </c>
      <c r="V67" s="22">
        <f>VLOOKUP($B67,Data!$A$8:$EZ$351,Data!EO$4,FALSE)</f>
        <v>3.5878962536023053E-2</v>
      </c>
      <c r="W67" s="22">
        <f>VLOOKUP($B67,Data!$A$8:$EZ$351,Data!EP$4,FALSE)</f>
        <v>3.3159420289855072E-2</v>
      </c>
      <c r="X67" s="22">
        <f>VLOOKUP($B67,Data!$A$8:$EZ$351,Data!EQ$4,FALSE)</f>
        <v>3.4504249291784701E-2</v>
      </c>
      <c r="Y67" s="22">
        <f>VLOOKUP($B67,Data!$A$8:$EZ$351,Data!ER$4,FALSE)</f>
        <v>3.2896935933147631E-2</v>
      </c>
      <c r="Z67" s="22">
        <f>VLOOKUP($B67,Data!$A$8:$EZ$351,Data!ES$4,FALSE)</f>
        <v>3.149051490514905E-2</v>
      </c>
      <c r="AA67" s="22">
        <f>VLOOKUP($B67,Data!$A$8:$EZ$351,Data!ET$4,FALSE)</f>
        <v>2.9331550802139037E-2</v>
      </c>
      <c r="AB67" s="22">
        <f>VLOOKUP($B67,Data!$A$8:$EZ$351,Data!EU$4,FALSE)</f>
        <v>3.5730027548209364E-2</v>
      </c>
      <c r="AC67" s="22">
        <f>VLOOKUP($B67,Data!$A$8:$EZ$351,Data!EV$4,FALSE)</f>
        <v>3.7790368271954672E-2</v>
      </c>
      <c r="AD67" s="22">
        <f>VLOOKUP($B67,Data!$A$8:$EZ$351,Data!EW$4,FALSE)</f>
        <v>3.7393767705382434E-2</v>
      </c>
      <c r="AE67" s="22">
        <f>VLOOKUP($B67,Data!$A$8:$EZ$351,Data!EX$4,FALSE)</f>
        <v>3.5348189415041781E-2</v>
      </c>
      <c r="AF67" s="22">
        <f>VLOOKUP($B67,Data!$A$8:$EZ$351,Data!EY$4,FALSE)</f>
        <v>4.1225626740947076E-2</v>
      </c>
      <c r="AG67" s="22">
        <f>VLOOKUP($B67,Data!$A$8:$EZ$351,Data!EZ$4,FALSE)</f>
        <v>3.7336814621409919E-2</v>
      </c>
      <c r="AH67" s="22">
        <f>VLOOKUP($B67,Data!$A$8:$FA$351,Data!FA$4,FALSE)</f>
        <v>3.5279187817258882E-2</v>
      </c>
      <c r="AI67" s="22">
        <f>VLOOKUP($B67,Data!$A$8:FB$351,Data!FB$4,FALSE)</f>
        <v>3.0886075949367087E-2</v>
      </c>
      <c r="AJ67" s="22">
        <f>VLOOKUP($B67,Data!$A$8:FC$351,Data!FC$4,FALSE)</f>
        <v>3.5876543209876544E-2</v>
      </c>
      <c r="AK67" s="22">
        <f>VLOOKUP($B67,Data!$A$8:FD$351,Data!FD$4,FALSE)</f>
        <v>8.1453201970443354E-2</v>
      </c>
      <c r="AL67" s="22">
        <f>VLOOKUP($B67,Data!$A$8:FE$351,Data!FE$4,FALSE)</f>
        <v>7.7389033942558749E-2</v>
      </c>
      <c r="AM67" s="22">
        <f>VLOOKUP($B67,Data!$A$8:FF$351,Data!FF$4,FALSE)</f>
        <v>7.4092140921409214E-2</v>
      </c>
      <c r="AN67" s="22" t="e">
        <f>VLOOKUP($B67,Data!$A$8:$EZ$351,Data!#REF!,FALSE)</f>
        <v>#REF!</v>
      </c>
      <c r="AO67" s="22" t="e">
        <f>VLOOKUP($B67,Data!$A$8:$EZ$351,Data!#REF!,FALSE)</f>
        <v>#REF!</v>
      </c>
      <c r="AP67" s="22" t="e">
        <f>VLOOKUP($B67,Data!$A$8:$EZ$351,Data!#REF!,FALSE)</f>
        <v>#REF!</v>
      </c>
      <c r="AQ67" s="22" t="e">
        <f>VLOOKUP($B67,Data!$A$8:$EZ$351,Data!#REF!,FALSE)</f>
        <v>#REF!</v>
      </c>
      <c r="AR67" s="22" t="e">
        <f>VLOOKUP($B67,Data!$A$8:$EZ$351,Data!#REF!,FALSE)</f>
        <v>#REF!</v>
      </c>
      <c r="AS67" s="22" t="e">
        <f>VLOOKUP($B67,Data!$A$8:$EZ$351,Data!#REF!,FALSE)</f>
        <v>#REF!</v>
      </c>
      <c r="AT67" s="22" t="e">
        <f>VLOOKUP($B67,Data!$A$8:$EZ$351,Data!#REF!,FALSE)</f>
        <v>#REF!</v>
      </c>
      <c r="AU67" s="22" t="e">
        <f>VLOOKUP($B67,Data!$A$8:$EZ$351,Data!#REF!,FALSE)</f>
        <v>#REF!</v>
      </c>
      <c r="AV67" s="22" t="e">
        <f>VLOOKUP($B67,Data!$A$8:$EZ$351,Data!#REF!,FALSE)</f>
        <v>#REF!</v>
      </c>
      <c r="AW67" s="22" t="e">
        <f>VLOOKUP($B67,Data!$A$8:$EZ$351,Data!#REF!,FALSE)</f>
        <v>#REF!</v>
      </c>
      <c r="AX67" s="22" t="e">
        <f>VLOOKUP($B67,Data!$A$8:$EZ$351,Data!#REF!,FALSE)</f>
        <v>#REF!</v>
      </c>
      <c r="AY67" s="22" t="e">
        <f>VLOOKUP($B67,Data!$A$8:$EZ$351,Data!#REF!,FALSE)</f>
        <v>#REF!</v>
      </c>
      <c r="AZ67" s="22" t="e">
        <f>VLOOKUP($B67,Data!$A$8:$EZ$351,Data!#REF!,FALSE)</f>
        <v>#REF!</v>
      </c>
      <c r="BA67" s="22" t="e">
        <f>VLOOKUP($B67,Data!$A$8:$EZ$351,Data!#REF!,FALSE)</f>
        <v>#REF!</v>
      </c>
      <c r="BB67" s="22" t="e">
        <f>VLOOKUP($B67,Data!$A$8:$EZ$351,Data!#REF!,FALSE)</f>
        <v>#REF!</v>
      </c>
      <c r="BC67" s="22" t="e">
        <f>VLOOKUP($B67,Data!$A$8:$EZ$351,Data!#REF!,FALSE)</f>
        <v>#REF!</v>
      </c>
      <c r="BD67" s="22" t="e">
        <f>VLOOKUP($B67,Data!$A$8:$EZ$351,Data!#REF!,FALSE)</f>
        <v>#REF!</v>
      </c>
      <c r="BE67" s="22" t="e">
        <f>VLOOKUP($B67,Data!$A$8:$EZ$351,Data!#REF!,FALSE)</f>
        <v>#REF!</v>
      </c>
    </row>
    <row r="68" spans="1:57" x14ac:dyDescent="0.3">
      <c r="A68" s="1"/>
      <c r="B68" s="16" t="s">
        <v>88</v>
      </c>
      <c r="C68" s="35" t="s">
        <v>441</v>
      </c>
      <c r="D68" t="s">
        <v>442</v>
      </c>
      <c r="E68" s="36" t="s">
        <v>88</v>
      </c>
      <c r="F68" t="s">
        <v>421</v>
      </c>
      <c r="G68" t="s">
        <v>418</v>
      </c>
      <c r="H68" s="22" t="e">
        <f>VLOOKUP($B68,Data!$A$8:$EZ$351,Data!EA$4,FALSE)</f>
        <v>#DIV/0!</v>
      </c>
      <c r="I68" s="22">
        <f>VLOOKUP($B68,Data!$A$8:$EZ$351,Data!EB$4,FALSE)</f>
        <v>5.8247989843419383E-2</v>
      </c>
      <c r="J68" s="22">
        <f>VLOOKUP($B68,Data!$A$8:$EZ$351,Data!EC$4,FALSE)</f>
        <v>5.1430358632193494E-2</v>
      </c>
      <c r="K68" s="22">
        <f>VLOOKUP($B68,Data!$A$8:$EZ$351,Data!ED$4,FALSE)</f>
        <v>5.209750102417042E-2</v>
      </c>
      <c r="L68" s="22">
        <f>VLOOKUP($B68,Data!$A$8:$EZ$351,Data!EE$4,FALSE)</f>
        <v>5.2682132682132683E-2</v>
      </c>
      <c r="M68" s="22">
        <f>VLOOKUP($B68,Data!$A$8:$EZ$351,Data!EF$4,FALSE)</f>
        <v>4.2493096646942799E-2</v>
      </c>
      <c r="N68" s="22">
        <f>VLOOKUP($B68,Data!$A$8:$EZ$351,Data!EG$4,FALSE)</f>
        <v>3.7921062915201253E-2</v>
      </c>
      <c r="O68" s="22">
        <f>VLOOKUP($B68,Data!$A$8:$EZ$351,Data!EH$4,FALSE)</f>
        <v>3.9065310911224088E-2</v>
      </c>
      <c r="P68" s="22">
        <f>VLOOKUP($B68,Data!$A$8:$EZ$351,Data!EI$4,FALSE)</f>
        <v>4.0356722853782827E-2</v>
      </c>
      <c r="Q68" s="22">
        <f>VLOOKUP($B68,Data!$A$8:$EZ$351,Data!EJ$4,FALSE)</f>
        <v>3.4927079227433974E-2</v>
      </c>
      <c r="R68" s="22">
        <f>VLOOKUP($B68,Data!$A$8:$EZ$351,Data!EK$4,FALSE)</f>
        <v>3.3891312971043239E-2</v>
      </c>
      <c r="S68" s="22">
        <f>VLOOKUP($B68,Data!$A$8:$EZ$351,Data!EL$4,FALSE)</f>
        <v>3.6545454545454548E-2</v>
      </c>
      <c r="T68" s="22">
        <f>VLOOKUP($B68,Data!$A$8:$EZ$351,Data!EM$4,FALSE)</f>
        <v>3.9252964426877472E-2</v>
      </c>
      <c r="U68" s="22">
        <f>VLOOKUP($B68,Data!$A$8:$EZ$351,Data!EN$4,FALSE)</f>
        <v>3.616852146263911E-2</v>
      </c>
      <c r="V68" s="22">
        <f>VLOOKUP($B68,Data!$A$8:$EZ$351,Data!EO$4,FALSE)</f>
        <v>3.3356401384083044E-2</v>
      </c>
      <c r="W68" s="22">
        <f>VLOOKUP($B68,Data!$A$8:$EZ$351,Data!EP$4,FALSE)</f>
        <v>3.6084407971864012E-2</v>
      </c>
      <c r="X68" s="22">
        <f>VLOOKUP($B68,Data!$A$8:$EZ$351,Data!EQ$4,FALSE)</f>
        <v>3.7234206471494606E-2</v>
      </c>
      <c r="Y68" s="22">
        <f>VLOOKUP($B68,Data!$A$8:$EZ$351,Data!ER$4,FALSE)</f>
        <v>3.383116883116883E-2</v>
      </c>
      <c r="Z68" s="22">
        <f>VLOOKUP($B68,Data!$A$8:$EZ$351,Data!ES$4,FALSE)</f>
        <v>3.1208447399296051E-2</v>
      </c>
      <c r="AA68" s="22">
        <f>VLOOKUP($B68,Data!$A$8:$EZ$351,Data!ET$4,FALSE)</f>
        <v>3.1892940263770361E-2</v>
      </c>
      <c r="AB68" s="22">
        <f>VLOOKUP($B68,Data!$A$8:$EZ$351,Data!EU$4,FALSE)</f>
        <v>3.4584313725490194E-2</v>
      </c>
      <c r="AC68" s="22">
        <f>VLOOKUP($B68,Data!$A$8:$EZ$351,Data!EV$4,FALSE)</f>
        <v>3.2757660167130921E-2</v>
      </c>
      <c r="AD68" s="22">
        <f>VLOOKUP($B68,Data!$A$8:$EZ$351,Data!EW$4,FALSE)</f>
        <v>3.0939597315436242E-2</v>
      </c>
      <c r="AE68" s="22">
        <f>VLOOKUP($B68,Data!$A$8:$EZ$351,Data!EX$4,FALSE)</f>
        <v>3.3785714285714287E-2</v>
      </c>
      <c r="AF68" s="22">
        <f>VLOOKUP($B68,Data!$A$8:$EZ$351,Data!EY$4,FALSE)</f>
        <v>3.5951825951825951E-2</v>
      </c>
      <c r="AG68" s="22">
        <f>VLOOKUP($B68,Data!$A$8:$EZ$351,Data!EZ$4,FALSE)</f>
        <v>3.3453292496171516E-2</v>
      </c>
      <c r="AH68" s="22">
        <f>VLOOKUP($B68,Data!$A$8:$FA$351,Data!FA$4,FALSE)</f>
        <v>3.1604938271604939E-2</v>
      </c>
      <c r="AI68" s="22">
        <f>VLOOKUP($B68,Data!$A$8:FB$351,Data!FB$4,FALSE)</f>
        <v>3.3038990825688071E-2</v>
      </c>
      <c r="AJ68" s="22">
        <f>VLOOKUP($B68,Data!$A$8:FC$351,Data!FC$4,FALSE)</f>
        <v>3.6208728652751425E-2</v>
      </c>
      <c r="AK68" s="22">
        <f>VLOOKUP($B68,Data!$A$8:FD$351,Data!FD$4,FALSE)</f>
        <v>8.0937260902830904E-2</v>
      </c>
      <c r="AL68" s="22">
        <f>VLOOKUP($B68,Data!$A$8:FE$351,Data!FE$4,FALSE)</f>
        <v>7.3476099426386235E-2</v>
      </c>
      <c r="AM68" s="22">
        <f>VLOOKUP($B68,Data!$A$8:FF$351,Data!FF$4,FALSE)</f>
        <v>7.1378906249999999E-2</v>
      </c>
      <c r="AN68" s="22" t="e">
        <f>VLOOKUP($B68,Data!$A$8:$EZ$351,Data!#REF!,FALSE)</f>
        <v>#REF!</v>
      </c>
      <c r="AO68" s="22" t="e">
        <f>VLOOKUP($B68,Data!$A$8:$EZ$351,Data!#REF!,FALSE)</f>
        <v>#REF!</v>
      </c>
      <c r="AP68" s="22" t="e">
        <f>VLOOKUP($B68,Data!$A$8:$EZ$351,Data!#REF!,FALSE)</f>
        <v>#REF!</v>
      </c>
      <c r="AQ68" s="22" t="e">
        <f>VLOOKUP($B68,Data!$A$8:$EZ$351,Data!#REF!,FALSE)</f>
        <v>#REF!</v>
      </c>
      <c r="AR68" s="22" t="e">
        <f>VLOOKUP($B68,Data!$A$8:$EZ$351,Data!#REF!,FALSE)</f>
        <v>#REF!</v>
      </c>
      <c r="AS68" s="22" t="e">
        <f>VLOOKUP($B68,Data!$A$8:$EZ$351,Data!#REF!,FALSE)</f>
        <v>#REF!</v>
      </c>
      <c r="AT68" s="22" t="e">
        <f>VLOOKUP($B68,Data!$A$8:$EZ$351,Data!#REF!,FALSE)</f>
        <v>#REF!</v>
      </c>
      <c r="AU68" s="22" t="e">
        <f>VLOOKUP($B68,Data!$A$8:$EZ$351,Data!#REF!,FALSE)</f>
        <v>#REF!</v>
      </c>
      <c r="AV68" s="22" t="e">
        <f>VLOOKUP($B68,Data!$A$8:$EZ$351,Data!#REF!,FALSE)</f>
        <v>#REF!</v>
      </c>
      <c r="AW68" s="22" t="e">
        <f>VLOOKUP($B68,Data!$A$8:$EZ$351,Data!#REF!,FALSE)</f>
        <v>#REF!</v>
      </c>
      <c r="AX68" s="22" t="e">
        <f>VLOOKUP($B68,Data!$A$8:$EZ$351,Data!#REF!,FALSE)</f>
        <v>#REF!</v>
      </c>
      <c r="AY68" s="22" t="e">
        <f>VLOOKUP($B68,Data!$A$8:$EZ$351,Data!#REF!,FALSE)</f>
        <v>#REF!</v>
      </c>
      <c r="AZ68" s="22" t="e">
        <f>VLOOKUP($B68,Data!$A$8:$EZ$351,Data!#REF!,FALSE)</f>
        <v>#REF!</v>
      </c>
      <c r="BA68" s="22" t="e">
        <f>VLOOKUP($B68,Data!$A$8:$EZ$351,Data!#REF!,FALSE)</f>
        <v>#REF!</v>
      </c>
      <c r="BB68" s="22" t="e">
        <f>VLOOKUP($B68,Data!$A$8:$EZ$351,Data!#REF!,FALSE)</f>
        <v>#REF!</v>
      </c>
      <c r="BC68" s="22" t="e">
        <f>VLOOKUP($B68,Data!$A$8:$EZ$351,Data!#REF!,FALSE)</f>
        <v>#REF!</v>
      </c>
      <c r="BD68" s="22" t="e">
        <f>VLOOKUP($B68,Data!$A$8:$EZ$351,Data!#REF!,FALSE)</f>
        <v>#REF!</v>
      </c>
      <c r="BE68" s="22" t="e">
        <f>VLOOKUP($B68,Data!$A$8:$EZ$351,Data!#REF!,FALSE)</f>
        <v>#REF!</v>
      </c>
    </row>
    <row r="69" spans="1:57" x14ac:dyDescent="0.3">
      <c r="A69" s="1"/>
      <c r="B69" s="16" t="s">
        <v>89</v>
      </c>
      <c r="C69" s="35" t="s">
        <v>441</v>
      </c>
      <c r="D69" t="s">
        <v>0</v>
      </c>
      <c r="E69" s="36" t="s">
        <v>89</v>
      </c>
      <c r="F69" t="s">
        <v>413</v>
      </c>
      <c r="G69" t="s">
        <v>418</v>
      </c>
      <c r="H69" s="22" t="e">
        <f>VLOOKUP($B69,Data!$A$8:$EZ$351,Data!EA$4,FALSE)</f>
        <v>#DIV/0!</v>
      </c>
      <c r="I69" s="22">
        <f>VLOOKUP($B69,Data!$A$8:$EZ$351,Data!EB$4,FALSE)</f>
        <v>3.1868686868686866E-2</v>
      </c>
      <c r="J69" s="22">
        <f>VLOOKUP($B69,Data!$A$8:$EZ$351,Data!EC$4,FALSE)</f>
        <v>3.0979381443298971E-2</v>
      </c>
      <c r="K69" s="22">
        <f>VLOOKUP($B69,Data!$A$8:$EZ$351,Data!ED$4,FALSE)</f>
        <v>2.8304239401496258E-2</v>
      </c>
      <c r="L69" s="22">
        <f>VLOOKUP($B69,Data!$A$8:$EZ$351,Data!EE$4,FALSE)</f>
        <v>2.7438423645320197E-2</v>
      </c>
      <c r="M69" s="22">
        <f>VLOOKUP($B69,Data!$A$8:$EZ$351,Data!EF$4,FALSE)</f>
        <v>2.379652605459057E-2</v>
      </c>
      <c r="N69" s="22">
        <f>VLOOKUP($B69,Data!$A$8:$EZ$351,Data!EG$4,FALSE)</f>
        <v>2.20873786407767E-2</v>
      </c>
      <c r="O69" s="22">
        <f>VLOOKUP($B69,Data!$A$8:$EZ$351,Data!EH$4,FALSE)</f>
        <v>2.01E-2</v>
      </c>
      <c r="P69" s="22">
        <f>VLOOKUP($B69,Data!$A$8:$EZ$351,Data!EI$4,FALSE)</f>
        <v>2.1064356435643566E-2</v>
      </c>
      <c r="Q69" s="22">
        <f>VLOOKUP($B69,Data!$A$8:$EZ$351,Data!EJ$4,FALSE)</f>
        <v>2.0857142857142859E-2</v>
      </c>
      <c r="R69" s="22">
        <f>VLOOKUP($B69,Data!$A$8:$EZ$351,Data!EK$4,FALSE)</f>
        <v>2.010362694300518E-2</v>
      </c>
      <c r="S69" s="22">
        <f>VLOOKUP($B69,Data!$A$8:$EZ$351,Data!EL$4,FALSE)</f>
        <v>1.865525672371638E-2</v>
      </c>
      <c r="T69" s="22">
        <f>VLOOKUP($B69,Data!$A$8:$EZ$351,Data!EM$4,FALSE)</f>
        <v>1.820823244552058E-2</v>
      </c>
      <c r="U69" s="22">
        <f>VLOOKUP($B69,Data!$A$8:$EZ$351,Data!EN$4,FALSE)</f>
        <v>1.6919540229885059E-2</v>
      </c>
      <c r="V69" s="22">
        <f>VLOOKUP($B69,Data!$A$8:$EZ$351,Data!EO$4,FALSE)</f>
        <v>1.5634743875278398E-2</v>
      </c>
      <c r="W69" s="22">
        <f>VLOOKUP($B69,Data!$A$8:$EZ$351,Data!EP$4,FALSE)</f>
        <v>1.6123853211009176E-2</v>
      </c>
      <c r="X69" s="22">
        <f>VLOOKUP($B69,Data!$A$8:$EZ$351,Data!EQ$4,FALSE)</f>
        <v>1.748283752860412E-2</v>
      </c>
      <c r="Y69" s="22">
        <f>VLOOKUP($B69,Data!$A$8:$EZ$351,Data!ER$4,FALSE)</f>
        <v>1.6560364464692483E-2</v>
      </c>
      <c r="Z69" s="22">
        <f>VLOOKUP($B69,Data!$A$8:$EZ$351,Data!ES$4,FALSE)</f>
        <v>1.5298013245033113E-2</v>
      </c>
      <c r="AA69" s="22">
        <f>VLOOKUP($B69,Data!$A$8:$EZ$351,Data!ET$4,FALSE)</f>
        <v>1.5775280898876403E-2</v>
      </c>
      <c r="AB69" s="22">
        <f>VLOOKUP($B69,Data!$A$8:$EZ$351,Data!EU$4,FALSE)</f>
        <v>1.7582938388625593E-2</v>
      </c>
      <c r="AC69" s="22">
        <f>VLOOKUP($B69,Data!$A$8:$EZ$351,Data!EV$4,FALSE)</f>
        <v>1.820823244552058E-2</v>
      </c>
      <c r="AD69" s="22">
        <f>VLOOKUP($B69,Data!$A$8:$EZ$351,Data!EW$4,FALSE)</f>
        <v>1.893939393939394E-2</v>
      </c>
      <c r="AE69" s="22">
        <f>VLOOKUP($B69,Data!$A$8:$EZ$351,Data!EX$4,FALSE)</f>
        <v>2.0177215189873417E-2</v>
      </c>
      <c r="AF69" s="22">
        <f>VLOOKUP($B69,Data!$A$8:$EZ$351,Data!EY$4,FALSE)</f>
        <v>2.2248062015503875E-2</v>
      </c>
      <c r="AG69" s="22">
        <f>VLOOKUP($B69,Data!$A$8:$EZ$351,Data!EZ$4,FALSE)</f>
        <v>2.0180878552971578E-2</v>
      </c>
      <c r="AH69" s="22">
        <f>VLOOKUP($B69,Data!$A$8:$FA$351,Data!FA$4,FALSE)</f>
        <v>2.0179028132992327E-2</v>
      </c>
      <c r="AI69" s="22">
        <f>VLOOKUP($B69,Data!$A$8:FB$351,Data!FB$4,FALSE)</f>
        <v>1.975E-2</v>
      </c>
      <c r="AJ69" s="22">
        <f>VLOOKUP($B69,Data!$A$8:FC$351,Data!FC$4,FALSE)</f>
        <v>1.9101654846335699E-2</v>
      </c>
      <c r="AK69" s="22">
        <f>VLOOKUP($B69,Data!$A$8:FD$351,Data!FD$4,FALSE)</f>
        <v>5.2475490196078431E-2</v>
      </c>
      <c r="AL69" s="22">
        <f>VLOOKUP($B69,Data!$A$8:FE$351,Data!FE$4,FALSE)</f>
        <v>5.3924050632911391E-2</v>
      </c>
      <c r="AM69" s="22">
        <f>VLOOKUP($B69,Data!$A$8:FF$351,Data!FF$4,FALSE)</f>
        <v>4.6791979949874683E-2</v>
      </c>
      <c r="AN69" s="22" t="e">
        <f>VLOOKUP($B69,Data!$A$8:$EZ$351,Data!#REF!,FALSE)</f>
        <v>#REF!</v>
      </c>
      <c r="AO69" s="22" t="e">
        <f>VLOOKUP($B69,Data!$A$8:$EZ$351,Data!#REF!,FALSE)</f>
        <v>#REF!</v>
      </c>
      <c r="AP69" s="22" t="e">
        <f>VLOOKUP($B69,Data!$A$8:$EZ$351,Data!#REF!,FALSE)</f>
        <v>#REF!</v>
      </c>
      <c r="AQ69" s="22" t="e">
        <f>VLOOKUP($B69,Data!$A$8:$EZ$351,Data!#REF!,FALSE)</f>
        <v>#REF!</v>
      </c>
      <c r="AR69" s="22" t="e">
        <f>VLOOKUP($B69,Data!$A$8:$EZ$351,Data!#REF!,FALSE)</f>
        <v>#REF!</v>
      </c>
      <c r="AS69" s="22" t="e">
        <f>VLOOKUP($B69,Data!$A$8:$EZ$351,Data!#REF!,FALSE)</f>
        <v>#REF!</v>
      </c>
      <c r="AT69" s="22" t="e">
        <f>VLOOKUP($B69,Data!$A$8:$EZ$351,Data!#REF!,FALSE)</f>
        <v>#REF!</v>
      </c>
      <c r="AU69" s="22" t="e">
        <f>VLOOKUP($B69,Data!$A$8:$EZ$351,Data!#REF!,FALSE)</f>
        <v>#REF!</v>
      </c>
      <c r="AV69" s="22" t="e">
        <f>VLOOKUP($B69,Data!$A$8:$EZ$351,Data!#REF!,FALSE)</f>
        <v>#REF!</v>
      </c>
      <c r="AW69" s="22" t="e">
        <f>VLOOKUP($B69,Data!$A$8:$EZ$351,Data!#REF!,FALSE)</f>
        <v>#REF!</v>
      </c>
      <c r="AX69" s="22" t="e">
        <f>VLOOKUP($B69,Data!$A$8:$EZ$351,Data!#REF!,FALSE)</f>
        <v>#REF!</v>
      </c>
      <c r="AY69" s="22" t="e">
        <f>VLOOKUP($B69,Data!$A$8:$EZ$351,Data!#REF!,FALSE)</f>
        <v>#REF!</v>
      </c>
      <c r="AZ69" s="22" t="e">
        <f>VLOOKUP($B69,Data!$A$8:$EZ$351,Data!#REF!,FALSE)</f>
        <v>#REF!</v>
      </c>
      <c r="BA69" s="22" t="e">
        <f>VLOOKUP($B69,Data!$A$8:$EZ$351,Data!#REF!,FALSE)</f>
        <v>#REF!</v>
      </c>
      <c r="BB69" s="22" t="e">
        <f>VLOOKUP($B69,Data!$A$8:$EZ$351,Data!#REF!,FALSE)</f>
        <v>#REF!</v>
      </c>
      <c r="BC69" s="22" t="e">
        <f>VLOOKUP($B69,Data!$A$8:$EZ$351,Data!#REF!,FALSE)</f>
        <v>#REF!</v>
      </c>
      <c r="BD69" s="22" t="e">
        <f>VLOOKUP($B69,Data!$A$8:$EZ$351,Data!#REF!,FALSE)</f>
        <v>#REF!</v>
      </c>
      <c r="BE69" s="22" t="e">
        <f>VLOOKUP($B69,Data!$A$8:$EZ$351,Data!#REF!,FALSE)</f>
        <v>#REF!</v>
      </c>
    </row>
    <row r="70" spans="1:57" x14ac:dyDescent="0.3">
      <c r="A70" s="1"/>
      <c r="B70" s="16" t="s">
        <v>90</v>
      </c>
      <c r="C70" s="35" t="s">
        <v>441</v>
      </c>
      <c r="D70" t="s">
        <v>442</v>
      </c>
      <c r="E70" s="36" t="s">
        <v>90</v>
      </c>
      <c r="F70" t="s">
        <v>401</v>
      </c>
      <c r="G70" t="s">
        <v>418</v>
      </c>
      <c r="H70" s="22" t="e">
        <f>VLOOKUP($B70,Data!$A$8:$EZ$351,Data!EA$4,FALSE)</f>
        <v>#DIV/0!</v>
      </c>
      <c r="I70" s="22">
        <f>VLOOKUP($B70,Data!$A$8:$EZ$351,Data!EB$4,FALSE)</f>
        <v>8.7941787941787947E-2</v>
      </c>
      <c r="J70" s="22">
        <f>VLOOKUP($B70,Data!$A$8:$EZ$351,Data!EC$4,FALSE)</f>
        <v>8.2552213868003335E-2</v>
      </c>
      <c r="K70" s="22">
        <f>VLOOKUP($B70,Data!$A$8:$EZ$351,Data!ED$4,FALSE)</f>
        <v>7.7160234899328856E-2</v>
      </c>
      <c r="L70" s="22">
        <f>VLOOKUP($B70,Data!$A$8:$EZ$351,Data!EE$4,FALSE)</f>
        <v>7.7166110183639405E-2</v>
      </c>
      <c r="M70" s="22">
        <f>VLOOKUP($B70,Data!$A$8:$EZ$351,Data!EF$4,FALSE)</f>
        <v>6.7554729450640227E-2</v>
      </c>
      <c r="N70" s="22">
        <f>VLOOKUP($B70,Data!$A$8:$EZ$351,Data!EG$4,FALSE)</f>
        <v>6.0355518809425385E-2</v>
      </c>
      <c r="O70" s="22">
        <f>VLOOKUP($B70,Data!$A$8:$EZ$351,Data!EH$4,FALSE)</f>
        <v>5.6943069306930695E-2</v>
      </c>
      <c r="P70" s="22">
        <f>VLOOKUP($B70,Data!$A$8:$EZ$351,Data!EI$4,FALSE)</f>
        <v>5.6953092569530926E-2</v>
      </c>
      <c r="Q70" s="22">
        <f>VLOOKUP($B70,Data!$A$8:$EZ$351,Data!EJ$4,FALSE)</f>
        <v>5.4631268436578173E-2</v>
      </c>
      <c r="R70" s="22">
        <f>VLOOKUP($B70,Data!$A$8:$EZ$351,Data!EK$4,FALSE)</f>
        <v>5.4126916524701876E-2</v>
      </c>
      <c r="S70" s="22">
        <f>VLOOKUP($B70,Data!$A$8:$EZ$351,Data!EL$4,FALSE)</f>
        <v>5.2367312552653748E-2</v>
      </c>
      <c r="T70" s="22">
        <f>VLOOKUP($B70,Data!$A$8:$EZ$351,Data!EM$4,FALSE)</f>
        <v>5.5110370678883795E-2</v>
      </c>
      <c r="U70" s="22">
        <f>VLOOKUP($B70,Data!$A$8:$EZ$351,Data!EN$4,FALSE)</f>
        <v>5.334455195624737E-2</v>
      </c>
      <c r="V70" s="22">
        <f>VLOOKUP($B70,Data!$A$8:$EZ$351,Data!EO$4,FALSE)</f>
        <v>5.2183243912505159E-2</v>
      </c>
      <c r="W70" s="22">
        <f>VLOOKUP($B70,Data!$A$8:$EZ$351,Data!EP$4,FALSE)</f>
        <v>5.1741778319123022E-2</v>
      </c>
      <c r="X70" s="22">
        <f>VLOOKUP($B70,Data!$A$8:$EZ$351,Data!EQ$4,FALSE)</f>
        <v>5.2534930139720562E-2</v>
      </c>
      <c r="Y70" s="22">
        <f>VLOOKUP($B70,Data!$A$8:$EZ$351,Data!ER$4,FALSE)</f>
        <v>5.181048387096774E-2</v>
      </c>
      <c r="Z70" s="22">
        <f>VLOOKUP($B70,Data!$A$8:$EZ$351,Data!ES$4,FALSE)</f>
        <v>5.1233373639661427E-2</v>
      </c>
      <c r="AA70" s="22">
        <f>VLOOKUP($B70,Data!$A$8:$EZ$351,Data!ET$4,FALSE)</f>
        <v>5.1442463533225284E-2</v>
      </c>
      <c r="AB70" s="22">
        <f>VLOOKUP($B70,Data!$A$8:$EZ$351,Data!EU$4,FALSE)</f>
        <v>5.5059353254195663E-2</v>
      </c>
      <c r="AC70" s="22">
        <f>VLOOKUP($B70,Data!$A$8:$EZ$351,Data!EV$4,FALSE)</f>
        <v>5.4756247439573948E-2</v>
      </c>
      <c r="AD70" s="22">
        <f>VLOOKUP($B70,Data!$A$8:$EZ$351,Data!EW$4,FALSE)</f>
        <v>5.3429371748699481E-2</v>
      </c>
      <c r="AE70" s="22">
        <f>VLOOKUP($B70,Data!$A$8:$EZ$351,Data!EX$4,FALSE)</f>
        <v>5.207652451175767E-2</v>
      </c>
      <c r="AF70" s="22">
        <f>VLOOKUP($B70,Data!$A$8:$EZ$351,Data!EY$4,FALSE)</f>
        <v>5.3099041533546325E-2</v>
      </c>
      <c r="AG70" s="22">
        <f>VLOOKUP($B70,Data!$A$8:$EZ$351,Data!EZ$4,FALSE)</f>
        <v>5.1694444444444446E-2</v>
      </c>
      <c r="AH70" s="22">
        <f>VLOOKUP($B70,Data!$A$8:$FA$351,Data!FA$4,FALSE)</f>
        <v>5.166800643086817E-2</v>
      </c>
      <c r="AI70" s="22">
        <f>VLOOKUP($B70,Data!$A$8:FB$351,Data!FB$4,FALSE)</f>
        <v>5.2351980400163332E-2</v>
      </c>
      <c r="AJ70" s="22">
        <f>VLOOKUP($B70,Data!$A$8:FC$351,Data!FC$4,FALSE)</f>
        <v>5.3117408906882588E-2</v>
      </c>
      <c r="AK70" s="22">
        <f>VLOOKUP($B70,Data!$A$8:FD$351,Data!FD$4,FALSE)</f>
        <v>8.9987785016286639E-2</v>
      </c>
      <c r="AL70" s="22">
        <f>VLOOKUP($B70,Data!$A$8:FE$351,Data!FE$4,FALSE)</f>
        <v>8.4706591639871376E-2</v>
      </c>
      <c r="AM70" s="22">
        <f>VLOOKUP($B70,Data!$A$8:FF$351,Data!FF$4,FALSE)</f>
        <v>7.8426559356136821E-2</v>
      </c>
      <c r="AN70" s="22" t="e">
        <f>VLOOKUP($B70,Data!$A$8:$EZ$351,Data!#REF!,FALSE)</f>
        <v>#REF!</v>
      </c>
      <c r="AO70" s="22" t="e">
        <f>VLOOKUP($B70,Data!$A$8:$EZ$351,Data!#REF!,FALSE)</f>
        <v>#REF!</v>
      </c>
      <c r="AP70" s="22" t="e">
        <f>VLOOKUP($B70,Data!$A$8:$EZ$351,Data!#REF!,FALSE)</f>
        <v>#REF!</v>
      </c>
      <c r="AQ70" s="22" t="e">
        <f>VLOOKUP($B70,Data!$A$8:$EZ$351,Data!#REF!,FALSE)</f>
        <v>#REF!</v>
      </c>
      <c r="AR70" s="22" t="e">
        <f>VLOOKUP($B70,Data!$A$8:$EZ$351,Data!#REF!,FALSE)</f>
        <v>#REF!</v>
      </c>
      <c r="AS70" s="22" t="e">
        <f>VLOOKUP($B70,Data!$A$8:$EZ$351,Data!#REF!,FALSE)</f>
        <v>#REF!</v>
      </c>
      <c r="AT70" s="22" t="e">
        <f>VLOOKUP($B70,Data!$A$8:$EZ$351,Data!#REF!,FALSE)</f>
        <v>#REF!</v>
      </c>
      <c r="AU70" s="22" t="e">
        <f>VLOOKUP($B70,Data!$A$8:$EZ$351,Data!#REF!,FALSE)</f>
        <v>#REF!</v>
      </c>
      <c r="AV70" s="22" t="e">
        <f>VLOOKUP($B70,Data!$A$8:$EZ$351,Data!#REF!,FALSE)</f>
        <v>#REF!</v>
      </c>
      <c r="AW70" s="22" t="e">
        <f>VLOOKUP($B70,Data!$A$8:$EZ$351,Data!#REF!,FALSE)</f>
        <v>#REF!</v>
      </c>
      <c r="AX70" s="22" t="e">
        <f>VLOOKUP($B70,Data!$A$8:$EZ$351,Data!#REF!,FALSE)</f>
        <v>#REF!</v>
      </c>
      <c r="AY70" s="22" t="e">
        <f>VLOOKUP($B70,Data!$A$8:$EZ$351,Data!#REF!,FALSE)</f>
        <v>#REF!</v>
      </c>
      <c r="AZ70" s="22" t="e">
        <f>VLOOKUP($B70,Data!$A$8:$EZ$351,Data!#REF!,FALSE)</f>
        <v>#REF!</v>
      </c>
      <c r="BA70" s="22" t="e">
        <f>VLOOKUP($B70,Data!$A$8:$EZ$351,Data!#REF!,FALSE)</f>
        <v>#REF!</v>
      </c>
      <c r="BB70" s="22" t="e">
        <f>VLOOKUP($B70,Data!$A$8:$EZ$351,Data!#REF!,FALSE)</f>
        <v>#REF!</v>
      </c>
      <c r="BC70" s="22" t="e">
        <f>VLOOKUP($B70,Data!$A$8:$EZ$351,Data!#REF!,FALSE)</f>
        <v>#REF!</v>
      </c>
      <c r="BD70" s="22" t="e">
        <f>VLOOKUP($B70,Data!$A$8:$EZ$351,Data!#REF!,FALSE)</f>
        <v>#REF!</v>
      </c>
      <c r="BE70" s="22" t="e">
        <f>VLOOKUP($B70,Data!$A$8:$EZ$351,Data!#REF!,FALSE)</f>
        <v>#REF!</v>
      </c>
    </row>
    <row r="71" spans="1:57" x14ac:dyDescent="0.3">
      <c r="A71" s="1"/>
      <c r="B71" s="16" t="s">
        <v>91</v>
      </c>
      <c r="C71" s="35" t="s">
        <v>440</v>
      </c>
      <c r="D71" t="s">
        <v>442</v>
      </c>
      <c r="E71" s="36" t="s">
        <v>91</v>
      </c>
      <c r="F71" t="s">
        <v>386</v>
      </c>
      <c r="G71" t="s">
        <v>418</v>
      </c>
      <c r="H71" s="22" t="e">
        <f>VLOOKUP($B71,Data!$A$8:$EZ$351,Data!EA$4,FALSE)</f>
        <v>#DIV/0!</v>
      </c>
      <c r="I71" s="22">
        <f>VLOOKUP($B71,Data!$A$8:$EZ$351,Data!EB$4,FALSE)</f>
        <v>9.2448709463931175E-2</v>
      </c>
      <c r="J71" s="22">
        <f>VLOOKUP($B71,Data!$A$8:$EZ$351,Data!EC$4,FALSE)</f>
        <v>8.757475083056479E-2</v>
      </c>
      <c r="K71" s="22">
        <f>VLOOKUP($B71,Data!$A$8:$EZ$351,Data!ED$4,FALSE)</f>
        <v>7.919562419562419E-2</v>
      </c>
      <c r="L71" s="22">
        <f>VLOOKUP($B71,Data!$A$8:$EZ$351,Data!EE$4,FALSE)</f>
        <v>8.2519946808510644E-2</v>
      </c>
      <c r="M71" s="22">
        <f>VLOOKUP($B71,Data!$A$8:$EZ$351,Data!EF$4,FALSE)</f>
        <v>7.8092016238159673E-2</v>
      </c>
      <c r="N71" s="22">
        <f>VLOOKUP($B71,Data!$A$8:$EZ$351,Data!EG$4,FALSE)</f>
        <v>6.8675981370592151E-2</v>
      </c>
      <c r="O71" s="22">
        <f>VLOOKUP($B71,Data!$A$8:$EZ$351,Data!EH$4,FALSE)</f>
        <v>5.8882978723404256E-2</v>
      </c>
      <c r="P71" s="22">
        <f>VLOOKUP($B71,Data!$A$8:$EZ$351,Data!EI$4,FALSE)</f>
        <v>5.7005174644243206E-2</v>
      </c>
      <c r="Q71" s="22">
        <f>VLOOKUP($B71,Data!$A$8:$EZ$351,Data!EJ$4,FALSE)</f>
        <v>5.4583333333333331E-2</v>
      </c>
      <c r="R71" s="22">
        <f>VLOOKUP($B71,Data!$A$8:$EZ$351,Data!EK$4,FALSE)</f>
        <v>5.1558691468890312E-2</v>
      </c>
      <c r="S71" s="22">
        <f>VLOOKUP($B71,Data!$A$8:$EZ$351,Data!EL$4,FALSE)</f>
        <v>4.9638395792241947E-2</v>
      </c>
      <c r="T71" s="22">
        <f>VLOOKUP($B71,Data!$A$8:$EZ$351,Data!EM$4,FALSE)</f>
        <v>5.2329472329472326E-2</v>
      </c>
      <c r="U71" s="22">
        <f>VLOOKUP($B71,Data!$A$8:$EZ$351,Data!EN$4,FALSE)</f>
        <v>5.0488888888888889E-2</v>
      </c>
      <c r="V71" s="22">
        <f>VLOOKUP($B71,Data!$A$8:$EZ$351,Data!EO$4,FALSE)</f>
        <v>4.8666256914566684E-2</v>
      </c>
      <c r="W71" s="22">
        <f>VLOOKUP($B71,Data!$A$8:$EZ$351,Data!EP$4,FALSE)</f>
        <v>4.4631956912028724E-2</v>
      </c>
      <c r="X71" s="22">
        <f>VLOOKUP($B71,Data!$A$8:$EZ$351,Data!EQ$4,FALSE)</f>
        <v>4.6108811354228264E-2</v>
      </c>
      <c r="Y71" s="22">
        <f>VLOOKUP($B71,Data!$A$8:$EZ$351,Data!ER$4,FALSE)</f>
        <v>4.4788160185722577E-2</v>
      </c>
      <c r="Z71" s="22">
        <f>VLOOKUP($B71,Data!$A$8:$EZ$351,Data!ES$4,FALSE)</f>
        <v>4.0433542498573873E-2</v>
      </c>
      <c r="AA71" s="22">
        <f>VLOOKUP($B71,Data!$A$8:$EZ$351,Data!ET$4,FALSE)</f>
        <v>3.9307042253521128E-2</v>
      </c>
      <c r="AB71" s="22">
        <f>VLOOKUP($B71,Data!$A$8:$EZ$351,Data!EU$4,FALSE)</f>
        <v>4.151143335192415E-2</v>
      </c>
      <c r="AC71" s="22">
        <f>VLOOKUP($B71,Data!$A$8:$EZ$351,Data!EV$4,FALSE)</f>
        <v>4.0564383561643838E-2</v>
      </c>
      <c r="AD71" s="22">
        <f>VLOOKUP($B71,Data!$A$8:$EZ$351,Data!EW$4,FALSE)</f>
        <v>3.8112384069830876E-2</v>
      </c>
      <c r="AE71" s="22">
        <f>VLOOKUP($B71,Data!$A$8:$EZ$351,Data!EX$4,FALSE)</f>
        <v>3.8294956140350875E-2</v>
      </c>
      <c r="AF71" s="22">
        <f>VLOOKUP($B71,Data!$A$8:$EZ$351,Data!EY$4,FALSE)</f>
        <v>4.1647696476964771E-2</v>
      </c>
      <c r="AG71" s="22">
        <f>VLOOKUP($B71,Data!$A$8:$EZ$351,Data!EZ$4,FALSE)</f>
        <v>4.3732820230896099E-2</v>
      </c>
      <c r="AH71" s="22">
        <f>VLOOKUP($B71,Data!$A$8:$FA$351,Data!FA$4,FALSE)</f>
        <v>4.291891891891892E-2</v>
      </c>
      <c r="AI71" s="22">
        <f>VLOOKUP($B71,Data!$A$8:FB$351,Data!FB$4,FALSE)</f>
        <v>4.2390501319261212E-2</v>
      </c>
      <c r="AJ71" s="22">
        <f>VLOOKUP($B71,Data!$A$8:FC$351,Data!FC$4,FALSE)</f>
        <v>4.60501066098081E-2</v>
      </c>
      <c r="AK71" s="22">
        <f>VLOOKUP($B71,Data!$A$8:FD$351,Data!FD$4,FALSE)</f>
        <v>8.8665603402445503E-2</v>
      </c>
      <c r="AL71" s="22">
        <f>VLOOKUP($B71,Data!$A$8:FE$351,Data!FE$4,FALSE)</f>
        <v>8.9447396386822531E-2</v>
      </c>
      <c r="AM71" s="22">
        <f>VLOOKUP($B71,Data!$A$8:FF$351,Data!FF$4,FALSE)</f>
        <v>8.9016042780748664E-2</v>
      </c>
      <c r="AN71" s="22" t="e">
        <f>VLOOKUP($B71,Data!$A$8:$EZ$351,Data!#REF!,FALSE)</f>
        <v>#REF!</v>
      </c>
      <c r="AO71" s="22" t="e">
        <f>VLOOKUP($B71,Data!$A$8:$EZ$351,Data!#REF!,FALSE)</f>
        <v>#REF!</v>
      </c>
      <c r="AP71" s="22" t="e">
        <f>VLOOKUP($B71,Data!$A$8:$EZ$351,Data!#REF!,FALSE)</f>
        <v>#REF!</v>
      </c>
      <c r="AQ71" s="22" t="e">
        <f>VLOOKUP($B71,Data!$A$8:$EZ$351,Data!#REF!,FALSE)</f>
        <v>#REF!</v>
      </c>
      <c r="AR71" s="22" t="e">
        <f>VLOOKUP($B71,Data!$A$8:$EZ$351,Data!#REF!,FALSE)</f>
        <v>#REF!</v>
      </c>
      <c r="AS71" s="22" t="e">
        <f>VLOOKUP($B71,Data!$A$8:$EZ$351,Data!#REF!,FALSE)</f>
        <v>#REF!</v>
      </c>
      <c r="AT71" s="22" t="e">
        <f>VLOOKUP($B71,Data!$A$8:$EZ$351,Data!#REF!,FALSE)</f>
        <v>#REF!</v>
      </c>
      <c r="AU71" s="22" t="e">
        <f>VLOOKUP($B71,Data!$A$8:$EZ$351,Data!#REF!,FALSE)</f>
        <v>#REF!</v>
      </c>
      <c r="AV71" s="22" t="e">
        <f>VLOOKUP($B71,Data!$A$8:$EZ$351,Data!#REF!,FALSE)</f>
        <v>#REF!</v>
      </c>
      <c r="AW71" s="22" t="e">
        <f>VLOOKUP($B71,Data!$A$8:$EZ$351,Data!#REF!,FALSE)</f>
        <v>#REF!</v>
      </c>
      <c r="AX71" s="22" t="e">
        <f>VLOOKUP($B71,Data!$A$8:$EZ$351,Data!#REF!,FALSE)</f>
        <v>#REF!</v>
      </c>
      <c r="AY71" s="22" t="e">
        <f>VLOOKUP($B71,Data!$A$8:$EZ$351,Data!#REF!,FALSE)</f>
        <v>#REF!</v>
      </c>
      <c r="AZ71" s="22" t="e">
        <f>VLOOKUP($B71,Data!$A$8:$EZ$351,Data!#REF!,FALSE)</f>
        <v>#REF!</v>
      </c>
      <c r="BA71" s="22" t="e">
        <f>VLOOKUP($B71,Data!$A$8:$EZ$351,Data!#REF!,FALSE)</f>
        <v>#REF!</v>
      </c>
      <c r="BB71" s="22" t="e">
        <f>VLOOKUP($B71,Data!$A$8:$EZ$351,Data!#REF!,FALSE)</f>
        <v>#REF!</v>
      </c>
      <c r="BC71" s="22" t="e">
        <f>VLOOKUP($B71,Data!$A$8:$EZ$351,Data!#REF!,FALSE)</f>
        <v>#REF!</v>
      </c>
      <c r="BD71" s="22" t="e">
        <f>VLOOKUP($B71,Data!$A$8:$EZ$351,Data!#REF!,FALSE)</f>
        <v>#REF!</v>
      </c>
      <c r="BE71" s="22" t="e">
        <f>VLOOKUP($B71,Data!$A$8:$EZ$351,Data!#REF!,FALSE)</f>
        <v>#REF!</v>
      </c>
    </row>
    <row r="72" spans="1:57" x14ac:dyDescent="0.3">
      <c r="A72" s="1"/>
      <c r="B72" s="16" t="s">
        <v>92</v>
      </c>
      <c r="C72" s="35" t="s">
        <v>441</v>
      </c>
      <c r="D72" t="s">
        <v>0</v>
      </c>
      <c r="E72" s="36" t="s">
        <v>92</v>
      </c>
      <c r="F72" t="s">
        <v>396</v>
      </c>
      <c r="G72" t="s">
        <v>422</v>
      </c>
      <c r="H72" s="22" t="e">
        <f>VLOOKUP($B72,Data!$A$8:$EZ$351,Data!EA$4,FALSE)</f>
        <v>#DIV/0!</v>
      </c>
      <c r="I72" s="22">
        <f>VLOOKUP($B72,Data!$A$8:$EZ$351,Data!EB$4,FALSE)</f>
        <v>2.9363957597173144E-2</v>
      </c>
      <c r="J72" s="22">
        <f>VLOOKUP($B72,Data!$A$8:$EZ$351,Data!EC$4,FALSE)</f>
        <v>2.8345588235294119E-2</v>
      </c>
      <c r="K72" s="22">
        <f>VLOOKUP($B72,Data!$A$8:$EZ$351,Data!ED$4,FALSE)</f>
        <v>2.8517110266159697E-2</v>
      </c>
      <c r="L72" s="22">
        <f>VLOOKUP($B72,Data!$A$8:$EZ$351,Data!EE$4,FALSE)</f>
        <v>2.7877551020408162E-2</v>
      </c>
      <c r="M72" s="22">
        <f>VLOOKUP($B72,Data!$A$8:$EZ$351,Data!EF$4,FALSE)</f>
        <v>2.3632653061224491E-2</v>
      </c>
      <c r="N72" s="22">
        <f>VLOOKUP($B72,Data!$A$8:$EZ$351,Data!EG$4,FALSE)</f>
        <v>2.1176470588235293E-2</v>
      </c>
      <c r="O72" s="22">
        <f>VLOOKUP($B72,Data!$A$8:$EZ$351,Data!EH$4,FALSE)</f>
        <v>2.0594795539033456E-2</v>
      </c>
      <c r="P72" s="22">
        <f>VLOOKUP($B72,Data!$A$8:$EZ$351,Data!EI$4,FALSE)</f>
        <v>2.1400778210116732E-2</v>
      </c>
      <c r="Q72" s="22">
        <f>VLOOKUP($B72,Data!$A$8:$EZ$351,Data!EJ$4,FALSE)</f>
        <v>2.0281124497991968E-2</v>
      </c>
      <c r="R72" s="22">
        <f>VLOOKUP($B72,Data!$A$8:$EZ$351,Data!EK$4,FALSE)</f>
        <v>1.8339768339768341E-2</v>
      </c>
      <c r="S72" s="22">
        <f>VLOOKUP($B72,Data!$A$8:$EZ$351,Data!EL$4,FALSE)</f>
        <v>1.752988047808765E-2</v>
      </c>
      <c r="T72" s="22">
        <f>VLOOKUP($B72,Data!$A$8:$EZ$351,Data!EM$4,FALSE)</f>
        <v>1.9055118110236219E-2</v>
      </c>
      <c r="U72" s="22">
        <f>VLOOKUP($B72,Data!$A$8:$EZ$351,Data!EN$4,FALSE)</f>
        <v>1.6704545454545455E-2</v>
      </c>
      <c r="V72" s="22">
        <f>VLOOKUP($B72,Data!$A$8:$EZ$351,Data!EO$4,FALSE)</f>
        <v>1.7328244274809161E-2</v>
      </c>
      <c r="W72" s="22">
        <f>VLOOKUP($B72,Data!$A$8:$EZ$351,Data!EP$4,FALSE)</f>
        <v>1.7773437499999999E-2</v>
      </c>
      <c r="X72" s="22">
        <f>VLOOKUP($B72,Data!$A$8:$EZ$351,Data!EQ$4,FALSE)</f>
        <v>1.8224637681159419E-2</v>
      </c>
      <c r="Y72" s="22">
        <f>VLOOKUP($B72,Data!$A$8:$EZ$351,Data!ER$4,FALSE)</f>
        <v>1.931174089068826E-2</v>
      </c>
      <c r="Z72" s="22">
        <f>VLOOKUP($B72,Data!$A$8:$EZ$351,Data!ES$4,FALSE)</f>
        <v>1.9428571428571427E-2</v>
      </c>
      <c r="AA72" s="22">
        <f>VLOOKUP($B72,Data!$A$8:$EZ$351,Data!ET$4,FALSE)</f>
        <v>1.7682926829268291E-2</v>
      </c>
      <c r="AB72" s="22">
        <f>VLOOKUP($B72,Data!$A$8:$EZ$351,Data!EU$4,FALSE)</f>
        <v>1.9917355371900827E-2</v>
      </c>
      <c r="AC72" s="22">
        <f>VLOOKUP($B72,Data!$A$8:$EZ$351,Data!EV$4,FALSE)</f>
        <v>2.15929203539823E-2</v>
      </c>
      <c r="AD72" s="22">
        <f>VLOOKUP($B72,Data!$A$8:$EZ$351,Data!EW$4,FALSE)</f>
        <v>2.0548523206751056E-2</v>
      </c>
      <c r="AE72" s="22">
        <f>VLOOKUP($B72,Data!$A$8:$EZ$351,Data!EX$4,FALSE)</f>
        <v>2.0166666666666666E-2</v>
      </c>
      <c r="AF72" s="22">
        <f>VLOOKUP($B72,Data!$A$8:$EZ$351,Data!EY$4,FALSE)</f>
        <v>2.1140350877192984E-2</v>
      </c>
      <c r="AG72" s="22">
        <f>VLOOKUP($B72,Data!$A$8:$EZ$351,Data!EZ$4,FALSE)</f>
        <v>1.783132530120482E-2</v>
      </c>
      <c r="AH72" s="22">
        <f>VLOOKUP($B72,Data!$A$8:$FA$351,Data!FA$4,FALSE)</f>
        <v>1.6944444444444446E-2</v>
      </c>
      <c r="AI72" s="22">
        <f>VLOOKUP($B72,Data!$A$8:FB$351,Data!FB$4,FALSE)</f>
        <v>1.7234042553191491E-2</v>
      </c>
      <c r="AJ72" s="22">
        <f>VLOOKUP($B72,Data!$A$8:FC$351,Data!FC$4,FALSE)</f>
        <v>1.7479338842975208E-2</v>
      </c>
      <c r="AK72" s="22">
        <f>VLOOKUP($B72,Data!$A$8:FD$351,Data!FD$4,FALSE)</f>
        <v>5.2405063291139239E-2</v>
      </c>
      <c r="AL72" s="22">
        <f>VLOOKUP($B72,Data!$A$8:FE$351,Data!FE$4,FALSE)</f>
        <v>4.9668049792531123E-2</v>
      </c>
      <c r="AM72" s="22">
        <f>VLOOKUP($B72,Data!$A$8:FF$351,Data!FF$4,FALSE)</f>
        <v>3.9507575757575755E-2</v>
      </c>
      <c r="AN72" s="22" t="e">
        <f>VLOOKUP($B72,Data!$A$8:$EZ$351,Data!#REF!,FALSE)</f>
        <v>#REF!</v>
      </c>
      <c r="AO72" s="22" t="e">
        <f>VLOOKUP($B72,Data!$A$8:$EZ$351,Data!#REF!,FALSE)</f>
        <v>#REF!</v>
      </c>
      <c r="AP72" s="22" t="e">
        <f>VLOOKUP($B72,Data!$A$8:$EZ$351,Data!#REF!,FALSE)</f>
        <v>#REF!</v>
      </c>
      <c r="AQ72" s="22" t="e">
        <f>VLOOKUP($B72,Data!$A$8:$EZ$351,Data!#REF!,FALSE)</f>
        <v>#REF!</v>
      </c>
      <c r="AR72" s="22" t="e">
        <f>VLOOKUP($B72,Data!$A$8:$EZ$351,Data!#REF!,FALSE)</f>
        <v>#REF!</v>
      </c>
      <c r="AS72" s="22" t="e">
        <f>VLOOKUP($B72,Data!$A$8:$EZ$351,Data!#REF!,FALSE)</f>
        <v>#REF!</v>
      </c>
      <c r="AT72" s="22" t="e">
        <f>VLOOKUP($B72,Data!$A$8:$EZ$351,Data!#REF!,FALSE)</f>
        <v>#REF!</v>
      </c>
      <c r="AU72" s="22" t="e">
        <f>VLOOKUP($B72,Data!$A$8:$EZ$351,Data!#REF!,FALSE)</f>
        <v>#REF!</v>
      </c>
      <c r="AV72" s="22" t="e">
        <f>VLOOKUP($B72,Data!$A$8:$EZ$351,Data!#REF!,FALSE)</f>
        <v>#REF!</v>
      </c>
      <c r="AW72" s="22" t="e">
        <f>VLOOKUP($B72,Data!$A$8:$EZ$351,Data!#REF!,FALSE)</f>
        <v>#REF!</v>
      </c>
      <c r="AX72" s="22" t="e">
        <f>VLOOKUP($B72,Data!$A$8:$EZ$351,Data!#REF!,FALSE)</f>
        <v>#REF!</v>
      </c>
      <c r="AY72" s="22" t="e">
        <f>VLOOKUP($B72,Data!$A$8:$EZ$351,Data!#REF!,FALSE)</f>
        <v>#REF!</v>
      </c>
      <c r="AZ72" s="22" t="e">
        <f>VLOOKUP($B72,Data!$A$8:$EZ$351,Data!#REF!,FALSE)</f>
        <v>#REF!</v>
      </c>
      <c r="BA72" s="22" t="e">
        <f>VLOOKUP($B72,Data!$A$8:$EZ$351,Data!#REF!,FALSE)</f>
        <v>#REF!</v>
      </c>
      <c r="BB72" s="22" t="e">
        <f>VLOOKUP($B72,Data!$A$8:$EZ$351,Data!#REF!,FALSE)</f>
        <v>#REF!</v>
      </c>
      <c r="BC72" s="22" t="e">
        <f>VLOOKUP($B72,Data!$A$8:$EZ$351,Data!#REF!,FALSE)</f>
        <v>#REF!</v>
      </c>
      <c r="BD72" s="22" t="e">
        <f>VLOOKUP($B72,Data!$A$8:$EZ$351,Data!#REF!,FALSE)</f>
        <v>#REF!</v>
      </c>
      <c r="BE72" s="22" t="e">
        <f>VLOOKUP($B72,Data!$A$8:$EZ$351,Data!#REF!,FALSE)</f>
        <v>#REF!</v>
      </c>
    </row>
    <row r="73" spans="1:57" x14ac:dyDescent="0.3">
      <c r="A73" s="1"/>
      <c r="B73" s="16" t="s">
        <v>93</v>
      </c>
      <c r="C73" s="35" t="s">
        <v>440</v>
      </c>
      <c r="D73" t="s">
        <v>0</v>
      </c>
      <c r="E73" s="36" t="s">
        <v>93</v>
      </c>
      <c r="F73" t="s">
        <v>385</v>
      </c>
      <c r="G73" t="s">
        <v>418</v>
      </c>
      <c r="H73" s="22" t="e">
        <f>VLOOKUP($B73,Data!$A$8:$EZ$351,Data!EA$4,FALSE)</f>
        <v>#DIV/0!</v>
      </c>
      <c r="I73" s="22">
        <f>VLOOKUP($B73,Data!$A$8:$EZ$351,Data!EB$4,FALSE)</f>
        <v>5.0017452006980802E-2</v>
      </c>
      <c r="J73" s="22">
        <f>VLOOKUP($B73,Data!$A$8:$EZ$351,Data!EC$4,FALSE)</f>
        <v>4.7469244288224959E-2</v>
      </c>
      <c r="K73" s="22">
        <f>VLOOKUP($B73,Data!$A$8:$EZ$351,Data!ED$4,FALSE)</f>
        <v>4.2280405405405404E-2</v>
      </c>
      <c r="L73" s="22">
        <f>VLOOKUP($B73,Data!$A$8:$EZ$351,Data!EE$4,FALSE)</f>
        <v>4.6643356643356643E-2</v>
      </c>
      <c r="M73" s="22">
        <f>VLOOKUP($B73,Data!$A$8:$EZ$351,Data!EF$4,FALSE)</f>
        <v>4.0379310344827585E-2</v>
      </c>
      <c r="N73" s="22">
        <f>VLOOKUP($B73,Data!$A$8:$EZ$351,Data!EG$4,FALSE)</f>
        <v>3.6013513513513513E-2</v>
      </c>
      <c r="O73" s="22">
        <f>VLOOKUP($B73,Data!$A$8:$EZ$351,Data!EH$4,FALSE)</f>
        <v>3.3536379018612519E-2</v>
      </c>
      <c r="P73" s="22">
        <f>VLOOKUP($B73,Data!$A$8:$EZ$351,Data!EI$4,FALSE)</f>
        <v>3.4540901502504176E-2</v>
      </c>
      <c r="Q73" s="22">
        <f>VLOOKUP($B73,Data!$A$8:$EZ$351,Data!EJ$4,FALSE)</f>
        <v>3.2680067001675042E-2</v>
      </c>
      <c r="R73" s="22">
        <f>VLOOKUP($B73,Data!$A$8:$EZ$351,Data!EK$4,FALSE)</f>
        <v>3.1383333333333333E-2</v>
      </c>
      <c r="S73" s="22">
        <f>VLOOKUP($B73,Data!$A$8:$EZ$351,Data!EL$4,FALSE)</f>
        <v>3.0787269681742044E-2</v>
      </c>
      <c r="T73" s="22">
        <f>VLOOKUP($B73,Data!$A$8:$EZ$351,Data!EM$4,FALSE)</f>
        <v>3.2857142857142856E-2</v>
      </c>
      <c r="U73" s="22">
        <f>VLOOKUP($B73,Data!$A$8:$EZ$351,Data!EN$4,FALSE)</f>
        <v>3.1470588235294118E-2</v>
      </c>
      <c r="V73" s="22">
        <f>VLOOKUP($B73,Data!$A$8:$EZ$351,Data!EO$4,FALSE)</f>
        <v>3.1433278418451401E-2</v>
      </c>
      <c r="W73" s="22">
        <f>VLOOKUP($B73,Data!$A$8:$EZ$351,Data!EP$4,FALSE)</f>
        <v>3.0479338842975205E-2</v>
      </c>
      <c r="X73" s="22">
        <f>VLOOKUP($B73,Data!$A$8:$EZ$351,Data!EQ$4,FALSE)</f>
        <v>3.017515923566879E-2</v>
      </c>
      <c r="Y73" s="22">
        <f>VLOOKUP($B73,Data!$A$8:$EZ$351,Data!ER$4,FALSE)</f>
        <v>2.9055999999999998E-2</v>
      </c>
      <c r="Z73" s="22">
        <f>VLOOKUP($B73,Data!$A$8:$EZ$351,Data!ES$4,FALSE)</f>
        <v>2.7006269592476487E-2</v>
      </c>
      <c r="AA73" s="22">
        <f>VLOOKUP($B73,Data!$A$8:$EZ$351,Data!ET$4,FALSE)</f>
        <v>2.6294573643410854E-2</v>
      </c>
      <c r="AB73" s="22">
        <f>VLOOKUP($B73,Data!$A$8:$EZ$351,Data!EU$4,FALSE)</f>
        <v>3.1178396072013094E-2</v>
      </c>
      <c r="AC73" s="22">
        <f>VLOOKUP($B73,Data!$A$8:$EZ$351,Data!EV$4,FALSE)</f>
        <v>3.0132450331125826E-2</v>
      </c>
      <c r="AD73" s="22">
        <f>VLOOKUP($B73,Data!$A$8:$EZ$351,Data!EW$4,FALSE)</f>
        <v>2.9691056910569107E-2</v>
      </c>
      <c r="AE73" s="22">
        <f>VLOOKUP($B73,Data!$A$8:$EZ$351,Data!EX$4,FALSE)</f>
        <v>3.1421232876712328E-2</v>
      </c>
      <c r="AF73" s="22">
        <f>VLOOKUP($B73,Data!$A$8:$EZ$351,Data!EY$4,FALSE)</f>
        <v>3.5332167832167832E-2</v>
      </c>
      <c r="AG73" s="22">
        <f>VLOOKUP($B73,Data!$A$8:$EZ$351,Data!EZ$4,FALSE)</f>
        <v>3.4013722126929671E-2</v>
      </c>
      <c r="AH73" s="22">
        <f>VLOOKUP($B73,Data!$A$8:$FA$351,Data!FA$4,FALSE)</f>
        <v>3.3598615916955017E-2</v>
      </c>
      <c r="AI73" s="22">
        <f>VLOOKUP($B73,Data!$A$8:FB$351,Data!FB$4,FALSE)</f>
        <v>3.4204355108877725E-2</v>
      </c>
      <c r="AJ73" s="22">
        <f>VLOOKUP($B73,Data!$A$8:FC$351,Data!FC$4,FALSE)</f>
        <v>3.4919354838709678E-2</v>
      </c>
      <c r="AK73" s="22">
        <f>VLOOKUP($B73,Data!$A$8:FD$351,Data!FD$4,FALSE)</f>
        <v>8.2301587301587306E-2</v>
      </c>
      <c r="AL73" s="22">
        <f>VLOOKUP($B73,Data!$A$8:FE$351,Data!FE$4,FALSE)</f>
        <v>8.5550314465408811E-2</v>
      </c>
      <c r="AM73" s="22">
        <f>VLOOKUP($B73,Data!$A$8:FF$351,Data!FF$4,FALSE)</f>
        <v>9.6054313099041527E-2</v>
      </c>
      <c r="AN73" s="22" t="e">
        <f>VLOOKUP($B73,Data!$A$8:$EZ$351,Data!#REF!,FALSE)</f>
        <v>#REF!</v>
      </c>
      <c r="AO73" s="22" t="e">
        <f>VLOOKUP($B73,Data!$A$8:$EZ$351,Data!#REF!,FALSE)</f>
        <v>#REF!</v>
      </c>
      <c r="AP73" s="22" t="e">
        <f>VLOOKUP($B73,Data!$A$8:$EZ$351,Data!#REF!,FALSE)</f>
        <v>#REF!</v>
      </c>
      <c r="AQ73" s="22" t="e">
        <f>VLOOKUP($B73,Data!$A$8:$EZ$351,Data!#REF!,FALSE)</f>
        <v>#REF!</v>
      </c>
      <c r="AR73" s="22" t="e">
        <f>VLOOKUP($B73,Data!$A$8:$EZ$351,Data!#REF!,FALSE)</f>
        <v>#REF!</v>
      </c>
      <c r="AS73" s="22" t="e">
        <f>VLOOKUP($B73,Data!$A$8:$EZ$351,Data!#REF!,FALSE)</f>
        <v>#REF!</v>
      </c>
      <c r="AT73" s="22" t="e">
        <f>VLOOKUP($B73,Data!$A$8:$EZ$351,Data!#REF!,FALSE)</f>
        <v>#REF!</v>
      </c>
      <c r="AU73" s="22" t="e">
        <f>VLOOKUP($B73,Data!$A$8:$EZ$351,Data!#REF!,FALSE)</f>
        <v>#REF!</v>
      </c>
      <c r="AV73" s="22" t="e">
        <f>VLOOKUP($B73,Data!$A$8:$EZ$351,Data!#REF!,FALSE)</f>
        <v>#REF!</v>
      </c>
      <c r="AW73" s="22" t="e">
        <f>VLOOKUP($B73,Data!$A$8:$EZ$351,Data!#REF!,FALSE)</f>
        <v>#REF!</v>
      </c>
      <c r="AX73" s="22" t="e">
        <f>VLOOKUP($B73,Data!$A$8:$EZ$351,Data!#REF!,FALSE)</f>
        <v>#REF!</v>
      </c>
      <c r="AY73" s="22" t="e">
        <f>VLOOKUP($B73,Data!$A$8:$EZ$351,Data!#REF!,FALSE)</f>
        <v>#REF!</v>
      </c>
      <c r="AZ73" s="22" t="e">
        <f>VLOOKUP($B73,Data!$A$8:$EZ$351,Data!#REF!,FALSE)</f>
        <v>#REF!</v>
      </c>
      <c r="BA73" s="22" t="e">
        <f>VLOOKUP($B73,Data!$A$8:$EZ$351,Data!#REF!,FALSE)</f>
        <v>#REF!</v>
      </c>
      <c r="BB73" s="22" t="e">
        <f>VLOOKUP($B73,Data!$A$8:$EZ$351,Data!#REF!,FALSE)</f>
        <v>#REF!</v>
      </c>
      <c r="BC73" s="22" t="e">
        <f>VLOOKUP($B73,Data!$A$8:$EZ$351,Data!#REF!,FALSE)</f>
        <v>#REF!</v>
      </c>
      <c r="BD73" s="22" t="e">
        <f>VLOOKUP($B73,Data!$A$8:$EZ$351,Data!#REF!,FALSE)</f>
        <v>#REF!</v>
      </c>
      <c r="BE73" s="22" t="e">
        <f>VLOOKUP($B73,Data!$A$8:$EZ$351,Data!#REF!,FALSE)</f>
        <v>#REF!</v>
      </c>
    </row>
    <row r="74" spans="1:57" x14ac:dyDescent="0.3">
      <c r="A74" s="1"/>
      <c r="B74" s="16" t="s">
        <v>94</v>
      </c>
      <c r="C74" s="35" t="s">
        <v>440</v>
      </c>
      <c r="D74" t="s">
        <v>442</v>
      </c>
      <c r="E74" s="36" t="s">
        <v>94</v>
      </c>
      <c r="F74" t="s">
        <v>385</v>
      </c>
      <c r="G74" t="s">
        <v>418</v>
      </c>
      <c r="H74" s="22" t="e">
        <f>VLOOKUP($B74,Data!$A$8:$EZ$351,Data!EA$4,FALSE)</f>
        <v>#DIV/0!</v>
      </c>
      <c r="I74" s="22">
        <f>VLOOKUP($B74,Data!$A$8:$EZ$351,Data!EB$4,FALSE)</f>
        <v>7.5293811752470102E-2</v>
      </c>
      <c r="J74" s="22">
        <f>VLOOKUP($B74,Data!$A$8:$EZ$351,Data!EC$4,FALSE)</f>
        <v>7.1456919060052221E-2</v>
      </c>
      <c r="K74" s="22">
        <f>VLOOKUP($B74,Data!$A$8:$EZ$351,Data!ED$4,FALSE)</f>
        <v>6.507723995880535E-2</v>
      </c>
      <c r="L74" s="22">
        <f>VLOOKUP($B74,Data!$A$8:$EZ$351,Data!EE$4,FALSE)</f>
        <v>6.4577754891864056E-2</v>
      </c>
      <c r="M74" s="22">
        <f>VLOOKUP($B74,Data!$A$8:$EZ$351,Data!EF$4,FALSE)</f>
        <v>5.93517100561511E-2</v>
      </c>
      <c r="N74" s="22">
        <f>VLOOKUP($B74,Data!$A$8:$EZ$351,Data!EG$4,FALSE)</f>
        <v>5.4730691056910571E-2</v>
      </c>
      <c r="O74" s="22">
        <f>VLOOKUP($B74,Data!$A$8:$EZ$351,Data!EH$4,FALSE)</f>
        <v>5.0636645962732922E-2</v>
      </c>
      <c r="P74" s="22">
        <f>VLOOKUP($B74,Data!$A$8:$EZ$351,Data!EI$4,FALSE)</f>
        <v>4.9363588941053728E-2</v>
      </c>
      <c r="Q74" s="22">
        <f>VLOOKUP($B74,Data!$A$8:$EZ$351,Data!EJ$4,FALSE)</f>
        <v>4.9255765199161423E-2</v>
      </c>
      <c r="R74" s="22">
        <f>VLOOKUP($B74,Data!$A$8:$EZ$351,Data!EK$4,FALSE)</f>
        <v>4.9793541556379037E-2</v>
      </c>
      <c r="S74" s="22">
        <f>VLOOKUP($B74,Data!$A$8:$EZ$351,Data!EL$4,FALSE)</f>
        <v>4.7533470648815655E-2</v>
      </c>
      <c r="T74" s="22">
        <f>VLOOKUP($B74,Data!$A$8:$EZ$351,Data!EM$4,FALSE)</f>
        <v>4.9216589861751155E-2</v>
      </c>
      <c r="U74" s="22">
        <f>VLOOKUP($B74,Data!$A$8:$EZ$351,Data!EN$4,FALSE)</f>
        <v>4.5863453815261045E-2</v>
      </c>
      <c r="V74" s="22">
        <f>VLOOKUP($B74,Data!$A$8:$EZ$351,Data!EO$4,FALSE)</f>
        <v>4.4437250996015934E-2</v>
      </c>
      <c r="W74" s="22">
        <f>VLOOKUP($B74,Data!$A$8:$EZ$351,Data!EP$4,FALSE)</f>
        <v>4.5294117647058825E-2</v>
      </c>
      <c r="X74" s="22">
        <f>VLOOKUP($B74,Data!$A$8:$EZ$351,Data!EQ$4,FALSE)</f>
        <v>4.6976284584980238E-2</v>
      </c>
      <c r="Y74" s="22">
        <f>VLOOKUP($B74,Data!$A$8:$EZ$351,Data!ER$4,FALSE)</f>
        <v>5.0240667976424361E-2</v>
      </c>
      <c r="Z74" s="22">
        <f>VLOOKUP($B74,Data!$A$8:$EZ$351,Data!ES$4,FALSE)</f>
        <v>5.1346153846153847E-2</v>
      </c>
      <c r="AA74" s="22">
        <f>VLOOKUP($B74,Data!$A$8:$EZ$351,Data!ET$4,FALSE)</f>
        <v>5.0364372469635627E-2</v>
      </c>
      <c r="AB74" s="22">
        <f>VLOOKUP($B74,Data!$A$8:$EZ$351,Data!EU$4,FALSE)</f>
        <v>5.2098078867542974E-2</v>
      </c>
      <c r="AC74" s="22">
        <f>VLOOKUP($B74,Data!$A$8:$EZ$351,Data!EV$4,FALSE)</f>
        <v>5.2656488549618317E-2</v>
      </c>
      <c r="AD74" s="22">
        <f>VLOOKUP($B74,Data!$A$8:$EZ$351,Data!EW$4,FALSE)</f>
        <v>5.3494404883011187E-2</v>
      </c>
      <c r="AE74" s="22">
        <f>VLOOKUP($B74,Data!$A$8:$EZ$351,Data!EX$4,FALSE)</f>
        <v>5.1675050301810868E-2</v>
      </c>
      <c r="AF74" s="22">
        <f>VLOOKUP($B74,Data!$A$8:$EZ$351,Data!EY$4,FALSE)</f>
        <v>5.5507172131147538E-2</v>
      </c>
      <c r="AG74" s="22">
        <f>VLOOKUP($B74,Data!$A$8:$EZ$351,Data!EZ$4,FALSE)</f>
        <v>5.5035211267605633E-2</v>
      </c>
      <c r="AH74" s="22">
        <f>VLOOKUP($B74,Data!$A$8:$FA$351,Data!FA$4,FALSE)</f>
        <v>5.6744778400407536E-2</v>
      </c>
      <c r="AI74" s="22">
        <f>VLOOKUP($B74,Data!$A$8:FB$351,Data!FB$4,FALSE)</f>
        <v>5.5482897384305833E-2</v>
      </c>
      <c r="AJ74" s="22">
        <f>VLOOKUP($B74,Data!$A$8:FC$351,Data!FC$4,FALSE)</f>
        <v>5.5745204131824891E-2</v>
      </c>
      <c r="AK74" s="22">
        <f>VLOOKUP($B74,Data!$A$8:FD$351,Data!FD$4,FALSE)</f>
        <v>0.11069207622868606</v>
      </c>
      <c r="AL74" s="22">
        <f>VLOOKUP($B74,Data!$A$8:FE$351,Data!FE$4,FALSE)</f>
        <v>0.11467098703888336</v>
      </c>
      <c r="AM74" s="22">
        <f>VLOOKUP($B74,Data!$A$8:FF$351,Data!FF$4,FALSE)</f>
        <v>0.11364310430054375</v>
      </c>
      <c r="AN74" s="22" t="e">
        <f>VLOOKUP($B74,Data!$A$8:$EZ$351,Data!#REF!,FALSE)</f>
        <v>#REF!</v>
      </c>
      <c r="AO74" s="22" t="e">
        <f>VLOOKUP($B74,Data!$A$8:$EZ$351,Data!#REF!,FALSE)</f>
        <v>#REF!</v>
      </c>
      <c r="AP74" s="22" t="e">
        <f>VLOOKUP($B74,Data!$A$8:$EZ$351,Data!#REF!,FALSE)</f>
        <v>#REF!</v>
      </c>
      <c r="AQ74" s="22" t="e">
        <f>VLOOKUP($B74,Data!$A$8:$EZ$351,Data!#REF!,FALSE)</f>
        <v>#REF!</v>
      </c>
      <c r="AR74" s="22" t="e">
        <f>VLOOKUP($B74,Data!$A$8:$EZ$351,Data!#REF!,FALSE)</f>
        <v>#REF!</v>
      </c>
      <c r="AS74" s="22" t="e">
        <f>VLOOKUP($B74,Data!$A$8:$EZ$351,Data!#REF!,FALSE)</f>
        <v>#REF!</v>
      </c>
      <c r="AT74" s="22" t="e">
        <f>VLOOKUP($B74,Data!$A$8:$EZ$351,Data!#REF!,FALSE)</f>
        <v>#REF!</v>
      </c>
      <c r="AU74" s="22" t="e">
        <f>VLOOKUP($B74,Data!$A$8:$EZ$351,Data!#REF!,FALSE)</f>
        <v>#REF!</v>
      </c>
      <c r="AV74" s="22" t="e">
        <f>VLOOKUP($B74,Data!$A$8:$EZ$351,Data!#REF!,FALSE)</f>
        <v>#REF!</v>
      </c>
      <c r="AW74" s="22" t="e">
        <f>VLOOKUP($B74,Data!$A$8:$EZ$351,Data!#REF!,FALSE)</f>
        <v>#REF!</v>
      </c>
      <c r="AX74" s="22" t="e">
        <f>VLOOKUP($B74,Data!$A$8:$EZ$351,Data!#REF!,FALSE)</f>
        <v>#REF!</v>
      </c>
      <c r="AY74" s="22" t="e">
        <f>VLOOKUP($B74,Data!$A$8:$EZ$351,Data!#REF!,FALSE)</f>
        <v>#REF!</v>
      </c>
      <c r="AZ74" s="22" t="e">
        <f>VLOOKUP($B74,Data!$A$8:$EZ$351,Data!#REF!,FALSE)</f>
        <v>#REF!</v>
      </c>
      <c r="BA74" s="22" t="e">
        <f>VLOOKUP($B74,Data!$A$8:$EZ$351,Data!#REF!,FALSE)</f>
        <v>#REF!</v>
      </c>
      <c r="BB74" s="22" t="e">
        <f>VLOOKUP($B74,Data!$A$8:$EZ$351,Data!#REF!,FALSE)</f>
        <v>#REF!</v>
      </c>
      <c r="BC74" s="22" t="e">
        <f>VLOOKUP($B74,Data!$A$8:$EZ$351,Data!#REF!,FALSE)</f>
        <v>#REF!</v>
      </c>
      <c r="BD74" s="22" t="e">
        <f>VLOOKUP($B74,Data!$A$8:$EZ$351,Data!#REF!,FALSE)</f>
        <v>#REF!</v>
      </c>
      <c r="BE74" s="22" t="e">
        <f>VLOOKUP($B74,Data!$A$8:$EZ$351,Data!#REF!,FALSE)</f>
        <v>#REF!</v>
      </c>
    </row>
    <row r="75" spans="1:57" x14ac:dyDescent="0.3">
      <c r="A75" s="1"/>
      <c r="B75" s="16" t="s">
        <v>13</v>
      </c>
      <c r="C75" s="35" t="s">
        <v>441</v>
      </c>
      <c r="D75" t="s">
        <v>442</v>
      </c>
      <c r="E75" s="36" t="s">
        <v>13</v>
      </c>
      <c r="F75" t="s">
        <v>418</v>
      </c>
      <c r="G75" t="s">
        <v>418</v>
      </c>
      <c r="H75" s="22" t="e">
        <f>VLOOKUP($B75,Data!$A$8:$EZ$351,Data!EA$4,FALSE)</f>
        <v>#DIV/0!</v>
      </c>
      <c r="I75" s="22">
        <f>VLOOKUP($B75,Data!$A$8:$EZ$351,Data!EB$4,FALSE)</f>
        <v>4.9242613399916771E-2</v>
      </c>
      <c r="J75" s="22">
        <f>VLOOKUP($B75,Data!$A$8:$EZ$351,Data!EC$4,FALSE)</f>
        <v>4.5782169890664422E-2</v>
      </c>
      <c r="K75" s="22">
        <f>VLOOKUP($B75,Data!$A$8:$EZ$351,Data!ED$4,FALSE)</f>
        <v>4.3220910623946035E-2</v>
      </c>
      <c r="L75" s="22">
        <f>VLOOKUP($B75,Data!$A$8:$EZ$351,Data!EE$4,FALSE)</f>
        <v>4.4091481326059591E-2</v>
      </c>
      <c r="M75" s="22">
        <f>VLOOKUP($B75,Data!$A$8:$EZ$351,Data!EF$4,FALSE)</f>
        <v>4.1261682242990656E-2</v>
      </c>
      <c r="N75" s="22">
        <f>VLOOKUP($B75,Data!$A$8:$EZ$351,Data!EG$4,FALSE)</f>
        <v>3.7881355932203389E-2</v>
      </c>
      <c r="O75" s="22">
        <f>VLOOKUP($B75,Data!$A$8:$EZ$351,Data!EH$4,FALSE)</f>
        <v>3.5409836065573769E-2</v>
      </c>
      <c r="P75" s="22">
        <f>VLOOKUP($B75,Data!$A$8:$EZ$351,Data!EI$4,FALSE)</f>
        <v>3.3127606338615515E-2</v>
      </c>
      <c r="Q75" s="22">
        <f>VLOOKUP($B75,Data!$A$8:$EZ$351,Data!EJ$4,FALSE)</f>
        <v>3.3564273789649414E-2</v>
      </c>
      <c r="R75" s="22">
        <f>VLOOKUP($B75,Data!$A$8:$EZ$351,Data!EK$4,FALSE)</f>
        <v>3.2086630570595583E-2</v>
      </c>
      <c r="S75" s="22">
        <f>VLOOKUP($B75,Data!$A$8:$EZ$351,Data!EL$4,FALSE)</f>
        <v>3.0754247824285121E-2</v>
      </c>
      <c r="T75" s="22">
        <f>VLOOKUP($B75,Data!$A$8:$EZ$351,Data!EM$4,FALSE)</f>
        <v>3.2973316391359593E-2</v>
      </c>
      <c r="U75" s="22">
        <f>VLOOKUP($B75,Data!$A$8:$EZ$351,Data!EN$4,FALSE)</f>
        <v>3.0681625740897545E-2</v>
      </c>
      <c r="V75" s="22">
        <f>VLOOKUP($B75,Data!$A$8:$EZ$351,Data!EO$4,FALSE)</f>
        <v>2.9827295703454087E-2</v>
      </c>
      <c r="W75" s="22">
        <f>VLOOKUP($B75,Data!$A$8:$EZ$351,Data!EP$4,FALSE)</f>
        <v>2.9344192027432492E-2</v>
      </c>
      <c r="X75" s="22">
        <f>VLOOKUP($B75,Data!$A$8:$EZ$351,Data!EQ$4,FALSE)</f>
        <v>3.1027718550106609E-2</v>
      </c>
      <c r="Y75" s="22">
        <f>VLOOKUP($B75,Data!$A$8:$EZ$351,Data!ER$4,FALSE)</f>
        <v>3.0530079932688262E-2</v>
      </c>
      <c r="Z75" s="22">
        <f>VLOOKUP($B75,Data!$A$8:$EZ$351,Data!ES$4,FALSE)</f>
        <v>2.9831009716941276E-2</v>
      </c>
      <c r="AA75" s="22">
        <f>VLOOKUP($B75,Data!$A$8:$EZ$351,Data!ET$4,FALSE)</f>
        <v>2.9435313948588285E-2</v>
      </c>
      <c r="AB75" s="22">
        <f>VLOOKUP($B75,Data!$A$8:$EZ$351,Data!EU$4,FALSE)</f>
        <v>3.0882228788518363E-2</v>
      </c>
      <c r="AC75" s="22">
        <f>VLOOKUP($B75,Data!$A$8:$EZ$351,Data!EV$4,FALSE)</f>
        <v>3.0855431993156546E-2</v>
      </c>
      <c r="AD75" s="22">
        <f>VLOOKUP($B75,Data!$A$8:$EZ$351,Data!EW$4,FALSE)</f>
        <v>2.9664828171404329E-2</v>
      </c>
      <c r="AE75" s="22">
        <f>VLOOKUP($B75,Data!$A$8:$EZ$351,Data!EX$4,FALSE)</f>
        <v>2.8604749787955894E-2</v>
      </c>
      <c r="AF75" s="22">
        <f>VLOOKUP($B75,Data!$A$8:$EZ$351,Data!EY$4,FALSE)</f>
        <v>3.0405576679340938E-2</v>
      </c>
      <c r="AG75" s="22">
        <f>VLOOKUP($B75,Data!$A$8:$EZ$351,Data!EZ$4,FALSE)</f>
        <v>2.9258474576271187E-2</v>
      </c>
      <c r="AH75" s="22">
        <f>VLOOKUP($B75,Data!$A$8:$FA$351,Data!FA$4,FALSE)</f>
        <v>2.8337585034013606E-2</v>
      </c>
      <c r="AI75" s="22">
        <f>VLOOKUP($B75,Data!$A$8:FB$351,Data!FB$4,FALSE)</f>
        <v>2.8555507929704245E-2</v>
      </c>
      <c r="AJ75" s="22">
        <f>VLOOKUP($B75,Data!$A$8:FC$351,Data!FC$4,FALSE)</f>
        <v>2.9886172006745364E-2</v>
      </c>
      <c r="AK75" s="22">
        <f>VLOOKUP($B75,Data!$A$8:FD$351,Data!FD$4,FALSE)</f>
        <v>6.0977348993288591E-2</v>
      </c>
      <c r="AL75" s="22">
        <f>VLOOKUP($B75,Data!$A$8:FE$351,Data!FE$4,FALSE)</f>
        <v>5.6229991575400172E-2</v>
      </c>
      <c r="AM75" s="22">
        <f>VLOOKUP($B75,Data!$A$8:FF$351,Data!FF$4,FALSE)</f>
        <v>5.3442060085836907E-2</v>
      </c>
      <c r="AN75" s="22" t="e">
        <f>VLOOKUP($B75,Data!$A$8:$EZ$351,Data!#REF!,FALSE)</f>
        <v>#REF!</v>
      </c>
      <c r="AO75" s="22" t="e">
        <f>VLOOKUP($B75,Data!$A$8:$EZ$351,Data!#REF!,FALSE)</f>
        <v>#REF!</v>
      </c>
      <c r="AP75" s="22" t="e">
        <f>VLOOKUP($B75,Data!$A$8:$EZ$351,Data!#REF!,FALSE)</f>
        <v>#REF!</v>
      </c>
      <c r="AQ75" s="22" t="e">
        <f>VLOOKUP($B75,Data!$A$8:$EZ$351,Data!#REF!,FALSE)</f>
        <v>#REF!</v>
      </c>
      <c r="AR75" s="22" t="e">
        <f>VLOOKUP($B75,Data!$A$8:$EZ$351,Data!#REF!,FALSE)</f>
        <v>#REF!</v>
      </c>
      <c r="AS75" s="22" t="e">
        <f>VLOOKUP($B75,Data!$A$8:$EZ$351,Data!#REF!,FALSE)</f>
        <v>#REF!</v>
      </c>
      <c r="AT75" s="22" t="e">
        <f>VLOOKUP($B75,Data!$A$8:$EZ$351,Data!#REF!,FALSE)</f>
        <v>#REF!</v>
      </c>
      <c r="AU75" s="22" t="e">
        <f>VLOOKUP($B75,Data!$A$8:$EZ$351,Data!#REF!,FALSE)</f>
        <v>#REF!</v>
      </c>
      <c r="AV75" s="22" t="e">
        <f>VLOOKUP($B75,Data!$A$8:$EZ$351,Data!#REF!,FALSE)</f>
        <v>#REF!</v>
      </c>
      <c r="AW75" s="22" t="e">
        <f>VLOOKUP($B75,Data!$A$8:$EZ$351,Data!#REF!,FALSE)</f>
        <v>#REF!</v>
      </c>
      <c r="AX75" s="22" t="e">
        <f>VLOOKUP($B75,Data!$A$8:$EZ$351,Data!#REF!,FALSE)</f>
        <v>#REF!</v>
      </c>
      <c r="AY75" s="22" t="e">
        <f>VLOOKUP($B75,Data!$A$8:$EZ$351,Data!#REF!,FALSE)</f>
        <v>#REF!</v>
      </c>
      <c r="AZ75" s="22" t="e">
        <f>VLOOKUP($B75,Data!$A$8:$EZ$351,Data!#REF!,FALSE)</f>
        <v>#REF!</v>
      </c>
      <c r="BA75" s="22" t="e">
        <f>VLOOKUP($B75,Data!$A$8:$EZ$351,Data!#REF!,FALSE)</f>
        <v>#REF!</v>
      </c>
      <c r="BB75" s="22" t="e">
        <f>VLOOKUP($B75,Data!$A$8:$EZ$351,Data!#REF!,FALSE)</f>
        <v>#REF!</v>
      </c>
      <c r="BC75" s="22" t="e">
        <f>VLOOKUP($B75,Data!$A$8:$EZ$351,Data!#REF!,FALSE)</f>
        <v>#REF!</v>
      </c>
      <c r="BD75" s="22" t="e">
        <f>VLOOKUP($B75,Data!$A$8:$EZ$351,Data!#REF!,FALSE)</f>
        <v>#REF!</v>
      </c>
      <c r="BE75" s="22" t="e">
        <f>VLOOKUP($B75,Data!$A$8:$EZ$351,Data!#REF!,FALSE)</f>
        <v>#REF!</v>
      </c>
    </row>
    <row r="76" spans="1:57" x14ac:dyDescent="0.3">
      <c r="A76" s="1"/>
      <c r="B76" s="16" t="s">
        <v>95</v>
      </c>
      <c r="C76" s="35" t="s">
        <v>446</v>
      </c>
      <c r="D76" t="s">
        <v>0</v>
      </c>
      <c r="E76" s="36" t="s">
        <v>95</v>
      </c>
      <c r="F76" t="s">
        <v>394</v>
      </c>
      <c r="G76" t="s">
        <v>418</v>
      </c>
      <c r="H76" s="22" t="e">
        <f>VLOOKUP($B76,Data!$A$8:$EZ$351,Data!EA$4,FALSE)</f>
        <v>#DIV/0!</v>
      </c>
      <c r="I76" s="22">
        <f>VLOOKUP($B76,Data!$A$8:$EZ$351,Data!EB$4,FALSE)</f>
        <v>4.5543328748280605E-2</v>
      </c>
      <c r="J76" s="22">
        <f>VLOOKUP($B76,Data!$A$8:$EZ$351,Data!EC$4,FALSE)</f>
        <v>4.1816976127320958E-2</v>
      </c>
      <c r="K76" s="22">
        <f>VLOOKUP($B76,Data!$A$8:$EZ$351,Data!ED$4,FALSE)</f>
        <v>3.513853904282116E-2</v>
      </c>
      <c r="L76" s="22">
        <f>VLOOKUP($B76,Data!$A$8:$EZ$351,Data!EE$4,FALSE)</f>
        <v>3.7853470437017991E-2</v>
      </c>
      <c r="M76" s="22">
        <f>VLOOKUP($B76,Data!$A$8:$EZ$351,Data!EF$4,FALSE)</f>
        <v>3.339853300733496E-2</v>
      </c>
      <c r="N76" s="22">
        <f>VLOOKUP($B76,Data!$A$8:$EZ$351,Data!EG$4,FALSE)</f>
        <v>3.218204488778055E-2</v>
      </c>
      <c r="O76" s="22">
        <f>VLOOKUP($B76,Data!$A$8:$EZ$351,Data!EH$4,FALSE)</f>
        <v>3.0748730964467005E-2</v>
      </c>
      <c r="P76" s="22">
        <f>VLOOKUP($B76,Data!$A$8:$EZ$351,Data!EI$4,FALSE)</f>
        <v>2.9509433962264152E-2</v>
      </c>
      <c r="Q76" s="22">
        <f>VLOOKUP($B76,Data!$A$8:$EZ$351,Data!EJ$4,FALSE)</f>
        <v>2.7547408343868519E-2</v>
      </c>
      <c r="R76" s="22">
        <f>VLOOKUP($B76,Data!$A$8:$EZ$351,Data!EK$4,FALSE)</f>
        <v>2.7137452711223205E-2</v>
      </c>
      <c r="S76" s="22">
        <f>VLOOKUP($B76,Data!$A$8:$EZ$351,Data!EL$4,FALSE)</f>
        <v>2.4766118836915298E-2</v>
      </c>
      <c r="T76" s="22">
        <f>VLOOKUP($B76,Data!$A$8:$EZ$351,Data!EM$4,FALSE)</f>
        <v>2.5055900621118014E-2</v>
      </c>
      <c r="U76" s="22">
        <f>VLOOKUP($B76,Data!$A$8:$EZ$351,Data!EN$4,FALSE)</f>
        <v>2.7534591194968552E-2</v>
      </c>
      <c r="V76" s="22">
        <f>VLOOKUP($B76,Data!$A$8:$EZ$351,Data!EO$4,FALSE)</f>
        <v>2.4155363748458693E-2</v>
      </c>
      <c r="W76" s="22">
        <f>VLOOKUP($B76,Data!$A$8:$EZ$351,Data!EP$4,FALSE)</f>
        <v>2.2892459826946848E-2</v>
      </c>
      <c r="X76" s="22">
        <f>VLOOKUP($B76,Data!$A$8:$EZ$351,Data!EQ$4,FALSE)</f>
        <v>2.4784747847478476E-2</v>
      </c>
      <c r="Y76" s="22">
        <f>VLOOKUP($B76,Data!$A$8:$EZ$351,Data!ER$4,FALSE)</f>
        <v>2.525153374233129E-2</v>
      </c>
      <c r="Z76" s="22">
        <f>VLOOKUP($B76,Data!$A$8:$EZ$351,Data!ES$4,FALSE)</f>
        <v>2.4574599260172626E-2</v>
      </c>
      <c r="AA76" s="22">
        <f>VLOOKUP($B76,Data!$A$8:$EZ$351,Data!ET$4,FALSE)</f>
        <v>2.4E-2</v>
      </c>
      <c r="AB76" s="22">
        <f>VLOOKUP($B76,Data!$A$8:$EZ$351,Data!EU$4,FALSE)</f>
        <v>2.4329268292682928E-2</v>
      </c>
      <c r="AC76" s="22">
        <f>VLOOKUP($B76,Data!$A$8:$EZ$351,Data!EV$4,FALSE)</f>
        <v>2.3109756097560975E-2</v>
      </c>
      <c r="AD76" s="22">
        <f>VLOOKUP($B76,Data!$A$8:$EZ$351,Data!EW$4,FALSE)</f>
        <v>2.2600502512562813E-2</v>
      </c>
      <c r="AE76" s="22">
        <f>VLOOKUP($B76,Data!$A$8:$EZ$351,Data!EX$4,FALSE)</f>
        <v>2.0971357409713575E-2</v>
      </c>
      <c r="AF76" s="22">
        <f>VLOOKUP($B76,Data!$A$8:$EZ$351,Data!EY$4,FALSE)</f>
        <v>2.2324393358876118E-2</v>
      </c>
      <c r="AG76" s="22">
        <f>VLOOKUP($B76,Data!$A$8:$EZ$351,Data!EZ$4,FALSE)</f>
        <v>2.2162849872773536E-2</v>
      </c>
      <c r="AH76" s="22">
        <f>VLOOKUP($B76,Data!$A$8:$FA$351,Data!FA$4,FALSE)</f>
        <v>2.21712158808933E-2</v>
      </c>
      <c r="AI76" s="22">
        <f>VLOOKUP($B76,Data!$A$8:FB$351,Data!FB$4,FALSE)</f>
        <v>2.2864450127877238E-2</v>
      </c>
      <c r="AJ76" s="22">
        <f>VLOOKUP($B76,Data!$A$8:FC$351,Data!FC$4,FALSE)</f>
        <v>2.5385587863463968E-2</v>
      </c>
      <c r="AK76" s="22">
        <f>VLOOKUP($B76,Data!$A$8:FD$351,Data!FD$4,FALSE)</f>
        <v>6.3811944091486661E-2</v>
      </c>
      <c r="AL76" s="22">
        <f>VLOOKUP($B76,Data!$A$8:FE$351,Data!FE$4,FALSE)</f>
        <v>6.4808673469387762E-2</v>
      </c>
      <c r="AM76" s="22">
        <f>VLOOKUP($B76,Data!$A$8:FF$351,Data!FF$4,FALSE)</f>
        <v>6.02111801242236E-2</v>
      </c>
      <c r="AN76" s="22" t="e">
        <f>VLOOKUP($B76,Data!$A$8:$EZ$351,Data!#REF!,FALSE)</f>
        <v>#REF!</v>
      </c>
      <c r="AO76" s="22" t="e">
        <f>VLOOKUP($B76,Data!$A$8:$EZ$351,Data!#REF!,FALSE)</f>
        <v>#REF!</v>
      </c>
      <c r="AP76" s="22" t="e">
        <f>VLOOKUP($B76,Data!$A$8:$EZ$351,Data!#REF!,FALSE)</f>
        <v>#REF!</v>
      </c>
      <c r="AQ76" s="22" t="e">
        <f>VLOOKUP($B76,Data!$A$8:$EZ$351,Data!#REF!,FALSE)</f>
        <v>#REF!</v>
      </c>
      <c r="AR76" s="22" t="e">
        <f>VLOOKUP($B76,Data!$A$8:$EZ$351,Data!#REF!,FALSE)</f>
        <v>#REF!</v>
      </c>
      <c r="AS76" s="22" t="e">
        <f>VLOOKUP($B76,Data!$A$8:$EZ$351,Data!#REF!,FALSE)</f>
        <v>#REF!</v>
      </c>
      <c r="AT76" s="22" t="e">
        <f>VLOOKUP($B76,Data!$A$8:$EZ$351,Data!#REF!,FALSE)</f>
        <v>#REF!</v>
      </c>
      <c r="AU76" s="22" t="e">
        <f>VLOOKUP($B76,Data!$A$8:$EZ$351,Data!#REF!,FALSE)</f>
        <v>#REF!</v>
      </c>
      <c r="AV76" s="22" t="e">
        <f>VLOOKUP($B76,Data!$A$8:$EZ$351,Data!#REF!,FALSE)</f>
        <v>#REF!</v>
      </c>
      <c r="AW76" s="22" t="e">
        <f>VLOOKUP($B76,Data!$A$8:$EZ$351,Data!#REF!,FALSE)</f>
        <v>#REF!</v>
      </c>
      <c r="AX76" s="22" t="e">
        <f>VLOOKUP($B76,Data!$A$8:$EZ$351,Data!#REF!,FALSE)</f>
        <v>#REF!</v>
      </c>
      <c r="AY76" s="22" t="e">
        <f>VLOOKUP($B76,Data!$A$8:$EZ$351,Data!#REF!,FALSE)</f>
        <v>#REF!</v>
      </c>
      <c r="AZ76" s="22" t="e">
        <f>VLOOKUP($B76,Data!$A$8:$EZ$351,Data!#REF!,FALSE)</f>
        <v>#REF!</v>
      </c>
      <c r="BA76" s="22" t="e">
        <f>VLOOKUP($B76,Data!$A$8:$EZ$351,Data!#REF!,FALSE)</f>
        <v>#REF!</v>
      </c>
      <c r="BB76" s="22" t="e">
        <f>VLOOKUP($B76,Data!$A$8:$EZ$351,Data!#REF!,FALSE)</f>
        <v>#REF!</v>
      </c>
      <c r="BC76" s="22" t="e">
        <f>VLOOKUP($B76,Data!$A$8:$EZ$351,Data!#REF!,FALSE)</f>
        <v>#REF!</v>
      </c>
      <c r="BD76" s="22" t="e">
        <f>VLOOKUP($B76,Data!$A$8:$EZ$351,Data!#REF!,FALSE)</f>
        <v>#REF!</v>
      </c>
      <c r="BE76" s="22" t="e">
        <f>VLOOKUP($B76,Data!$A$8:$EZ$351,Data!#REF!,FALSE)</f>
        <v>#REF!</v>
      </c>
    </row>
    <row r="77" spans="1:57" x14ac:dyDescent="0.3">
      <c r="A77" s="1"/>
      <c r="B77" s="16" t="s">
        <v>96</v>
      </c>
      <c r="C77" s="35" t="s">
        <v>440</v>
      </c>
      <c r="D77" t="s">
        <v>442</v>
      </c>
      <c r="E77" s="36" t="s">
        <v>96</v>
      </c>
      <c r="F77" t="s">
        <v>407</v>
      </c>
      <c r="G77" t="s">
        <v>418</v>
      </c>
      <c r="H77" s="22" t="e">
        <f>VLOOKUP($B77,Data!$A$8:$EZ$351,Data!EA$4,FALSE)</f>
        <v>#DIV/0!</v>
      </c>
      <c r="I77" s="22">
        <f>VLOOKUP($B77,Data!$A$8:$EZ$351,Data!EB$4,FALSE)</f>
        <v>9.0805500982318266E-2</v>
      </c>
      <c r="J77" s="22">
        <f>VLOOKUP($B77,Data!$A$8:$EZ$351,Data!EC$4,FALSE)</f>
        <v>8.3718199608610572E-2</v>
      </c>
      <c r="K77" s="22">
        <f>VLOOKUP($B77,Data!$A$8:$EZ$351,Data!ED$4,FALSE)</f>
        <v>7.7504798464491362E-2</v>
      </c>
      <c r="L77" s="22">
        <f>VLOOKUP($B77,Data!$A$8:$EZ$351,Data!EE$4,FALSE)</f>
        <v>7.4878504672897195E-2</v>
      </c>
      <c r="M77" s="22">
        <f>VLOOKUP($B77,Data!$A$8:$EZ$351,Data!EF$4,FALSE)</f>
        <v>6.9733840304182504E-2</v>
      </c>
      <c r="N77" s="22">
        <f>VLOOKUP($B77,Data!$A$8:$EZ$351,Data!EG$4,FALSE)</f>
        <v>6.4646271510516246E-2</v>
      </c>
      <c r="O77" s="22">
        <f>VLOOKUP($B77,Data!$A$8:$EZ$351,Data!EH$4,FALSE)</f>
        <v>6.0742187500000003E-2</v>
      </c>
      <c r="P77" s="22">
        <f>VLOOKUP($B77,Data!$A$8:$EZ$351,Data!EI$4,FALSE)</f>
        <v>6.1935483870967742E-2</v>
      </c>
      <c r="Q77" s="22">
        <f>VLOOKUP($B77,Data!$A$8:$EZ$351,Data!EJ$4,FALSE)</f>
        <v>5.8174603174603177E-2</v>
      </c>
      <c r="R77" s="22">
        <f>VLOOKUP($B77,Data!$A$8:$EZ$351,Data!EK$4,FALSE)</f>
        <v>5.6190476190476193E-2</v>
      </c>
      <c r="S77" s="22">
        <f>VLOOKUP($B77,Data!$A$8:$EZ$351,Data!EL$4,FALSE)</f>
        <v>5.831013916500994E-2</v>
      </c>
      <c r="T77" s="22">
        <f>VLOOKUP($B77,Data!$A$8:$EZ$351,Data!EM$4,FALSE)</f>
        <v>5.9901960784313722E-2</v>
      </c>
      <c r="U77" s="22">
        <f>VLOOKUP($B77,Data!$A$8:$EZ$351,Data!EN$4,FALSE)</f>
        <v>5.9942307692307691E-2</v>
      </c>
      <c r="V77" s="22">
        <f>VLOOKUP($B77,Data!$A$8:$EZ$351,Data!EO$4,FALSE)</f>
        <v>5.844660194174757E-2</v>
      </c>
      <c r="W77" s="22">
        <f>VLOOKUP($B77,Data!$A$8:$EZ$351,Data!EP$4,FALSE)</f>
        <v>5.9863813229571981E-2</v>
      </c>
      <c r="X77" s="22">
        <f>VLOOKUP($B77,Data!$A$8:$EZ$351,Data!EQ$4,FALSE)</f>
        <v>6.1837524177949708E-2</v>
      </c>
      <c r="Y77" s="22">
        <f>VLOOKUP($B77,Data!$A$8:$EZ$351,Data!ER$4,FALSE)</f>
        <v>6.1794871794871795E-2</v>
      </c>
      <c r="Z77" s="22">
        <f>VLOOKUP($B77,Data!$A$8:$EZ$351,Data!ES$4,FALSE)</f>
        <v>6.1267326732673266E-2</v>
      </c>
      <c r="AA77" s="22">
        <f>VLOOKUP($B77,Data!$A$8:$EZ$351,Data!ET$4,FALSE)</f>
        <v>5.9705882352941178E-2</v>
      </c>
      <c r="AB77" s="22">
        <f>VLOOKUP($B77,Data!$A$8:$EZ$351,Data!EU$4,FALSE)</f>
        <v>6.1590457256461235E-2</v>
      </c>
      <c r="AC77" s="22">
        <f>VLOOKUP($B77,Data!$A$8:$EZ$351,Data!EV$4,FALSE)</f>
        <v>6.0513833992094861E-2</v>
      </c>
      <c r="AD77" s="22">
        <f>VLOOKUP($B77,Data!$A$8:$EZ$351,Data!EW$4,FALSE)</f>
        <v>6.1494949494949498E-2</v>
      </c>
      <c r="AE77" s="22">
        <f>VLOOKUP($B77,Data!$A$8:$EZ$351,Data!EX$4,FALSE)</f>
        <v>5.8330019880715706E-2</v>
      </c>
      <c r="AF77" s="22">
        <f>VLOOKUP($B77,Data!$A$8:$EZ$351,Data!EY$4,FALSE)</f>
        <v>5.8824701195219126E-2</v>
      </c>
      <c r="AG77" s="22">
        <f>VLOOKUP($B77,Data!$A$8:$EZ$351,Data!EZ$4,FALSE)</f>
        <v>6.1411290322580643E-2</v>
      </c>
      <c r="AH77" s="22">
        <f>VLOOKUP($B77,Data!$A$8:$FA$351,Data!FA$4,FALSE)</f>
        <v>5.9471624266144815E-2</v>
      </c>
      <c r="AI77" s="22">
        <f>VLOOKUP($B77,Data!$A$8:FB$351,Data!FB$4,FALSE)</f>
        <v>5.9643564356435641E-2</v>
      </c>
      <c r="AJ77" s="22">
        <f>VLOOKUP($B77,Data!$A$8:FC$351,Data!FC$4,FALSE)</f>
        <v>6.2411067193675888E-2</v>
      </c>
      <c r="AK77" s="22">
        <f>VLOOKUP($B77,Data!$A$8:FD$351,Data!FD$4,FALSE)</f>
        <v>9.7425149700598804E-2</v>
      </c>
      <c r="AL77" s="22">
        <f>VLOOKUP($B77,Data!$A$8:FE$351,Data!FE$4,FALSE)</f>
        <v>8.9304174950298215E-2</v>
      </c>
      <c r="AM77" s="22">
        <f>VLOOKUP($B77,Data!$A$8:FF$351,Data!FF$4,FALSE)</f>
        <v>8.6252465483234717E-2</v>
      </c>
      <c r="AN77" s="22" t="e">
        <f>VLOOKUP($B77,Data!$A$8:$EZ$351,Data!#REF!,FALSE)</f>
        <v>#REF!</v>
      </c>
      <c r="AO77" s="22" t="e">
        <f>VLOOKUP($B77,Data!$A$8:$EZ$351,Data!#REF!,FALSE)</f>
        <v>#REF!</v>
      </c>
      <c r="AP77" s="22" t="e">
        <f>VLOOKUP($B77,Data!$A$8:$EZ$351,Data!#REF!,FALSE)</f>
        <v>#REF!</v>
      </c>
      <c r="AQ77" s="22" t="e">
        <f>VLOOKUP($B77,Data!$A$8:$EZ$351,Data!#REF!,FALSE)</f>
        <v>#REF!</v>
      </c>
      <c r="AR77" s="22" t="e">
        <f>VLOOKUP($B77,Data!$A$8:$EZ$351,Data!#REF!,FALSE)</f>
        <v>#REF!</v>
      </c>
      <c r="AS77" s="22" t="e">
        <f>VLOOKUP($B77,Data!$A$8:$EZ$351,Data!#REF!,FALSE)</f>
        <v>#REF!</v>
      </c>
      <c r="AT77" s="22" t="e">
        <f>VLOOKUP($B77,Data!$A$8:$EZ$351,Data!#REF!,FALSE)</f>
        <v>#REF!</v>
      </c>
      <c r="AU77" s="22" t="e">
        <f>VLOOKUP($B77,Data!$A$8:$EZ$351,Data!#REF!,FALSE)</f>
        <v>#REF!</v>
      </c>
      <c r="AV77" s="22" t="e">
        <f>VLOOKUP($B77,Data!$A$8:$EZ$351,Data!#REF!,FALSE)</f>
        <v>#REF!</v>
      </c>
      <c r="AW77" s="22" t="e">
        <f>VLOOKUP($B77,Data!$A$8:$EZ$351,Data!#REF!,FALSE)</f>
        <v>#REF!</v>
      </c>
      <c r="AX77" s="22" t="e">
        <f>VLOOKUP($B77,Data!$A$8:$EZ$351,Data!#REF!,FALSE)</f>
        <v>#REF!</v>
      </c>
      <c r="AY77" s="22" t="e">
        <f>VLOOKUP($B77,Data!$A$8:$EZ$351,Data!#REF!,FALSE)</f>
        <v>#REF!</v>
      </c>
      <c r="AZ77" s="22" t="e">
        <f>VLOOKUP($B77,Data!$A$8:$EZ$351,Data!#REF!,FALSE)</f>
        <v>#REF!</v>
      </c>
      <c r="BA77" s="22" t="e">
        <f>VLOOKUP($B77,Data!$A$8:$EZ$351,Data!#REF!,FALSE)</f>
        <v>#REF!</v>
      </c>
      <c r="BB77" s="22" t="e">
        <f>VLOOKUP($B77,Data!$A$8:$EZ$351,Data!#REF!,FALSE)</f>
        <v>#REF!</v>
      </c>
      <c r="BC77" s="22" t="e">
        <f>VLOOKUP($B77,Data!$A$8:$EZ$351,Data!#REF!,FALSE)</f>
        <v>#REF!</v>
      </c>
      <c r="BD77" s="22" t="e">
        <f>VLOOKUP($B77,Data!$A$8:$EZ$351,Data!#REF!,FALSE)</f>
        <v>#REF!</v>
      </c>
      <c r="BE77" s="22" t="e">
        <f>VLOOKUP($B77,Data!$A$8:$EZ$351,Data!#REF!,FALSE)</f>
        <v>#REF!</v>
      </c>
    </row>
    <row r="78" spans="1:57" x14ac:dyDescent="0.3">
      <c r="A78" s="1"/>
      <c r="B78" s="16" t="s">
        <v>97</v>
      </c>
      <c r="C78" s="35" t="s">
        <v>440</v>
      </c>
      <c r="D78" t="s">
        <v>0</v>
      </c>
      <c r="E78" s="36" t="s">
        <v>97</v>
      </c>
      <c r="F78" t="s">
        <v>395</v>
      </c>
      <c r="G78" t="s">
        <v>418</v>
      </c>
      <c r="H78" s="22" t="e">
        <f>VLOOKUP($B78,Data!$A$8:$EZ$351,Data!EA$4,FALSE)</f>
        <v>#DIV/0!</v>
      </c>
      <c r="I78" s="22">
        <f>VLOOKUP($B78,Data!$A$8:$EZ$351,Data!EB$4,FALSE)</f>
        <v>4.6672932330827067E-2</v>
      </c>
      <c r="J78" s="22">
        <f>VLOOKUP($B78,Data!$A$8:$EZ$351,Data!EC$4,FALSE)</f>
        <v>4.5329457364341089E-2</v>
      </c>
      <c r="K78" s="22">
        <f>VLOOKUP($B78,Data!$A$8:$EZ$351,Data!ED$4,FALSE)</f>
        <v>4.1278195488721803E-2</v>
      </c>
      <c r="L78" s="22">
        <f>VLOOKUP($B78,Data!$A$8:$EZ$351,Data!EE$4,FALSE)</f>
        <v>4.1086556169429099E-2</v>
      </c>
      <c r="M78" s="22">
        <f>VLOOKUP($B78,Data!$A$8:$EZ$351,Data!EF$4,FALSE)</f>
        <v>3.6939890710382513E-2</v>
      </c>
      <c r="N78" s="22">
        <f>VLOOKUP($B78,Data!$A$8:$EZ$351,Data!EG$4,FALSE)</f>
        <v>3.1904761904761908E-2</v>
      </c>
      <c r="O78" s="22">
        <f>VLOOKUP($B78,Data!$A$8:$EZ$351,Data!EH$4,FALSE)</f>
        <v>2.9306049822064056E-2</v>
      </c>
      <c r="P78" s="22">
        <f>VLOOKUP($B78,Data!$A$8:$EZ$351,Data!EI$4,FALSE)</f>
        <v>3.0545774647887325E-2</v>
      </c>
      <c r="Q78" s="22">
        <f>VLOOKUP($B78,Data!$A$8:$EZ$351,Data!EJ$4,FALSE)</f>
        <v>3.2038834951456312E-2</v>
      </c>
      <c r="R78" s="22">
        <f>VLOOKUP($B78,Data!$A$8:$EZ$351,Data!EK$4,FALSE)</f>
        <v>2.8880308880308882E-2</v>
      </c>
      <c r="S78" s="22">
        <f>VLOOKUP($B78,Data!$A$8:$EZ$351,Data!EL$4,FALSE)</f>
        <v>2.7485380116959064E-2</v>
      </c>
      <c r="T78" s="22">
        <f>VLOOKUP($B78,Data!$A$8:$EZ$351,Data!EM$4,FALSE)</f>
        <v>2.7401129943502824E-2</v>
      </c>
      <c r="U78" s="22">
        <f>VLOOKUP($B78,Data!$A$8:$EZ$351,Data!EN$4,FALSE)</f>
        <v>2.600349040139616E-2</v>
      </c>
      <c r="V78" s="22">
        <f>VLOOKUP($B78,Data!$A$8:$EZ$351,Data!EO$4,FALSE)</f>
        <v>2.5655172413793104E-2</v>
      </c>
      <c r="W78" s="22">
        <f>VLOOKUP($B78,Data!$A$8:$EZ$351,Data!EP$4,FALSE)</f>
        <v>2.5043177892918825E-2</v>
      </c>
      <c r="X78" s="22">
        <f>VLOOKUP($B78,Data!$A$8:$EZ$351,Data!EQ$4,FALSE)</f>
        <v>2.5756013745704468E-2</v>
      </c>
      <c r="Y78" s="22">
        <f>VLOOKUP($B78,Data!$A$8:$EZ$351,Data!ER$4,FALSE)</f>
        <v>2.5760135135135136E-2</v>
      </c>
      <c r="Z78" s="22">
        <f>VLOOKUP($B78,Data!$A$8:$EZ$351,Data!ES$4,FALSE)</f>
        <v>2.3496732026143791E-2</v>
      </c>
      <c r="AA78" s="22">
        <f>VLOOKUP($B78,Data!$A$8:$EZ$351,Data!ET$4,FALSE)</f>
        <v>2.2148499210110584E-2</v>
      </c>
      <c r="AB78" s="22">
        <f>VLOOKUP($B78,Data!$A$8:$EZ$351,Data!EU$4,FALSE)</f>
        <v>2.3401253918495298E-2</v>
      </c>
      <c r="AC78" s="22">
        <f>VLOOKUP($B78,Data!$A$8:$EZ$351,Data!EV$4,FALSE)</f>
        <v>2.2213500784929355E-2</v>
      </c>
      <c r="AD78" s="22">
        <f>VLOOKUP($B78,Data!$A$8:$EZ$351,Data!EW$4,FALSE)</f>
        <v>2.2641815235008102E-2</v>
      </c>
      <c r="AE78" s="22">
        <f>VLOOKUP($B78,Data!$A$8:$EZ$351,Data!EX$4,FALSE)</f>
        <v>2.2879045996592844E-2</v>
      </c>
      <c r="AF78" s="22">
        <f>VLOOKUP($B78,Data!$A$8:$EZ$351,Data!EY$4,FALSE)</f>
        <v>2.5919439579684764E-2</v>
      </c>
      <c r="AG78" s="22">
        <f>VLOOKUP($B78,Data!$A$8:$EZ$351,Data!EZ$4,FALSE)</f>
        <v>2.6672504378283713E-2</v>
      </c>
      <c r="AH78" s="22">
        <f>VLOOKUP($B78,Data!$A$8:$FA$351,Data!FA$4,FALSE)</f>
        <v>2.7758913412563667E-2</v>
      </c>
      <c r="AI78" s="22">
        <f>VLOOKUP($B78,Data!$A$8:FB$351,Data!FB$4,FALSE)</f>
        <v>2.6827697262479872E-2</v>
      </c>
      <c r="AJ78" s="22">
        <f>VLOOKUP($B78,Data!$A$8:FC$351,Data!FC$4,FALSE)</f>
        <v>2.8689320388349513E-2</v>
      </c>
      <c r="AK78" s="22">
        <f>VLOOKUP($B78,Data!$A$8:FD$351,Data!FD$4,FALSE)</f>
        <v>6.4960505529225915E-2</v>
      </c>
      <c r="AL78" s="22">
        <f>VLOOKUP($B78,Data!$A$8:FE$351,Data!FE$4,FALSE)</f>
        <v>6.4960254372019077E-2</v>
      </c>
      <c r="AM78" s="22">
        <f>VLOOKUP($B78,Data!$A$8:FF$351,Data!FF$4,FALSE)</f>
        <v>6.3050314465408805E-2</v>
      </c>
      <c r="AN78" s="22" t="e">
        <f>VLOOKUP($B78,Data!$A$8:$EZ$351,Data!#REF!,FALSE)</f>
        <v>#REF!</v>
      </c>
      <c r="AO78" s="22" t="e">
        <f>VLOOKUP($B78,Data!$A$8:$EZ$351,Data!#REF!,FALSE)</f>
        <v>#REF!</v>
      </c>
      <c r="AP78" s="22" t="e">
        <f>VLOOKUP($B78,Data!$A$8:$EZ$351,Data!#REF!,FALSE)</f>
        <v>#REF!</v>
      </c>
      <c r="AQ78" s="22" t="e">
        <f>VLOOKUP($B78,Data!$A$8:$EZ$351,Data!#REF!,FALSE)</f>
        <v>#REF!</v>
      </c>
      <c r="AR78" s="22" t="e">
        <f>VLOOKUP($B78,Data!$A$8:$EZ$351,Data!#REF!,FALSE)</f>
        <v>#REF!</v>
      </c>
      <c r="AS78" s="22" t="e">
        <f>VLOOKUP($B78,Data!$A$8:$EZ$351,Data!#REF!,FALSE)</f>
        <v>#REF!</v>
      </c>
      <c r="AT78" s="22" t="e">
        <f>VLOOKUP($B78,Data!$A$8:$EZ$351,Data!#REF!,FALSE)</f>
        <v>#REF!</v>
      </c>
      <c r="AU78" s="22" t="e">
        <f>VLOOKUP($B78,Data!$A$8:$EZ$351,Data!#REF!,FALSE)</f>
        <v>#REF!</v>
      </c>
      <c r="AV78" s="22" t="e">
        <f>VLOOKUP($B78,Data!$A$8:$EZ$351,Data!#REF!,FALSE)</f>
        <v>#REF!</v>
      </c>
      <c r="AW78" s="22" t="e">
        <f>VLOOKUP($B78,Data!$A$8:$EZ$351,Data!#REF!,FALSE)</f>
        <v>#REF!</v>
      </c>
      <c r="AX78" s="22" t="e">
        <f>VLOOKUP($B78,Data!$A$8:$EZ$351,Data!#REF!,FALSE)</f>
        <v>#REF!</v>
      </c>
      <c r="AY78" s="22" t="e">
        <f>VLOOKUP($B78,Data!$A$8:$EZ$351,Data!#REF!,FALSE)</f>
        <v>#REF!</v>
      </c>
      <c r="AZ78" s="22" t="e">
        <f>VLOOKUP($B78,Data!$A$8:$EZ$351,Data!#REF!,FALSE)</f>
        <v>#REF!</v>
      </c>
      <c r="BA78" s="22" t="e">
        <f>VLOOKUP($B78,Data!$A$8:$EZ$351,Data!#REF!,FALSE)</f>
        <v>#REF!</v>
      </c>
      <c r="BB78" s="22" t="e">
        <f>VLOOKUP($B78,Data!$A$8:$EZ$351,Data!#REF!,FALSE)</f>
        <v>#REF!</v>
      </c>
      <c r="BC78" s="22" t="e">
        <f>VLOOKUP($B78,Data!$A$8:$EZ$351,Data!#REF!,FALSE)</f>
        <v>#REF!</v>
      </c>
      <c r="BD78" s="22" t="e">
        <f>VLOOKUP($B78,Data!$A$8:$EZ$351,Data!#REF!,FALSE)</f>
        <v>#REF!</v>
      </c>
      <c r="BE78" s="22" t="e">
        <f>VLOOKUP($B78,Data!$A$8:$EZ$351,Data!#REF!,FALSE)</f>
        <v>#REF!</v>
      </c>
    </row>
    <row r="79" spans="1:57" x14ac:dyDescent="0.3">
      <c r="A79" s="1"/>
      <c r="B79" s="16" t="s">
        <v>98</v>
      </c>
      <c r="C79" s="35" t="s">
        <v>441</v>
      </c>
      <c r="D79" t="s">
        <v>0</v>
      </c>
      <c r="E79" s="36" t="s">
        <v>98</v>
      </c>
      <c r="F79" t="s">
        <v>405</v>
      </c>
      <c r="G79" t="s">
        <v>405</v>
      </c>
      <c r="H79" s="22" t="e">
        <f>VLOOKUP($B79,Data!$A$8:$EZ$351,Data!EA$4,FALSE)</f>
        <v>#DIV/0!</v>
      </c>
      <c r="I79" s="22">
        <f>VLOOKUP($B79,Data!$A$8:$EZ$351,Data!EB$4,FALSE)</f>
        <v>4.5658263305322126E-2</v>
      </c>
      <c r="J79" s="22">
        <f>VLOOKUP($B79,Data!$A$8:$EZ$351,Data!EC$4,FALSE)</f>
        <v>3.9199999999999999E-2</v>
      </c>
      <c r="K79" s="22">
        <f>VLOOKUP($B79,Data!$A$8:$EZ$351,Data!ED$4,FALSE)</f>
        <v>3.6091644204851753E-2</v>
      </c>
      <c r="L79" s="22">
        <f>VLOOKUP($B79,Data!$A$8:$EZ$351,Data!EE$4,FALSE)</f>
        <v>3.6436170212765955E-2</v>
      </c>
      <c r="M79" s="22">
        <f>VLOOKUP($B79,Data!$A$8:$EZ$351,Data!EF$4,FALSE)</f>
        <v>3.2416452442159384E-2</v>
      </c>
      <c r="N79" s="22">
        <f>VLOOKUP($B79,Data!$A$8:$EZ$351,Data!EG$4,FALSE)</f>
        <v>2.8379746835443038E-2</v>
      </c>
      <c r="O79" s="22">
        <f>VLOOKUP($B79,Data!$A$8:$EZ$351,Data!EH$4,FALSE)</f>
        <v>2.2418952618453867E-2</v>
      </c>
      <c r="P79" s="22">
        <f>VLOOKUP($B79,Data!$A$8:$EZ$351,Data!EI$4,FALSE)</f>
        <v>2.6476683937823833E-2</v>
      </c>
      <c r="Q79" s="22">
        <f>VLOOKUP($B79,Data!$A$8:$EZ$351,Data!EJ$4,FALSE)</f>
        <v>2.5672043010752689E-2</v>
      </c>
      <c r="R79" s="22">
        <f>VLOOKUP($B79,Data!$A$8:$EZ$351,Data!EK$4,FALSE)</f>
        <v>2.5135869565217392E-2</v>
      </c>
      <c r="S79" s="22">
        <f>VLOOKUP($B79,Data!$A$8:$EZ$351,Data!EL$4,FALSE)</f>
        <v>2.3148148148148147E-2</v>
      </c>
      <c r="T79" s="22">
        <f>VLOOKUP($B79,Data!$A$8:$EZ$351,Data!EM$4,FALSE)</f>
        <v>2.4366925064599483E-2</v>
      </c>
      <c r="U79" s="22">
        <f>VLOOKUP($B79,Data!$A$8:$EZ$351,Data!EN$4,FALSE)</f>
        <v>2.4378109452736319E-2</v>
      </c>
      <c r="V79" s="22">
        <f>VLOOKUP($B79,Data!$A$8:$EZ$351,Data!EO$4,FALSE)</f>
        <v>2.295285359801489E-2</v>
      </c>
      <c r="W79" s="22">
        <f>VLOOKUP($B79,Data!$A$8:$EZ$351,Data!EP$4,FALSE)</f>
        <v>2.2084367245657568E-2</v>
      </c>
      <c r="X79" s="22">
        <f>VLOOKUP($B79,Data!$A$8:$EZ$351,Data!EQ$4,FALSE)</f>
        <v>2.1243902439024392E-2</v>
      </c>
      <c r="Y79" s="22">
        <f>VLOOKUP($B79,Data!$A$8:$EZ$351,Data!ER$4,FALSE)</f>
        <v>2.4005037783375316E-2</v>
      </c>
      <c r="Z79" s="22">
        <f>VLOOKUP($B79,Data!$A$8:$EZ$351,Data!ES$4,FALSE)</f>
        <v>2.4105263157894737E-2</v>
      </c>
      <c r="AA79" s="22">
        <f>VLOOKUP($B79,Data!$A$8:$EZ$351,Data!ET$4,FALSE)</f>
        <v>2.2905759162303665E-2</v>
      </c>
      <c r="AB79" s="22">
        <f>VLOOKUP($B79,Data!$A$8:$EZ$351,Data!EU$4,FALSE)</f>
        <v>2.4593175853018373E-2</v>
      </c>
      <c r="AC79" s="22">
        <f>VLOOKUP($B79,Data!$A$8:$EZ$351,Data!EV$4,FALSE)</f>
        <v>2.4271099744245524E-2</v>
      </c>
      <c r="AD79" s="22">
        <f>VLOOKUP($B79,Data!$A$8:$EZ$351,Data!EW$4,FALSE)</f>
        <v>2.1756440281030444E-2</v>
      </c>
      <c r="AE79" s="22">
        <f>VLOOKUP($B79,Data!$A$8:$EZ$351,Data!EX$4,FALSE)</f>
        <v>2.0772833723653395E-2</v>
      </c>
      <c r="AF79" s="22">
        <f>VLOOKUP($B79,Data!$A$8:$EZ$351,Data!EY$4,FALSE)</f>
        <v>2.3076923076923078E-2</v>
      </c>
      <c r="AG79" s="22">
        <f>VLOOKUP($B79,Data!$A$8:$EZ$351,Data!EZ$4,FALSE)</f>
        <v>2.1824324324324323E-2</v>
      </c>
      <c r="AH79" s="22">
        <f>VLOOKUP($B79,Data!$A$8:$FA$351,Data!FA$4,FALSE)</f>
        <v>2.1964285714285714E-2</v>
      </c>
      <c r="AI79" s="22">
        <f>VLOOKUP($B79,Data!$A$8:FB$351,Data!FB$4,FALSE)</f>
        <v>2.0765765765765765E-2</v>
      </c>
      <c r="AJ79" s="22">
        <f>VLOOKUP($B79,Data!$A$8:FC$351,Data!FC$4,FALSE)</f>
        <v>2.4468599033816426E-2</v>
      </c>
      <c r="AK79" s="22">
        <f>VLOOKUP($B79,Data!$A$8:FD$351,Data!FD$4,FALSE)</f>
        <v>5.8304668304668301E-2</v>
      </c>
      <c r="AL79" s="22">
        <f>VLOOKUP($B79,Data!$A$8:FE$351,Data!FE$4,FALSE)</f>
        <v>5.7219512195121953E-2</v>
      </c>
      <c r="AM79" s="22">
        <f>VLOOKUP($B79,Data!$A$8:FF$351,Data!FF$4,FALSE)</f>
        <v>5.6169665809768635E-2</v>
      </c>
      <c r="AN79" s="22" t="e">
        <f>VLOOKUP($B79,Data!$A$8:$EZ$351,Data!#REF!,FALSE)</f>
        <v>#REF!</v>
      </c>
      <c r="AO79" s="22" t="e">
        <f>VLOOKUP($B79,Data!$A$8:$EZ$351,Data!#REF!,FALSE)</f>
        <v>#REF!</v>
      </c>
      <c r="AP79" s="22" t="e">
        <f>VLOOKUP($B79,Data!$A$8:$EZ$351,Data!#REF!,FALSE)</f>
        <v>#REF!</v>
      </c>
      <c r="AQ79" s="22" t="e">
        <f>VLOOKUP($B79,Data!$A$8:$EZ$351,Data!#REF!,FALSE)</f>
        <v>#REF!</v>
      </c>
      <c r="AR79" s="22" t="e">
        <f>VLOOKUP($B79,Data!$A$8:$EZ$351,Data!#REF!,FALSE)</f>
        <v>#REF!</v>
      </c>
      <c r="AS79" s="22" t="e">
        <f>VLOOKUP($B79,Data!$A$8:$EZ$351,Data!#REF!,FALSE)</f>
        <v>#REF!</v>
      </c>
      <c r="AT79" s="22" t="e">
        <f>VLOOKUP($B79,Data!$A$8:$EZ$351,Data!#REF!,FALSE)</f>
        <v>#REF!</v>
      </c>
      <c r="AU79" s="22" t="e">
        <f>VLOOKUP($B79,Data!$A$8:$EZ$351,Data!#REF!,FALSE)</f>
        <v>#REF!</v>
      </c>
      <c r="AV79" s="22" t="e">
        <f>VLOOKUP($B79,Data!$A$8:$EZ$351,Data!#REF!,FALSE)</f>
        <v>#REF!</v>
      </c>
      <c r="AW79" s="22" t="e">
        <f>VLOOKUP($B79,Data!$A$8:$EZ$351,Data!#REF!,FALSE)</f>
        <v>#REF!</v>
      </c>
      <c r="AX79" s="22" t="e">
        <f>VLOOKUP($B79,Data!$A$8:$EZ$351,Data!#REF!,FALSE)</f>
        <v>#REF!</v>
      </c>
      <c r="AY79" s="22" t="e">
        <f>VLOOKUP($B79,Data!$A$8:$EZ$351,Data!#REF!,FALSE)</f>
        <v>#REF!</v>
      </c>
      <c r="AZ79" s="22" t="e">
        <f>VLOOKUP($B79,Data!$A$8:$EZ$351,Data!#REF!,FALSE)</f>
        <v>#REF!</v>
      </c>
      <c r="BA79" s="22" t="e">
        <f>VLOOKUP($B79,Data!$A$8:$EZ$351,Data!#REF!,FALSE)</f>
        <v>#REF!</v>
      </c>
      <c r="BB79" s="22" t="e">
        <f>VLOOKUP($B79,Data!$A$8:$EZ$351,Data!#REF!,FALSE)</f>
        <v>#REF!</v>
      </c>
      <c r="BC79" s="22" t="e">
        <f>VLOOKUP($B79,Data!$A$8:$EZ$351,Data!#REF!,FALSE)</f>
        <v>#REF!</v>
      </c>
      <c r="BD79" s="22" t="e">
        <f>VLOOKUP($B79,Data!$A$8:$EZ$351,Data!#REF!,FALSE)</f>
        <v>#REF!</v>
      </c>
      <c r="BE79" s="22" t="e">
        <f>VLOOKUP($B79,Data!$A$8:$EZ$351,Data!#REF!,FALSE)</f>
        <v>#REF!</v>
      </c>
    </row>
    <row r="80" spans="1:57" x14ac:dyDescent="0.3">
      <c r="A80" s="1"/>
      <c r="B80" s="16" t="s">
        <v>99</v>
      </c>
      <c r="C80" s="35" t="s">
        <v>440</v>
      </c>
      <c r="D80" t="s">
        <v>442</v>
      </c>
      <c r="E80" s="36" t="s">
        <v>99</v>
      </c>
      <c r="F80" t="s">
        <v>388</v>
      </c>
      <c r="G80" t="s">
        <v>418</v>
      </c>
      <c r="H80" s="22" t="e">
        <f>VLOOKUP($B80,Data!$A$8:$EZ$351,Data!EA$4,FALSE)</f>
        <v>#DIV/0!</v>
      </c>
      <c r="I80" s="22">
        <f>VLOOKUP($B80,Data!$A$8:$EZ$351,Data!EB$4,FALSE)</f>
        <v>8.3920318725099599E-2</v>
      </c>
      <c r="J80" s="22">
        <f>VLOOKUP($B80,Data!$A$8:$EZ$351,Data!EC$4,FALSE)</f>
        <v>7.781906300484652E-2</v>
      </c>
      <c r="K80" s="22">
        <f>VLOOKUP($B80,Data!$A$8:$EZ$351,Data!ED$4,FALSE)</f>
        <v>6.7481781376518224E-2</v>
      </c>
      <c r="L80" s="22">
        <f>VLOOKUP($B80,Data!$A$8:$EZ$351,Data!EE$4,FALSE)</f>
        <v>7.2632423756019263E-2</v>
      </c>
      <c r="M80" s="22">
        <f>VLOOKUP($B80,Data!$A$8:$EZ$351,Data!EF$4,FALSE)</f>
        <v>6.5925925925925929E-2</v>
      </c>
      <c r="N80" s="22">
        <f>VLOOKUP($B80,Data!$A$8:$EZ$351,Data!EG$4,FALSE)</f>
        <v>5.7892628205128208E-2</v>
      </c>
      <c r="O80" s="22">
        <f>VLOOKUP($B80,Data!$A$8:$EZ$351,Data!EH$4,FALSE)</f>
        <v>4.8172386272944935E-2</v>
      </c>
      <c r="P80" s="22">
        <f>VLOOKUP($B80,Data!$A$8:$EZ$351,Data!EI$4,FALSE)</f>
        <v>4.9539682539682536E-2</v>
      </c>
      <c r="Q80" s="22">
        <f>VLOOKUP($B80,Data!$A$8:$EZ$351,Data!EJ$4,FALSE)</f>
        <v>4.6730310262529835E-2</v>
      </c>
      <c r="R80" s="22">
        <f>VLOOKUP($B80,Data!$A$8:$EZ$351,Data!EK$4,FALSE)</f>
        <v>4.2849250197316495E-2</v>
      </c>
      <c r="S80" s="22">
        <f>VLOOKUP($B80,Data!$A$8:$EZ$351,Data!EL$4,FALSE)</f>
        <v>3.8977002379064235E-2</v>
      </c>
      <c r="T80" s="22">
        <f>VLOOKUP($B80,Data!$A$8:$EZ$351,Data!EM$4,FALSE)</f>
        <v>4.2347826086956523E-2</v>
      </c>
      <c r="U80" s="22">
        <f>VLOOKUP($B80,Data!$A$8:$EZ$351,Data!EN$4,FALSE)</f>
        <v>4.1500789889415482E-2</v>
      </c>
      <c r="V80" s="22">
        <f>VLOOKUP($B80,Data!$A$8:$EZ$351,Data!EO$4,FALSE)</f>
        <v>3.916E-2</v>
      </c>
      <c r="W80" s="22">
        <f>VLOOKUP($B80,Data!$A$8:$EZ$351,Data!EP$4,FALSE)</f>
        <v>3.7248592115848751E-2</v>
      </c>
      <c r="X80" s="22">
        <f>VLOOKUP($B80,Data!$A$8:$EZ$351,Data!EQ$4,FALSE)</f>
        <v>4.176470588235294E-2</v>
      </c>
      <c r="Y80" s="22">
        <f>VLOOKUP($B80,Data!$A$8:$EZ$351,Data!ER$4,FALSE)</f>
        <v>4.2473029045643151E-2</v>
      </c>
      <c r="Z80" s="22">
        <f>VLOOKUP($B80,Data!$A$8:$EZ$351,Data!ES$4,FALSE)</f>
        <v>4.0778242677824268E-2</v>
      </c>
      <c r="AA80" s="22">
        <f>VLOOKUP($B80,Data!$A$8:$EZ$351,Data!ET$4,FALSE)</f>
        <v>4.0896785109983076E-2</v>
      </c>
      <c r="AB80" s="22">
        <f>VLOOKUP($B80,Data!$A$8:$EZ$351,Data!EU$4,FALSE)</f>
        <v>4.4554537885095752E-2</v>
      </c>
      <c r="AC80" s="22">
        <f>VLOOKUP($B80,Data!$A$8:$EZ$351,Data!EV$4,FALSE)</f>
        <v>4.4722222222222219E-2</v>
      </c>
      <c r="AD80" s="22">
        <f>VLOOKUP($B80,Data!$A$8:$EZ$351,Data!EW$4,FALSE)</f>
        <v>4.3013029315960911E-2</v>
      </c>
      <c r="AE80" s="22">
        <f>VLOOKUP($B80,Data!$A$8:$EZ$351,Data!EX$4,FALSE)</f>
        <v>4.1020900321543409E-2</v>
      </c>
      <c r="AF80" s="22">
        <f>VLOOKUP($B80,Data!$A$8:$EZ$351,Data!EY$4,FALSE)</f>
        <v>4.6079223928860144E-2</v>
      </c>
      <c r="AG80" s="22">
        <f>VLOOKUP($B80,Data!$A$8:$EZ$351,Data!EZ$4,FALSE)</f>
        <v>4.5826645264847511E-2</v>
      </c>
      <c r="AH80" s="22">
        <f>VLOOKUP($B80,Data!$A$8:$FA$351,Data!FA$4,FALSE)</f>
        <v>4.7561374795417347E-2</v>
      </c>
      <c r="AI80" s="22">
        <f>VLOOKUP($B80,Data!$A$8:FB$351,Data!FB$4,FALSE)</f>
        <v>4.5272873194221512E-2</v>
      </c>
      <c r="AJ80" s="22">
        <f>VLOOKUP($B80,Data!$A$8:FC$351,Data!FC$4,FALSE)</f>
        <v>4.9784000000000002E-2</v>
      </c>
      <c r="AK80" s="22">
        <f>VLOOKUP($B80,Data!$A$8:FD$351,Data!FD$4,FALSE)</f>
        <v>9.8491311216429706E-2</v>
      </c>
      <c r="AL80" s="22">
        <f>VLOOKUP($B80,Data!$A$8:FE$351,Data!FE$4,FALSE)</f>
        <v>9.4539116963594114E-2</v>
      </c>
      <c r="AM80" s="22">
        <f>VLOOKUP($B80,Data!$A$8:FF$351,Data!FF$4,FALSE)</f>
        <v>9.3871473354231974E-2</v>
      </c>
      <c r="AN80" s="22" t="e">
        <f>VLOOKUP($B80,Data!$A$8:$EZ$351,Data!#REF!,FALSE)</f>
        <v>#REF!</v>
      </c>
      <c r="AO80" s="22" t="e">
        <f>VLOOKUP($B80,Data!$A$8:$EZ$351,Data!#REF!,FALSE)</f>
        <v>#REF!</v>
      </c>
      <c r="AP80" s="22" t="e">
        <f>VLOOKUP($B80,Data!$A$8:$EZ$351,Data!#REF!,FALSE)</f>
        <v>#REF!</v>
      </c>
      <c r="AQ80" s="22" t="e">
        <f>VLOOKUP($B80,Data!$A$8:$EZ$351,Data!#REF!,FALSE)</f>
        <v>#REF!</v>
      </c>
      <c r="AR80" s="22" t="e">
        <f>VLOOKUP($B80,Data!$A$8:$EZ$351,Data!#REF!,FALSE)</f>
        <v>#REF!</v>
      </c>
      <c r="AS80" s="22" t="e">
        <f>VLOOKUP($B80,Data!$A$8:$EZ$351,Data!#REF!,FALSE)</f>
        <v>#REF!</v>
      </c>
      <c r="AT80" s="22" t="e">
        <f>VLOOKUP($B80,Data!$A$8:$EZ$351,Data!#REF!,FALSE)</f>
        <v>#REF!</v>
      </c>
      <c r="AU80" s="22" t="e">
        <f>VLOOKUP($B80,Data!$A$8:$EZ$351,Data!#REF!,FALSE)</f>
        <v>#REF!</v>
      </c>
      <c r="AV80" s="22" t="e">
        <f>VLOOKUP($B80,Data!$A$8:$EZ$351,Data!#REF!,FALSE)</f>
        <v>#REF!</v>
      </c>
      <c r="AW80" s="22" t="e">
        <f>VLOOKUP($B80,Data!$A$8:$EZ$351,Data!#REF!,FALSE)</f>
        <v>#REF!</v>
      </c>
      <c r="AX80" s="22" t="e">
        <f>VLOOKUP($B80,Data!$A$8:$EZ$351,Data!#REF!,FALSE)</f>
        <v>#REF!</v>
      </c>
      <c r="AY80" s="22" t="e">
        <f>VLOOKUP($B80,Data!$A$8:$EZ$351,Data!#REF!,FALSE)</f>
        <v>#REF!</v>
      </c>
      <c r="AZ80" s="22" t="e">
        <f>VLOOKUP($B80,Data!$A$8:$EZ$351,Data!#REF!,FALSE)</f>
        <v>#REF!</v>
      </c>
      <c r="BA80" s="22" t="e">
        <f>VLOOKUP($B80,Data!$A$8:$EZ$351,Data!#REF!,FALSE)</f>
        <v>#REF!</v>
      </c>
      <c r="BB80" s="22" t="e">
        <f>VLOOKUP($B80,Data!$A$8:$EZ$351,Data!#REF!,FALSE)</f>
        <v>#REF!</v>
      </c>
      <c r="BC80" s="22" t="e">
        <f>VLOOKUP($B80,Data!$A$8:$EZ$351,Data!#REF!,FALSE)</f>
        <v>#REF!</v>
      </c>
      <c r="BD80" s="22" t="e">
        <f>VLOOKUP($B80,Data!$A$8:$EZ$351,Data!#REF!,FALSE)</f>
        <v>#REF!</v>
      </c>
      <c r="BE80" s="22" t="e">
        <f>VLOOKUP($B80,Data!$A$8:$EZ$351,Data!#REF!,FALSE)</f>
        <v>#REF!</v>
      </c>
    </row>
    <row r="81" spans="1:57" x14ac:dyDescent="0.3">
      <c r="A81" s="1"/>
      <c r="B81" s="16" t="s">
        <v>100</v>
      </c>
      <c r="C81" s="35" t="s">
        <v>446</v>
      </c>
      <c r="D81" t="s">
        <v>442</v>
      </c>
      <c r="E81" s="36" t="s">
        <v>100</v>
      </c>
      <c r="F81" t="s">
        <v>418</v>
      </c>
      <c r="G81" t="s">
        <v>418</v>
      </c>
      <c r="H81" s="22" t="e">
        <f>VLOOKUP($B81,Data!$A$8:$EZ$351,Data!EA$4,FALSE)</f>
        <v>#DIV/0!</v>
      </c>
      <c r="I81" s="22">
        <f>VLOOKUP($B81,Data!$A$8:$EZ$351,Data!EB$4,FALSE)</f>
        <v>5.3904235727440145E-2</v>
      </c>
      <c r="J81" s="22">
        <f>VLOOKUP($B81,Data!$A$8:$EZ$351,Data!EC$4,FALSE)</f>
        <v>4.9307450157397695E-2</v>
      </c>
      <c r="K81" s="22">
        <f>VLOOKUP($B81,Data!$A$8:$EZ$351,Data!ED$4,FALSE)</f>
        <v>4.5031413612565442E-2</v>
      </c>
      <c r="L81" s="22">
        <f>VLOOKUP($B81,Data!$A$8:$EZ$351,Data!EE$4,FALSE)</f>
        <v>4.678590078328982E-2</v>
      </c>
      <c r="M81" s="22">
        <f>VLOOKUP($B81,Data!$A$8:$EZ$351,Data!EF$4,FALSE)</f>
        <v>4.1671388101983002E-2</v>
      </c>
      <c r="N81" s="22">
        <f>VLOOKUP($B81,Data!$A$8:$EZ$351,Data!EG$4,FALSE)</f>
        <v>3.6938202247191014E-2</v>
      </c>
      <c r="O81" s="22">
        <f>VLOOKUP($B81,Data!$A$8:$EZ$351,Data!EH$4,FALSE)</f>
        <v>3.4414907479801929E-2</v>
      </c>
      <c r="P81" s="22">
        <f>VLOOKUP($B81,Data!$A$8:$EZ$351,Data!EI$4,FALSE)</f>
        <v>3.5620534532945225E-2</v>
      </c>
      <c r="Q81" s="22">
        <f>VLOOKUP($B81,Data!$A$8:$EZ$351,Data!EJ$4,FALSE)</f>
        <v>3.3590969455511287E-2</v>
      </c>
      <c r="R81" s="22">
        <f>VLOOKUP($B81,Data!$A$8:$EZ$351,Data!EK$4,FALSE)</f>
        <v>3.2084114653094027E-2</v>
      </c>
      <c r="S81" s="22">
        <f>VLOOKUP($B81,Data!$A$8:$EZ$351,Data!EL$4,FALSE)</f>
        <v>2.9265359477124182E-2</v>
      </c>
      <c r="T81" s="22">
        <f>VLOOKUP($B81,Data!$A$8:$EZ$351,Data!EM$4,FALSE)</f>
        <v>3.1150374000515863E-2</v>
      </c>
      <c r="U81" s="22">
        <f>VLOOKUP($B81,Data!$A$8:$EZ$351,Data!EN$4,FALSE)</f>
        <v>3.0240470708621132E-2</v>
      </c>
      <c r="V81" s="22">
        <f>VLOOKUP($B81,Data!$A$8:$EZ$351,Data!EO$4,FALSE)</f>
        <v>2.9654643131235611E-2</v>
      </c>
      <c r="W81" s="22">
        <f>VLOOKUP($B81,Data!$A$8:$EZ$351,Data!EP$4,FALSE)</f>
        <v>2.8070534117045746E-2</v>
      </c>
      <c r="X81" s="22">
        <f>VLOOKUP($B81,Data!$A$8:$EZ$351,Data!EQ$4,FALSE)</f>
        <v>2.9513184584178499E-2</v>
      </c>
      <c r="Y81" s="22">
        <f>VLOOKUP($B81,Data!$A$8:$EZ$351,Data!ER$4,FALSE)</f>
        <v>2.9692665289256199E-2</v>
      </c>
      <c r="Z81" s="22">
        <f>VLOOKUP($B81,Data!$A$8:$EZ$351,Data!ES$4,FALSE)</f>
        <v>2.8746468019522218E-2</v>
      </c>
      <c r="AA81" s="22">
        <f>VLOOKUP($B81,Data!$A$8:$EZ$351,Data!ET$4,FALSE)</f>
        <v>2.7685019206145967E-2</v>
      </c>
      <c r="AB81" s="22">
        <f>VLOOKUP($B81,Data!$A$8:$EZ$351,Data!EU$4,FALSE)</f>
        <v>2.890858445175994E-2</v>
      </c>
      <c r="AC81" s="22">
        <f>VLOOKUP($B81,Data!$A$8:$EZ$351,Data!EV$4,FALSE)</f>
        <v>2.9124143183549125E-2</v>
      </c>
      <c r="AD81" s="22">
        <f>VLOOKUP($B81,Data!$A$8:$EZ$351,Data!EW$4,FALSE)</f>
        <v>2.8179051483641897E-2</v>
      </c>
      <c r="AE81" s="22">
        <f>VLOOKUP($B81,Data!$A$8:$EZ$351,Data!EX$4,FALSE)</f>
        <v>2.8203957382039575E-2</v>
      </c>
      <c r="AF81" s="22">
        <f>VLOOKUP($B81,Data!$A$8:$EZ$351,Data!EY$4,FALSE)</f>
        <v>2.9766846015885216E-2</v>
      </c>
      <c r="AG81" s="22">
        <f>VLOOKUP($B81,Data!$A$8:$EZ$351,Data!EZ$4,FALSE)</f>
        <v>2.9102694458566343E-2</v>
      </c>
      <c r="AH81" s="22">
        <f>VLOOKUP($B81,Data!$A$8:$FA$351,Data!FA$4,FALSE)</f>
        <v>2.909067557153866E-2</v>
      </c>
      <c r="AI81" s="22">
        <f>VLOOKUP($B81,Data!$A$8:FB$351,Data!FB$4,FALSE)</f>
        <v>2.8693196405648266E-2</v>
      </c>
      <c r="AJ81" s="22">
        <f>VLOOKUP($B81,Data!$A$8:FC$351,Data!FC$4,FALSE)</f>
        <v>3.0441176470588235E-2</v>
      </c>
      <c r="AK81" s="22">
        <f>VLOOKUP($B81,Data!$A$8:FD$351,Data!FD$4,FALSE)</f>
        <v>6.2528321318228636E-2</v>
      </c>
      <c r="AL81" s="22">
        <f>VLOOKUP($B81,Data!$A$8:FE$351,Data!FE$4,FALSE)</f>
        <v>5.9974431091792381E-2</v>
      </c>
      <c r="AM81" s="22">
        <f>VLOOKUP($B81,Data!$A$8:FF$351,Data!FF$4,FALSE)</f>
        <v>5.5857613377248545E-2</v>
      </c>
      <c r="AN81" s="22" t="e">
        <f>VLOOKUP($B81,Data!$A$8:$EZ$351,Data!#REF!,FALSE)</f>
        <v>#REF!</v>
      </c>
      <c r="AO81" s="22" t="e">
        <f>VLOOKUP($B81,Data!$A$8:$EZ$351,Data!#REF!,FALSE)</f>
        <v>#REF!</v>
      </c>
      <c r="AP81" s="22" t="e">
        <f>VLOOKUP($B81,Data!$A$8:$EZ$351,Data!#REF!,FALSE)</f>
        <v>#REF!</v>
      </c>
      <c r="AQ81" s="22" t="e">
        <f>VLOOKUP($B81,Data!$A$8:$EZ$351,Data!#REF!,FALSE)</f>
        <v>#REF!</v>
      </c>
      <c r="AR81" s="22" t="e">
        <f>VLOOKUP($B81,Data!$A$8:$EZ$351,Data!#REF!,FALSE)</f>
        <v>#REF!</v>
      </c>
      <c r="AS81" s="22" t="e">
        <f>VLOOKUP($B81,Data!$A$8:$EZ$351,Data!#REF!,FALSE)</f>
        <v>#REF!</v>
      </c>
      <c r="AT81" s="22" t="e">
        <f>VLOOKUP($B81,Data!$A$8:$EZ$351,Data!#REF!,FALSE)</f>
        <v>#REF!</v>
      </c>
      <c r="AU81" s="22" t="e">
        <f>VLOOKUP($B81,Data!$A$8:$EZ$351,Data!#REF!,FALSE)</f>
        <v>#REF!</v>
      </c>
      <c r="AV81" s="22" t="e">
        <f>VLOOKUP($B81,Data!$A$8:$EZ$351,Data!#REF!,FALSE)</f>
        <v>#REF!</v>
      </c>
      <c r="AW81" s="22" t="e">
        <f>VLOOKUP($B81,Data!$A$8:$EZ$351,Data!#REF!,FALSE)</f>
        <v>#REF!</v>
      </c>
      <c r="AX81" s="22" t="e">
        <f>VLOOKUP($B81,Data!$A$8:$EZ$351,Data!#REF!,FALSE)</f>
        <v>#REF!</v>
      </c>
      <c r="AY81" s="22" t="e">
        <f>VLOOKUP($B81,Data!$A$8:$EZ$351,Data!#REF!,FALSE)</f>
        <v>#REF!</v>
      </c>
      <c r="AZ81" s="22" t="e">
        <f>VLOOKUP($B81,Data!$A$8:$EZ$351,Data!#REF!,FALSE)</f>
        <v>#REF!</v>
      </c>
      <c r="BA81" s="22" t="e">
        <f>VLOOKUP($B81,Data!$A$8:$EZ$351,Data!#REF!,FALSE)</f>
        <v>#REF!</v>
      </c>
      <c r="BB81" s="22" t="e">
        <f>VLOOKUP($B81,Data!$A$8:$EZ$351,Data!#REF!,FALSE)</f>
        <v>#REF!</v>
      </c>
      <c r="BC81" s="22" t="e">
        <f>VLOOKUP($B81,Data!$A$8:$EZ$351,Data!#REF!,FALSE)</f>
        <v>#REF!</v>
      </c>
      <c r="BD81" s="22" t="e">
        <f>VLOOKUP($B81,Data!$A$8:$EZ$351,Data!#REF!,FALSE)</f>
        <v>#REF!</v>
      </c>
      <c r="BE81" s="22" t="e">
        <f>VLOOKUP($B81,Data!$A$8:$EZ$351,Data!#REF!,FALSE)</f>
        <v>#REF!</v>
      </c>
    </row>
    <row r="82" spans="1:57" x14ac:dyDescent="0.3">
      <c r="A82" s="1"/>
      <c r="B82" s="16" t="s">
        <v>101</v>
      </c>
      <c r="C82" s="35" t="s">
        <v>441</v>
      </c>
      <c r="D82" t="s">
        <v>0</v>
      </c>
      <c r="E82" s="36" t="s">
        <v>101</v>
      </c>
      <c r="F82" t="s">
        <v>388</v>
      </c>
      <c r="G82" t="s">
        <v>418</v>
      </c>
      <c r="H82" s="22" t="e">
        <f>VLOOKUP($B82,Data!$A$8:$EZ$351,Data!EA$4,FALSE)</f>
        <v>#DIV/0!</v>
      </c>
      <c r="I82" s="22">
        <f>VLOOKUP($B82,Data!$A$8:$EZ$351,Data!EB$4,FALSE)</f>
        <v>3.1650165016501648E-2</v>
      </c>
      <c r="J82" s="22">
        <f>VLOOKUP($B82,Data!$A$8:$EZ$351,Data!EC$4,FALSE)</f>
        <v>2.6990881458966564E-2</v>
      </c>
      <c r="K82" s="22">
        <f>VLOOKUP($B82,Data!$A$8:$EZ$351,Data!ED$4,FALSE)</f>
        <v>2.4483775811209439E-2</v>
      </c>
      <c r="L82" s="22">
        <f>VLOOKUP($B82,Data!$A$8:$EZ$351,Data!EE$4,FALSE)</f>
        <v>2.4927536231884057E-2</v>
      </c>
      <c r="M82" s="22">
        <f>VLOOKUP($B82,Data!$A$8:$EZ$351,Data!EF$4,FALSE)</f>
        <v>2.0833333333333332E-2</v>
      </c>
      <c r="N82" s="22">
        <f>VLOOKUP($B82,Data!$A$8:$EZ$351,Data!EG$4,FALSE)</f>
        <v>2.0473372781065088E-2</v>
      </c>
      <c r="O82" s="22">
        <f>VLOOKUP($B82,Data!$A$8:$EZ$351,Data!EH$4,FALSE)</f>
        <v>1.9212121212121212E-2</v>
      </c>
      <c r="P82" s="22">
        <f>VLOOKUP($B82,Data!$A$8:$EZ$351,Data!EI$4,FALSE)</f>
        <v>1.9071207430340558E-2</v>
      </c>
      <c r="Q82" s="22">
        <f>VLOOKUP($B82,Data!$A$8:$EZ$351,Data!EJ$4,FALSE)</f>
        <v>1.698224852071006E-2</v>
      </c>
      <c r="R82" s="22">
        <f>VLOOKUP($B82,Data!$A$8:$EZ$351,Data!EK$4,FALSE)</f>
        <v>1.5988200589970501E-2</v>
      </c>
      <c r="S82" s="22">
        <f>VLOOKUP($B82,Data!$A$8:$EZ$351,Data!EL$4,FALSE)</f>
        <v>1.5982905982905984E-2</v>
      </c>
      <c r="T82" s="22">
        <f>VLOOKUP($B82,Data!$A$8:$EZ$351,Data!EM$4,FALSE)</f>
        <v>1.609550561797753E-2</v>
      </c>
      <c r="U82" s="22">
        <f>VLOOKUP($B82,Data!$A$8:$EZ$351,Data!EN$4,FALSE)</f>
        <v>1.628169014084507E-2</v>
      </c>
      <c r="V82" s="22">
        <f>VLOOKUP($B82,Data!$A$8:$EZ$351,Data!EO$4,FALSE)</f>
        <v>1.7432835820895522E-2</v>
      </c>
      <c r="W82" s="22">
        <f>VLOOKUP($B82,Data!$A$8:$EZ$351,Data!EP$4,FALSE)</f>
        <v>1.7163742690058478E-2</v>
      </c>
      <c r="X82" s="22">
        <f>VLOOKUP($B82,Data!$A$8:$EZ$351,Data!EQ$4,FALSE)</f>
        <v>1.6306818181818183E-2</v>
      </c>
      <c r="Y82" s="22">
        <f>VLOOKUP($B82,Data!$A$8:$EZ$351,Data!ER$4,FALSE)</f>
        <v>1.6755952380952382E-2</v>
      </c>
      <c r="Z82" s="22">
        <f>VLOOKUP($B82,Data!$A$8:$EZ$351,Data!ES$4,FALSE)</f>
        <v>1.6504559270516719E-2</v>
      </c>
      <c r="AA82" s="22">
        <f>VLOOKUP($B82,Data!$A$8:$EZ$351,Data!ET$4,FALSE)</f>
        <v>1.6101190476190477E-2</v>
      </c>
      <c r="AB82" s="22">
        <f>VLOOKUP($B82,Data!$A$8:$EZ$351,Data!EU$4,FALSE)</f>
        <v>1.7164179104477612E-2</v>
      </c>
      <c r="AC82" s="22">
        <f>VLOOKUP($B82,Data!$A$8:$EZ$351,Data!EV$4,FALSE)</f>
        <v>1.6913946587537091E-2</v>
      </c>
      <c r="AD82" s="22">
        <f>VLOOKUP($B82,Data!$A$8:$EZ$351,Data!EW$4,FALSE)</f>
        <v>1.5482954545454546E-2</v>
      </c>
      <c r="AE82" s="22">
        <f>VLOOKUP($B82,Data!$A$8:$EZ$351,Data!EX$4,FALSE)</f>
        <v>1.6522988505747127E-2</v>
      </c>
      <c r="AF82" s="22">
        <f>VLOOKUP($B82,Data!$A$8:$EZ$351,Data!EY$4,FALSE)</f>
        <v>1.8028985507246378E-2</v>
      </c>
      <c r="AG82" s="22">
        <f>VLOOKUP($B82,Data!$A$8:$EZ$351,Data!EZ$4,FALSE)</f>
        <v>1.7922848664688427E-2</v>
      </c>
      <c r="AH82" s="22">
        <f>VLOOKUP($B82,Data!$A$8:$FA$351,Data!FA$4,FALSE)</f>
        <v>1.8283132530120483E-2</v>
      </c>
      <c r="AI82" s="22">
        <f>VLOOKUP($B82,Data!$A$8:FB$351,Data!FB$4,FALSE)</f>
        <v>1.8363636363636363E-2</v>
      </c>
      <c r="AJ82" s="22">
        <f>VLOOKUP($B82,Data!$A$8:FC$351,Data!FC$4,FALSE)</f>
        <v>2.0095541401273884E-2</v>
      </c>
      <c r="AK82" s="22">
        <f>VLOOKUP($B82,Data!$A$8:FD$351,Data!FD$4,FALSE)</f>
        <v>5.0096463022508038E-2</v>
      </c>
      <c r="AL82" s="22">
        <f>VLOOKUP($B82,Data!$A$8:FE$351,Data!FE$4,FALSE)</f>
        <v>4.7426710097719871E-2</v>
      </c>
      <c r="AM82" s="22">
        <f>VLOOKUP($B82,Data!$A$8:FF$351,Data!FF$4,FALSE)</f>
        <v>4.5230263157894739E-2</v>
      </c>
      <c r="AN82" s="22" t="e">
        <f>VLOOKUP($B82,Data!$A$8:$EZ$351,Data!#REF!,FALSE)</f>
        <v>#REF!</v>
      </c>
      <c r="AO82" s="22" t="e">
        <f>VLOOKUP($B82,Data!$A$8:$EZ$351,Data!#REF!,FALSE)</f>
        <v>#REF!</v>
      </c>
      <c r="AP82" s="22" t="e">
        <f>VLOOKUP($B82,Data!$A$8:$EZ$351,Data!#REF!,FALSE)</f>
        <v>#REF!</v>
      </c>
      <c r="AQ82" s="22" t="e">
        <f>VLOOKUP($B82,Data!$A$8:$EZ$351,Data!#REF!,FALSE)</f>
        <v>#REF!</v>
      </c>
      <c r="AR82" s="22" t="e">
        <f>VLOOKUP($B82,Data!$A$8:$EZ$351,Data!#REF!,FALSE)</f>
        <v>#REF!</v>
      </c>
      <c r="AS82" s="22" t="e">
        <f>VLOOKUP($B82,Data!$A$8:$EZ$351,Data!#REF!,FALSE)</f>
        <v>#REF!</v>
      </c>
      <c r="AT82" s="22" t="e">
        <f>VLOOKUP($B82,Data!$A$8:$EZ$351,Data!#REF!,FALSE)</f>
        <v>#REF!</v>
      </c>
      <c r="AU82" s="22" t="e">
        <f>VLOOKUP($B82,Data!$A$8:$EZ$351,Data!#REF!,FALSE)</f>
        <v>#REF!</v>
      </c>
      <c r="AV82" s="22" t="e">
        <f>VLOOKUP($B82,Data!$A$8:$EZ$351,Data!#REF!,FALSE)</f>
        <v>#REF!</v>
      </c>
      <c r="AW82" s="22" t="e">
        <f>VLOOKUP($B82,Data!$A$8:$EZ$351,Data!#REF!,FALSE)</f>
        <v>#REF!</v>
      </c>
      <c r="AX82" s="22" t="e">
        <f>VLOOKUP($B82,Data!$A$8:$EZ$351,Data!#REF!,FALSE)</f>
        <v>#REF!</v>
      </c>
      <c r="AY82" s="22" t="e">
        <f>VLOOKUP($B82,Data!$A$8:$EZ$351,Data!#REF!,FALSE)</f>
        <v>#REF!</v>
      </c>
      <c r="AZ82" s="22" t="e">
        <f>VLOOKUP($B82,Data!$A$8:$EZ$351,Data!#REF!,FALSE)</f>
        <v>#REF!</v>
      </c>
      <c r="BA82" s="22" t="e">
        <f>VLOOKUP($B82,Data!$A$8:$EZ$351,Data!#REF!,FALSE)</f>
        <v>#REF!</v>
      </c>
      <c r="BB82" s="22" t="e">
        <f>VLOOKUP($B82,Data!$A$8:$EZ$351,Data!#REF!,FALSE)</f>
        <v>#REF!</v>
      </c>
      <c r="BC82" s="22" t="e">
        <f>VLOOKUP($B82,Data!$A$8:$EZ$351,Data!#REF!,FALSE)</f>
        <v>#REF!</v>
      </c>
      <c r="BD82" s="22" t="e">
        <f>VLOOKUP($B82,Data!$A$8:$EZ$351,Data!#REF!,FALSE)</f>
        <v>#REF!</v>
      </c>
      <c r="BE82" s="22" t="e">
        <f>VLOOKUP($B82,Data!$A$8:$EZ$351,Data!#REF!,FALSE)</f>
        <v>#REF!</v>
      </c>
    </row>
    <row r="83" spans="1:57" x14ac:dyDescent="0.3">
      <c r="A83" s="1"/>
      <c r="B83" s="16" t="s">
        <v>102</v>
      </c>
      <c r="C83" s="35" t="s">
        <v>441</v>
      </c>
      <c r="D83" t="s">
        <v>442</v>
      </c>
      <c r="E83" s="36" t="s">
        <v>102</v>
      </c>
      <c r="F83" t="s">
        <v>418</v>
      </c>
      <c r="G83" t="s">
        <v>418</v>
      </c>
      <c r="H83" s="22" t="e">
        <f>VLOOKUP($B83,Data!$A$8:$EZ$351,Data!EA$4,FALSE)</f>
        <v>#DIV/0!</v>
      </c>
      <c r="I83" s="22">
        <f>VLOOKUP($B83,Data!$A$8:$EZ$351,Data!EB$4,FALSE)</f>
        <v>4.01672335600907E-2</v>
      </c>
      <c r="J83" s="22">
        <f>VLOOKUP($B83,Data!$A$8:$EZ$351,Data!EC$4,FALSE)</f>
        <v>3.63342776203966E-2</v>
      </c>
      <c r="K83" s="22">
        <f>VLOOKUP($B83,Data!$A$8:$EZ$351,Data!ED$4,FALSE)</f>
        <v>3.584065778281826E-2</v>
      </c>
      <c r="L83" s="22">
        <f>VLOOKUP($B83,Data!$A$8:$EZ$351,Data!EE$4,FALSE)</f>
        <v>3.6461272674920817E-2</v>
      </c>
      <c r="M83" s="22">
        <f>VLOOKUP($B83,Data!$A$8:$EZ$351,Data!EF$4,FALSE)</f>
        <v>3.1344346340074054E-2</v>
      </c>
      <c r="N83" s="22">
        <f>VLOOKUP($B83,Data!$A$8:$EZ$351,Data!EG$4,FALSE)</f>
        <v>2.7882219705549265E-2</v>
      </c>
      <c r="O83" s="22">
        <f>VLOOKUP($B83,Data!$A$8:$EZ$351,Data!EH$4,FALSE)</f>
        <v>2.6721724524076149E-2</v>
      </c>
      <c r="P83" s="22">
        <f>VLOOKUP($B83,Data!$A$8:$EZ$351,Data!EI$4,FALSE)</f>
        <v>2.7496511303377057E-2</v>
      </c>
      <c r="Q83" s="22">
        <f>VLOOKUP($B83,Data!$A$8:$EZ$351,Data!EJ$4,FALSE)</f>
        <v>2.4824245779130918E-2</v>
      </c>
      <c r="R83" s="22">
        <f>VLOOKUP($B83,Data!$A$8:$EZ$351,Data!EK$4,FALSE)</f>
        <v>2.3600547195622434E-2</v>
      </c>
      <c r="S83" s="22">
        <f>VLOOKUP($B83,Data!$A$8:$EZ$351,Data!EL$4,FALSE)</f>
        <v>2.3948731933460594E-2</v>
      </c>
      <c r="T83" s="22">
        <f>VLOOKUP($B83,Data!$A$8:$EZ$351,Data!EM$4,FALSE)</f>
        <v>2.5638126009693053E-2</v>
      </c>
      <c r="U83" s="22">
        <f>VLOOKUP($B83,Data!$A$8:$EZ$351,Data!EN$4,FALSE)</f>
        <v>2.3842190889370934E-2</v>
      </c>
      <c r="V83" s="22">
        <f>VLOOKUP($B83,Data!$A$8:$EZ$351,Data!EO$4,FALSE)</f>
        <v>2.3328748280605226E-2</v>
      </c>
      <c r="W83" s="22">
        <f>VLOOKUP($B83,Data!$A$8:$EZ$351,Data!EP$4,FALSE)</f>
        <v>2.4496606334841627E-2</v>
      </c>
      <c r="X83" s="22">
        <f>VLOOKUP($B83,Data!$A$8:$EZ$351,Data!EQ$4,FALSE)</f>
        <v>2.5965353450684549E-2</v>
      </c>
      <c r="Y83" s="22">
        <f>VLOOKUP($B83,Data!$A$8:$EZ$351,Data!ER$4,FALSE)</f>
        <v>2.4052936311000826E-2</v>
      </c>
      <c r="Z83" s="22">
        <f>VLOOKUP($B83,Data!$A$8:$EZ$351,Data!ES$4,FALSE)</f>
        <v>2.2158351409978308E-2</v>
      </c>
      <c r="AA83" s="22">
        <f>VLOOKUP($B83,Data!$A$8:$EZ$351,Data!ET$4,FALSE)</f>
        <v>2.2275990428077638E-2</v>
      </c>
      <c r="AB83" s="22">
        <f>VLOOKUP($B83,Data!$A$8:$EZ$351,Data!EU$4,FALSE)</f>
        <v>2.3794788273615634E-2</v>
      </c>
      <c r="AC83" s="22">
        <f>VLOOKUP($B83,Data!$A$8:$EZ$351,Data!EV$4,FALSE)</f>
        <v>2.1874830669195339E-2</v>
      </c>
      <c r="AD83" s="22">
        <f>VLOOKUP($B83,Data!$A$8:$EZ$351,Data!EW$4,FALSE)</f>
        <v>2.0870395634379264E-2</v>
      </c>
      <c r="AE83" s="22">
        <f>VLOOKUP($B83,Data!$A$8:$EZ$351,Data!EX$4,FALSE)</f>
        <v>2.140704869518429E-2</v>
      </c>
      <c r="AF83" s="22">
        <f>VLOOKUP($B83,Data!$A$8:$EZ$351,Data!EY$4,FALSE)</f>
        <v>2.3645665051157783E-2</v>
      </c>
      <c r="AG83" s="22">
        <f>VLOOKUP($B83,Data!$A$8:$EZ$351,Data!EZ$4,FALSE)</f>
        <v>2.2157894736842106E-2</v>
      </c>
      <c r="AH83" s="22">
        <f>VLOOKUP($B83,Data!$A$8:$FA$351,Data!FA$4,FALSE)</f>
        <v>2.1555030207512475E-2</v>
      </c>
      <c r="AI83" s="22">
        <f>VLOOKUP($B83,Data!$A$8:FB$351,Data!FB$4,FALSE)</f>
        <v>2.2886597938144331E-2</v>
      </c>
      <c r="AJ83" s="22">
        <f>VLOOKUP($B83,Data!$A$8:FC$351,Data!FC$4,FALSE)</f>
        <v>2.4600689838153358E-2</v>
      </c>
      <c r="AK83" s="22">
        <f>VLOOKUP($B83,Data!$A$8:FD$351,Data!FD$4,FALSE)</f>
        <v>6.0762666666666666E-2</v>
      </c>
      <c r="AL83" s="22">
        <f>VLOOKUP($B83,Data!$A$8:FE$351,Data!FE$4,FALSE)</f>
        <v>5.8853075476766048E-2</v>
      </c>
      <c r="AM83" s="22">
        <f>VLOOKUP($B83,Data!$A$8:FF$351,Data!FF$4,FALSE)</f>
        <v>5.4970430107526884E-2</v>
      </c>
      <c r="AN83" s="22" t="e">
        <f>VLOOKUP($B83,Data!$A$8:$EZ$351,Data!#REF!,FALSE)</f>
        <v>#REF!</v>
      </c>
      <c r="AO83" s="22" t="e">
        <f>VLOOKUP($B83,Data!$A$8:$EZ$351,Data!#REF!,FALSE)</f>
        <v>#REF!</v>
      </c>
      <c r="AP83" s="22" t="e">
        <f>VLOOKUP($B83,Data!$A$8:$EZ$351,Data!#REF!,FALSE)</f>
        <v>#REF!</v>
      </c>
      <c r="AQ83" s="22" t="e">
        <f>VLOOKUP($B83,Data!$A$8:$EZ$351,Data!#REF!,FALSE)</f>
        <v>#REF!</v>
      </c>
      <c r="AR83" s="22" t="e">
        <f>VLOOKUP($B83,Data!$A$8:$EZ$351,Data!#REF!,FALSE)</f>
        <v>#REF!</v>
      </c>
      <c r="AS83" s="22" t="e">
        <f>VLOOKUP($B83,Data!$A$8:$EZ$351,Data!#REF!,FALSE)</f>
        <v>#REF!</v>
      </c>
      <c r="AT83" s="22" t="e">
        <f>VLOOKUP($B83,Data!$A$8:$EZ$351,Data!#REF!,FALSE)</f>
        <v>#REF!</v>
      </c>
      <c r="AU83" s="22" t="e">
        <f>VLOOKUP($B83,Data!$A$8:$EZ$351,Data!#REF!,FALSE)</f>
        <v>#REF!</v>
      </c>
      <c r="AV83" s="22" t="e">
        <f>VLOOKUP($B83,Data!$A$8:$EZ$351,Data!#REF!,FALSE)</f>
        <v>#REF!</v>
      </c>
      <c r="AW83" s="22" t="e">
        <f>VLOOKUP($B83,Data!$A$8:$EZ$351,Data!#REF!,FALSE)</f>
        <v>#REF!</v>
      </c>
      <c r="AX83" s="22" t="e">
        <f>VLOOKUP($B83,Data!$A$8:$EZ$351,Data!#REF!,FALSE)</f>
        <v>#REF!</v>
      </c>
      <c r="AY83" s="22" t="e">
        <f>VLOOKUP($B83,Data!$A$8:$EZ$351,Data!#REF!,FALSE)</f>
        <v>#REF!</v>
      </c>
      <c r="AZ83" s="22" t="e">
        <f>VLOOKUP($B83,Data!$A$8:$EZ$351,Data!#REF!,FALSE)</f>
        <v>#REF!</v>
      </c>
      <c r="BA83" s="22" t="e">
        <f>VLOOKUP($B83,Data!$A$8:$EZ$351,Data!#REF!,FALSE)</f>
        <v>#REF!</v>
      </c>
      <c r="BB83" s="22" t="e">
        <f>VLOOKUP($B83,Data!$A$8:$EZ$351,Data!#REF!,FALSE)</f>
        <v>#REF!</v>
      </c>
      <c r="BC83" s="22" t="e">
        <f>VLOOKUP($B83,Data!$A$8:$EZ$351,Data!#REF!,FALSE)</f>
        <v>#REF!</v>
      </c>
      <c r="BD83" s="22" t="e">
        <f>VLOOKUP($B83,Data!$A$8:$EZ$351,Data!#REF!,FALSE)</f>
        <v>#REF!</v>
      </c>
      <c r="BE83" s="22" t="e">
        <f>VLOOKUP($B83,Data!$A$8:$EZ$351,Data!#REF!,FALSE)</f>
        <v>#REF!</v>
      </c>
    </row>
    <row r="84" spans="1:57" x14ac:dyDescent="0.3">
      <c r="A84" s="1"/>
      <c r="B84" s="16" t="s">
        <v>103</v>
      </c>
      <c r="C84" s="35" t="s">
        <v>440</v>
      </c>
      <c r="D84" t="s">
        <v>442</v>
      </c>
      <c r="E84" s="36" t="s">
        <v>103</v>
      </c>
      <c r="F84" t="s">
        <v>403</v>
      </c>
      <c r="G84" t="s">
        <v>418</v>
      </c>
      <c r="H84" s="22" t="e">
        <f>VLOOKUP($B84,Data!$A$8:$EZ$351,Data!EA$4,FALSE)</f>
        <v>#DIV/0!</v>
      </c>
      <c r="I84" s="22">
        <f>VLOOKUP($B84,Data!$A$8:$EZ$351,Data!EB$4,FALSE)</f>
        <v>0.10240479548660085</v>
      </c>
      <c r="J84" s="22">
        <f>VLOOKUP($B84,Data!$A$8:$EZ$351,Data!EC$4,FALSE)</f>
        <v>9.8354792560801138E-2</v>
      </c>
      <c r="K84" s="22">
        <f>VLOOKUP($B84,Data!$A$8:$EZ$351,Data!ED$4,FALSE)</f>
        <v>8.8283687943262412E-2</v>
      </c>
      <c r="L84" s="22">
        <f>VLOOKUP($B84,Data!$A$8:$EZ$351,Data!EE$4,FALSE)</f>
        <v>8.9868329868329863E-2</v>
      </c>
      <c r="M84" s="22">
        <f>VLOOKUP($B84,Data!$A$8:$EZ$351,Data!EF$4,FALSE)</f>
        <v>8.0721649484536084E-2</v>
      </c>
      <c r="N84" s="22">
        <f>VLOOKUP($B84,Data!$A$8:$EZ$351,Data!EG$4,FALSE)</f>
        <v>7.3234277816171395E-2</v>
      </c>
      <c r="O84" s="22">
        <f>VLOOKUP($B84,Data!$A$8:$EZ$351,Data!EH$4,FALSE)</f>
        <v>6.8485059068797774E-2</v>
      </c>
      <c r="P84" s="22">
        <f>VLOOKUP($B84,Data!$A$8:$EZ$351,Data!EI$4,FALSE)</f>
        <v>7.2884210526315787E-2</v>
      </c>
      <c r="Q84" s="22">
        <f>VLOOKUP($B84,Data!$A$8:$EZ$351,Data!EJ$4,FALSE)</f>
        <v>6.768531468531469E-2</v>
      </c>
      <c r="R84" s="22">
        <f>VLOOKUP($B84,Data!$A$8:$EZ$351,Data!EK$4,FALSE)</f>
        <v>6.2574600971547531E-2</v>
      </c>
      <c r="S84" s="22">
        <f>VLOOKUP($B84,Data!$A$8:$EZ$351,Data!EL$4,FALSE)</f>
        <v>5.9470383275261322E-2</v>
      </c>
      <c r="T84" s="22">
        <f>VLOOKUP($B84,Data!$A$8:$EZ$351,Data!EM$4,FALSE)</f>
        <v>6.3810848400556328E-2</v>
      </c>
      <c r="U84" s="22">
        <f>VLOOKUP($B84,Data!$A$8:$EZ$351,Data!EN$4,FALSE)</f>
        <v>6.2738764044943815E-2</v>
      </c>
      <c r="V84" s="22">
        <f>VLOOKUP($B84,Data!$A$8:$EZ$351,Data!EO$4,FALSE)</f>
        <v>5.7991602519244227E-2</v>
      </c>
      <c r="W84" s="22">
        <f>VLOOKUP($B84,Data!$A$8:$EZ$351,Data!EP$4,FALSE)</f>
        <v>5.475795297372061E-2</v>
      </c>
      <c r="X84" s="22">
        <f>VLOOKUP($B84,Data!$A$8:$EZ$351,Data!EQ$4,FALSE)</f>
        <v>5.7773195876288659E-2</v>
      </c>
      <c r="Y84" s="22">
        <f>VLOOKUP($B84,Data!$A$8:$EZ$351,Data!ER$4,FALSE)</f>
        <v>5.5374659400544958E-2</v>
      </c>
      <c r="Z84" s="22">
        <f>VLOOKUP($B84,Data!$A$8:$EZ$351,Data!ES$4,FALSE)</f>
        <v>5.2389807162534434E-2</v>
      </c>
      <c r="AA84" s="22">
        <f>VLOOKUP($B84,Data!$A$8:$EZ$351,Data!ET$4,FALSE)</f>
        <v>4.9220246238030098E-2</v>
      </c>
      <c r="AB84" s="22">
        <f>VLOOKUP($B84,Data!$A$8:$EZ$351,Data!EU$4,FALSE)</f>
        <v>5.2801932367149758E-2</v>
      </c>
      <c r="AC84" s="22">
        <f>VLOOKUP($B84,Data!$A$8:$EZ$351,Data!EV$4,FALSE)</f>
        <v>5.3411602209944752E-2</v>
      </c>
      <c r="AD84" s="22">
        <f>VLOOKUP($B84,Data!$A$8:$EZ$351,Data!EW$4,FALSE)</f>
        <v>5.2515506547208823E-2</v>
      </c>
      <c r="AE84" s="22">
        <f>VLOOKUP($B84,Data!$A$8:$EZ$351,Data!EX$4,FALSE)</f>
        <v>5.1476648351648349E-2</v>
      </c>
      <c r="AF84" s="22">
        <f>VLOOKUP($B84,Data!$A$8:$EZ$351,Data!EY$4,FALSE)</f>
        <v>5.4427792915531334E-2</v>
      </c>
      <c r="AG84" s="22">
        <f>VLOOKUP($B84,Data!$A$8:$EZ$351,Data!EZ$4,FALSE)</f>
        <v>5.2191316146540025E-2</v>
      </c>
      <c r="AH84" s="22">
        <f>VLOOKUP($B84,Data!$A$8:$FA$351,Data!FA$4,FALSE)</f>
        <v>5.0242718446601942E-2</v>
      </c>
      <c r="AI84" s="22">
        <f>VLOOKUP($B84,Data!$A$8:FB$351,Data!FB$4,FALSE)</f>
        <v>4.9529085872576178E-2</v>
      </c>
      <c r="AJ84" s="22">
        <f>VLOOKUP($B84,Data!$A$8:FC$351,Data!FC$4,FALSE)</f>
        <v>5.4639889196675902E-2</v>
      </c>
      <c r="AK84" s="22">
        <f>VLOOKUP($B84,Data!$A$8:FD$351,Data!FD$4,FALSE)</f>
        <v>0.10434108527131783</v>
      </c>
      <c r="AL84" s="22">
        <f>VLOOKUP($B84,Data!$A$8:FE$351,Data!FE$4,FALSE)</f>
        <v>9.7309540150995202E-2</v>
      </c>
      <c r="AM84" s="22">
        <f>VLOOKUP($B84,Data!$A$8:FF$351,Data!FF$4,FALSE)</f>
        <v>9.5352209944751382E-2</v>
      </c>
      <c r="AN84" s="22" t="e">
        <f>VLOOKUP($B84,Data!$A$8:$EZ$351,Data!#REF!,FALSE)</f>
        <v>#REF!</v>
      </c>
      <c r="AO84" s="22" t="e">
        <f>VLOOKUP($B84,Data!$A$8:$EZ$351,Data!#REF!,FALSE)</f>
        <v>#REF!</v>
      </c>
      <c r="AP84" s="22" t="e">
        <f>VLOOKUP($B84,Data!$A$8:$EZ$351,Data!#REF!,FALSE)</f>
        <v>#REF!</v>
      </c>
      <c r="AQ84" s="22" t="e">
        <f>VLOOKUP($B84,Data!$A$8:$EZ$351,Data!#REF!,FALSE)</f>
        <v>#REF!</v>
      </c>
      <c r="AR84" s="22" t="e">
        <f>VLOOKUP($B84,Data!$A$8:$EZ$351,Data!#REF!,FALSE)</f>
        <v>#REF!</v>
      </c>
      <c r="AS84" s="22" t="e">
        <f>VLOOKUP($B84,Data!$A$8:$EZ$351,Data!#REF!,FALSE)</f>
        <v>#REF!</v>
      </c>
      <c r="AT84" s="22" t="e">
        <f>VLOOKUP($B84,Data!$A$8:$EZ$351,Data!#REF!,FALSE)</f>
        <v>#REF!</v>
      </c>
      <c r="AU84" s="22" t="e">
        <f>VLOOKUP($B84,Data!$A$8:$EZ$351,Data!#REF!,FALSE)</f>
        <v>#REF!</v>
      </c>
      <c r="AV84" s="22" t="e">
        <f>VLOOKUP($B84,Data!$A$8:$EZ$351,Data!#REF!,FALSE)</f>
        <v>#REF!</v>
      </c>
      <c r="AW84" s="22" t="e">
        <f>VLOOKUP($B84,Data!$A$8:$EZ$351,Data!#REF!,FALSE)</f>
        <v>#REF!</v>
      </c>
      <c r="AX84" s="22" t="e">
        <f>VLOOKUP($B84,Data!$A$8:$EZ$351,Data!#REF!,FALSE)</f>
        <v>#REF!</v>
      </c>
      <c r="AY84" s="22" t="e">
        <f>VLOOKUP($B84,Data!$A$8:$EZ$351,Data!#REF!,FALSE)</f>
        <v>#REF!</v>
      </c>
      <c r="AZ84" s="22" t="e">
        <f>VLOOKUP($B84,Data!$A$8:$EZ$351,Data!#REF!,FALSE)</f>
        <v>#REF!</v>
      </c>
      <c r="BA84" s="22" t="e">
        <f>VLOOKUP($B84,Data!$A$8:$EZ$351,Data!#REF!,FALSE)</f>
        <v>#REF!</v>
      </c>
      <c r="BB84" s="22" t="e">
        <f>VLOOKUP($B84,Data!$A$8:$EZ$351,Data!#REF!,FALSE)</f>
        <v>#REF!</v>
      </c>
      <c r="BC84" s="22" t="e">
        <f>VLOOKUP($B84,Data!$A$8:$EZ$351,Data!#REF!,FALSE)</f>
        <v>#REF!</v>
      </c>
      <c r="BD84" s="22" t="e">
        <f>VLOOKUP($B84,Data!$A$8:$EZ$351,Data!#REF!,FALSE)</f>
        <v>#REF!</v>
      </c>
      <c r="BE84" s="22" t="e">
        <f>VLOOKUP($B84,Data!$A$8:$EZ$351,Data!#REF!,FALSE)</f>
        <v>#REF!</v>
      </c>
    </row>
    <row r="85" spans="1:57" x14ac:dyDescent="0.3">
      <c r="A85" s="1"/>
      <c r="B85" s="16" t="s">
        <v>19</v>
      </c>
      <c r="C85" s="35" t="s">
        <v>441</v>
      </c>
      <c r="D85" t="s">
        <v>442</v>
      </c>
      <c r="E85" s="36" t="s">
        <v>19</v>
      </c>
      <c r="F85" t="s">
        <v>418</v>
      </c>
      <c r="G85" t="s">
        <v>418</v>
      </c>
      <c r="H85" s="22" t="e">
        <f>VLOOKUP($B85,Data!$A$8:$EZ$351,Data!EA$4,FALSE)</f>
        <v>#DIV/0!</v>
      </c>
      <c r="I85" s="22">
        <f>VLOOKUP($B85,Data!$A$8:$EZ$351,Data!EB$4,FALSE)</f>
        <v>3.2853058890794741E-2</v>
      </c>
      <c r="J85" s="22">
        <f>VLOOKUP($B85,Data!$A$8:$EZ$351,Data!EC$4,FALSE)</f>
        <v>3.0429553264604812E-2</v>
      </c>
      <c r="K85" s="22">
        <f>VLOOKUP($B85,Data!$A$8:$EZ$351,Data!ED$4,FALSE)</f>
        <v>3.0390131956397018E-2</v>
      </c>
      <c r="L85" s="22">
        <f>VLOOKUP($B85,Data!$A$8:$EZ$351,Data!EE$4,FALSE)</f>
        <v>3.1188811188811189E-2</v>
      </c>
      <c r="M85" s="22">
        <f>VLOOKUP($B85,Data!$A$8:$EZ$351,Data!EF$4,FALSE)</f>
        <v>2.6872812135355893E-2</v>
      </c>
      <c r="N85" s="22">
        <f>VLOOKUP($B85,Data!$A$8:$EZ$351,Data!EG$4,FALSE)</f>
        <v>2.4034782608695651E-2</v>
      </c>
      <c r="O85" s="22">
        <f>VLOOKUP($B85,Data!$A$8:$EZ$351,Data!EH$4,FALSE)</f>
        <v>2.4935822637106184E-2</v>
      </c>
      <c r="P85" s="22">
        <f>VLOOKUP($B85,Data!$A$8:$EZ$351,Data!EI$4,FALSE)</f>
        <v>2.4982497082847142E-2</v>
      </c>
      <c r="Q85" s="22">
        <f>VLOOKUP($B85,Data!$A$8:$EZ$351,Data!EJ$4,FALSE)</f>
        <v>2.2479387514723205E-2</v>
      </c>
      <c r="R85" s="22">
        <f>VLOOKUP($B85,Data!$A$8:$EZ$351,Data!EK$4,FALSE)</f>
        <v>2.1976331360946746E-2</v>
      </c>
      <c r="S85" s="22">
        <f>VLOOKUP($B85,Data!$A$8:$EZ$351,Data!EL$4,FALSE)</f>
        <v>2.3076923076923078E-2</v>
      </c>
      <c r="T85" s="22">
        <f>VLOOKUP($B85,Data!$A$8:$EZ$351,Data!EM$4,FALSE)</f>
        <v>2.4538369304556353E-2</v>
      </c>
      <c r="U85" s="22">
        <f>VLOOKUP($B85,Data!$A$8:$EZ$351,Data!EN$4,FALSE)</f>
        <v>2.2818015824710894E-2</v>
      </c>
      <c r="V85" s="22">
        <f>VLOOKUP($B85,Data!$A$8:$EZ$351,Data!EO$4,FALSE)</f>
        <v>2.2614622057001238E-2</v>
      </c>
      <c r="W85" s="22">
        <f>VLOOKUP($B85,Data!$A$8:$EZ$351,Data!EP$4,FALSE)</f>
        <v>2.3508989460632363E-2</v>
      </c>
      <c r="X85" s="22">
        <f>VLOOKUP($B85,Data!$A$8:$EZ$351,Data!EQ$4,FALSE)</f>
        <v>2.4567219152854512E-2</v>
      </c>
      <c r="Y85" s="22">
        <f>VLOOKUP($B85,Data!$A$8:$EZ$351,Data!ER$4,FALSE)</f>
        <v>2.2819713038053649E-2</v>
      </c>
      <c r="Z85" s="22">
        <f>VLOOKUP($B85,Data!$A$8:$EZ$351,Data!ES$4,FALSE)</f>
        <v>2.0995115995115995E-2</v>
      </c>
      <c r="AA85" s="22">
        <f>VLOOKUP($B85,Data!$A$8:$EZ$351,Data!ET$4,FALSE)</f>
        <v>2.1944444444444444E-2</v>
      </c>
      <c r="AB85" s="22">
        <f>VLOOKUP($B85,Data!$A$8:$EZ$351,Data!EU$4,FALSE)</f>
        <v>2.3429802955665026E-2</v>
      </c>
      <c r="AC85" s="22">
        <f>VLOOKUP($B85,Data!$A$8:$EZ$351,Data!EV$4,FALSE)</f>
        <v>2.2340686274509802E-2</v>
      </c>
      <c r="AD85" s="22">
        <f>VLOOKUP($B85,Data!$A$8:$EZ$351,Data!EW$4,FALSE)</f>
        <v>2.22679778733866E-2</v>
      </c>
      <c r="AE85" s="22">
        <f>VLOOKUP($B85,Data!$A$8:$EZ$351,Data!EX$4,FALSE)</f>
        <v>2.2873065015479876E-2</v>
      </c>
      <c r="AF85" s="22">
        <f>VLOOKUP($B85,Data!$A$8:$EZ$351,Data!EY$4,FALSE)</f>
        <v>2.5281862745098038E-2</v>
      </c>
      <c r="AG85" s="22">
        <f>VLOOKUP($B85,Data!$A$8:$EZ$351,Data!EZ$4,FALSE)</f>
        <v>2.4028553693358164E-2</v>
      </c>
      <c r="AH85" s="22">
        <f>VLOOKUP($B85,Data!$A$8:$FA$351,Data!FA$4,FALSE)</f>
        <v>2.3048933500627353E-2</v>
      </c>
      <c r="AI85" s="22">
        <f>VLOOKUP($B85,Data!$A$8:FB$351,Data!FB$4,FALSE)</f>
        <v>2.3829516539440203E-2</v>
      </c>
      <c r="AJ85" s="22">
        <f>VLOOKUP($B85,Data!$A$8:FC$351,Data!FC$4,FALSE)</f>
        <v>2.5552050473186119E-2</v>
      </c>
      <c r="AK85" s="22">
        <f>VLOOKUP($B85,Data!$A$8:FD$351,Data!FD$4,FALSE)</f>
        <v>5.9653250773993811E-2</v>
      </c>
      <c r="AL85" s="22">
        <f>VLOOKUP($B85,Data!$A$8:FE$351,Data!FE$4,FALSE)</f>
        <v>5.808484092326887E-2</v>
      </c>
      <c r="AM85" s="22">
        <f>VLOOKUP($B85,Data!$A$8:FF$351,Data!FF$4,FALSE)</f>
        <v>5.6250000000000001E-2</v>
      </c>
      <c r="AN85" s="22" t="e">
        <f>VLOOKUP($B85,Data!$A$8:$EZ$351,Data!#REF!,FALSE)</f>
        <v>#REF!</v>
      </c>
      <c r="AO85" s="22" t="e">
        <f>VLOOKUP($B85,Data!$A$8:$EZ$351,Data!#REF!,FALSE)</f>
        <v>#REF!</v>
      </c>
      <c r="AP85" s="22" t="e">
        <f>VLOOKUP($B85,Data!$A$8:$EZ$351,Data!#REF!,FALSE)</f>
        <v>#REF!</v>
      </c>
      <c r="AQ85" s="22" t="e">
        <f>VLOOKUP($B85,Data!$A$8:$EZ$351,Data!#REF!,FALSE)</f>
        <v>#REF!</v>
      </c>
      <c r="AR85" s="22" t="e">
        <f>VLOOKUP($B85,Data!$A$8:$EZ$351,Data!#REF!,FALSE)</f>
        <v>#REF!</v>
      </c>
      <c r="AS85" s="22" t="e">
        <f>VLOOKUP($B85,Data!$A$8:$EZ$351,Data!#REF!,FALSE)</f>
        <v>#REF!</v>
      </c>
      <c r="AT85" s="22" t="e">
        <f>VLOOKUP($B85,Data!$A$8:$EZ$351,Data!#REF!,FALSE)</f>
        <v>#REF!</v>
      </c>
      <c r="AU85" s="22" t="e">
        <f>VLOOKUP($B85,Data!$A$8:$EZ$351,Data!#REF!,FALSE)</f>
        <v>#REF!</v>
      </c>
      <c r="AV85" s="22" t="e">
        <f>VLOOKUP($B85,Data!$A$8:$EZ$351,Data!#REF!,FALSE)</f>
        <v>#REF!</v>
      </c>
      <c r="AW85" s="22" t="e">
        <f>VLOOKUP($B85,Data!$A$8:$EZ$351,Data!#REF!,FALSE)</f>
        <v>#REF!</v>
      </c>
      <c r="AX85" s="22" t="e">
        <f>VLOOKUP($B85,Data!$A$8:$EZ$351,Data!#REF!,FALSE)</f>
        <v>#REF!</v>
      </c>
      <c r="AY85" s="22" t="e">
        <f>VLOOKUP($B85,Data!$A$8:$EZ$351,Data!#REF!,FALSE)</f>
        <v>#REF!</v>
      </c>
      <c r="AZ85" s="22" t="e">
        <f>VLOOKUP($B85,Data!$A$8:$EZ$351,Data!#REF!,FALSE)</f>
        <v>#REF!</v>
      </c>
      <c r="BA85" s="22" t="e">
        <f>VLOOKUP($B85,Data!$A$8:$EZ$351,Data!#REF!,FALSE)</f>
        <v>#REF!</v>
      </c>
      <c r="BB85" s="22" t="e">
        <f>VLOOKUP($B85,Data!$A$8:$EZ$351,Data!#REF!,FALSE)</f>
        <v>#REF!</v>
      </c>
      <c r="BC85" s="22" t="e">
        <f>VLOOKUP($B85,Data!$A$8:$EZ$351,Data!#REF!,FALSE)</f>
        <v>#REF!</v>
      </c>
      <c r="BD85" s="22" t="e">
        <f>VLOOKUP($B85,Data!$A$8:$EZ$351,Data!#REF!,FALSE)</f>
        <v>#REF!</v>
      </c>
      <c r="BE85" s="22" t="e">
        <f>VLOOKUP($B85,Data!$A$8:$EZ$351,Data!#REF!,FALSE)</f>
        <v>#REF!</v>
      </c>
    </row>
    <row r="86" spans="1:57" x14ac:dyDescent="0.3">
      <c r="A86" s="1"/>
      <c r="B86" s="16" t="s">
        <v>104</v>
      </c>
      <c r="C86" s="35" t="s">
        <v>446</v>
      </c>
      <c r="D86" t="s">
        <v>0</v>
      </c>
      <c r="E86" s="36" t="s">
        <v>104</v>
      </c>
      <c r="F86" t="s">
        <v>395</v>
      </c>
      <c r="G86" t="s">
        <v>418</v>
      </c>
      <c r="H86" s="22" t="e">
        <f>VLOOKUP($B86,Data!$A$8:$EZ$351,Data!EA$4,FALSE)</f>
        <v>#DIV/0!</v>
      </c>
      <c r="I86" s="22">
        <f>VLOOKUP($B86,Data!$A$8:$EZ$351,Data!EB$4,FALSE)</f>
        <v>7.2893203883495142E-2</v>
      </c>
      <c r="J86" s="22">
        <f>VLOOKUP($B86,Data!$A$8:$EZ$351,Data!EC$4,FALSE)</f>
        <v>6.5965250965250966E-2</v>
      </c>
      <c r="K86" s="22">
        <f>VLOOKUP($B86,Data!$A$8:$EZ$351,Data!ED$4,FALSE)</f>
        <v>6.652671755725191E-2</v>
      </c>
      <c r="L86" s="22">
        <f>VLOOKUP($B86,Data!$A$8:$EZ$351,Data!EE$4,FALSE)</f>
        <v>6.7447619047619048E-2</v>
      </c>
      <c r="M86" s="22">
        <f>VLOOKUP($B86,Data!$A$8:$EZ$351,Data!EF$4,FALSE)</f>
        <v>6.3505976095617533E-2</v>
      </c>
      <c r="N86" s="22">
        <f>VLOOKUP($B86,Data!$A$8:$EZ$351,Data!EG$4,FALSE)</f>
        <v>5.3900573613766732E-2</v>
      </c>
      <c r="O86" s="22">
        <f>VLOOKUP($B86,Data!$A$8:$EZ$351,Data!EH$4,FALSE)</f>
        <v>5.2321083172147002E-2</v>
      </c>
      <c r="P86" s="22">
        <f>VLOOKUP($B86,Data!$A$8:$EZ$351,Data!EI$4,FALSE)</f>
        <v>5.4282868525896415E-2</v>
      </c>
      <c r="Q86" s="22">
        <f>VLOOKUP($B86,Data!$A$8:$EZ$351,Data!EJ$4,FALSE)</f>
        <v>4.7082533589251442E-2</v>
      </c>
      <c r="R86" s="22">
        <f>VLOOKUP($B86,Data!$A$8:$EZ$351,Data!EK$4,FALSE)</f>
        <v>4.4189189189189189E-2</v>
      </c>
      <c r="S86" s="22">
        <f>VLOOKUP($B86,Data!$A$8:$EZ$351,Data!EL$4,FALSE)</f>
        <v>4.700201207243461E-2</v>
      </c>
      <c r="T86" s="22">
        <f>VLOOKUP($B86,Data!$A$8:$EZ$351,Data!EM$4,FALSE)</f>
        <v>4.9153846153846152E-2</v>
      </c>
      <c r="U86" s="22">
        <f>VLOOKUP($B86,Data!$A$8:$EZ$351,Data!EN$4,FALSE)</f>
        <v>4.5909943714821766E-2</v>
      </c>
      <c r="V86" s="22">
        <f>VLOOKUP($B86,Data!$A$8:$EZ$351,Data!EO$4,FALSE)</f>
        <v>4.7407407407407405E-2</v>
      </c>
      <c r="W86" s="22">
        <f>VLOOKUP($B86,Data!$A$8:$EZ$351,Data!EP$4,FALSE)</f>
        <v>4.2447552447552446E-2</v>
      </c>
      <c r="X86" s="22">
        <f>VLOOKUP($B86,Data!$A$8:$EZ$351,Data!EQ$4,FALSE)</f>
        <v>4.5755395683453236E-2</v>
      </c>
      <c r="Y86" s="22">
        <f>VLOOKUP($B86,Data!$A$8:$EZ$351,Data!ER$4,FALSE)</f>
        <v>4.750465549348231E-2</v>
      </c>
      <c r="Z86" s="22">
        <f>VLOOKUP($B86,Data!$A$8:$EZ$351,Data!ES$4,FALSE)</f>
        <v>4.6228571428571431E-2</v>
      </c>
      <c r="AA86" s="22">
        <f>VLOOKUP($B86,Data!$A$8:$EZ$351,Data!ET$4,FALSE)</f>
        <v>4.7533460803059271E-2</v>
      </c>
      <c r="AB86" s="22">
        <f>VLOOKUP($B86,Data!$A$8:$EZ$351,Data!EU$4,FALSE)</f>
        <v>4.8345724907063195E-2</v>
      </c>
      <c r="AC86" s="22">
        <f>VLOOKUP($B86,Data!$A$8:$EZ$351,Data!EV$4,FALSE)</f>
        <v>4.7216117216117216E-2</v>
      </c>
      <c r="AD86" s="22">
        <f>VLOOKUP($B86,Data!$A$8:$EZ$351,Data!EW$4,FALSE)</f>
        <v>4.4735883424408013E-2</v>
      </c>
      <c r="AE86" s="22">
        <f>VLOOKUP($B86,Data!$A$8:$EZ$351,Data!EX$4,FALSE)</f>
        <v>4.7559633027522932E-2</v>
      </c>
      <c r="AF86" s="22">
        <f>VLOOKUP($B86,Data!$A$8:$EZ$351,Data!EY$4,FALSE)</f>
        <v>5.0259740259740261E-2</v>
      </c>
      <c r="AG86" s="22">
        <f>VLOOKUP($B86,Data!$A$8:$EZ$351,Data!EZ$4,FALSE)</f>
        <v>4.6856617647058826E-2</v>
      </c>
      <c r="AH86" s="22">
        <f>VLOOKUP($B86,Data!$A$8:$FA$351,Data!FA$4,FALSE)</f>
        <v>4.5289855072463768E-2</v>
      </c>
      <c r="AI86" s="22">
        <f>VLOOKUP($B86,Data!$A$8:FB$351,Data!FB$4,FALSE)</f>
        <v>4.5955056179775279E-2</v>
      </c>
      <c r="AJ86" s="22">
        <f>VLOOKUP($B86,Data!$A$8:FC$351,Data!FC$4,FALSE)</f>
        <v>5.0226843100189038E-2</v>
      </c>
      <c r="AK86" s="22">
        <f>VLOOKUP($B86,Data!$A$8:FD$351,Data!FD$4,FALSE)</f>
        <v>9.3507751937984496E-2</v>
      </c>
      <c r="AL86" s="22">
        <f>VLOOKUP($B86,Data!$A$8:FE$351,Data!FE$4,FALSE)</f>
        <v>9.3537549407114631E-2</v>
      </c>
      <c r="AM86" s="22">
        <f>VLOOKUP($B86,Data!$A$8:FF$351,Data!FF$4,FALSE)</f>
        <v>8.7824427480916026E-2</v>
      </c>
      <c r="AN86" s="22" t="e">
        <f>VLOOKUP($B86,Data!$A$8:$EZ$351,Data!#REF!,FALSE)</f>
        <v>#REF!</v>
      </c>
      <c r="AO86" s="22" t="e">
        <f>VLOOKUP($B86,Data!$A$8:$EZ$351,Data!#REF!,FALSE)</f>
        <v>#REF!</v>
      </c>
      <c r="AP86" s="22" t="e">
        <f>VLOOKUP($B86,Data!$A$8:$EZ$351,Data!#REF!,FALSE)</f>
        <v>#REF!</v>
      </c>
      <c r="AQ86" s="22" t="e">
        <f>VLOOKUP($B86,Data!$A$8:$EZ$351,Data!#REF!,FALSE)</f>
        <v>#REF!</v>
      </c>
      <c r="AR86" s="22" t="e">
        <f>VLOOKUP($B86,Data!$A$8:$EZ$351,Data!#REF!,FALSE)</f>
        <v>#REF!</v>
      </c>
      <c r="AS86" s="22" t="e">
        <f>VLOOKUP($B86,Data!$A$8:$EZ$351,Data!#REF!,FALSE)</f>
        <v>#REF!</v>
      </c>
      <c r="AT86" s="22" t="e">
        <f>VLOOKUP($B86,Data!$A$8:$EZ$351,Data!#REF!,FALSE)</f>
        <v>#REF!</v>
      </c>
      <c r="AU86" s="22" t="e">
        <f>VLOOKUP($B86,Data!$A$8:$EZ$351,Data!#REF!,FALSE)</f>
        <v>#REF!</v>
      </c>
      <c r="AV86" s="22" t="e">
        <f>VLOOKUP($B86,Data!$A$8:$EZ$351,Data!#REF!,FALSE)</f>
        <v>#REF!</v>
      </c>
      <c r="AW86" s="22" t="e">
        <f>VLOOKUP($B86,Data!$A$8:$EZ$351,Data!#REF!,FALSE)</f>
        <v>#REF!</v>
      </c>
      <c r="AX86" s="22" t="e">
        <f>VLOOKUP($B86,Data!$A$8:$EZ$351,Data!#REF!,FALSE)</f>
        <v>#REF!</v>
      </c>
      <c r="AY86" s="22" t="e">
        <f>VLOOKUP($B86,Data!$A$8:$EZ$351,Data!#REF!,FALSE)</f>
        <v>#REF!</v>
      </c>
      <c r="AZ86" s="22" t="e">
        <f>VLOOKUP($B86,Data!$A$8:$EZ$351,Data!#REF!,FALSE)</f>
        <v>#REF!</v>
      </c>
      <c r="BA86" s="22" t="e">
        <f>VLOOKUP($B86,Data!$A$8:$EZ$351,Data!#REF!,FALSE)</f>
        <v>#REF!</v>
      </c>
      <c r="BB86" s="22" t="e">
        <f>VLOOKUP($B86,Data!$A$8:$EZ$351,Data!#REF!,FALSE)</f>
        <v>#REF!</v>
      </c>
      <c r="BC86" s="22" t="e">
        <f>VLOOKUP($B86,Data!$A$8:$EZ$351,Data!#REF!,FALSE)</f>
        <v>#REF!</v>
      </c>
      <c r="BD86" s="22" t="e">
        <f>VLOOKUP($B86,Data!$A$8:$EZ$351,Data!#REF!,FALSE)</f>
        <v>#REF!</v>
      </c>
      <c r="BE86" s="22" t="e">
        <f>VLOOKUP($B86,Data!$A$8:$EZ$351,Data!#REF!,FALSE)</f>
        <v>#REF!</v>
      </c>
    </row>
    <row r="87" spans="1:57" x14ac:dyDescent="0.3">
      <c r="A87" s="1"/>
      <c r="B87" s="16" t="s">
        <v>105</v>
      </c>
      <c r="C87" s="35" t="s">
        <v>440</v>
      </c>
      <c r="D87" t="s">
        <v>442</v>
      </c>
      <c r="E87" s="36" t="s">
        <v>105</v>
      </c>
      <c r="F87" t="s">
        <v>383</v>
      </c>
      <c r="G87" t="s">
        <v>418</v>
      </c>
      <c r="H87" s="22" t="e">
        <f>VLOOKUP($B87,Data!$A$8:$EZ$351,Data!EA$4,FALSE)</f>
        <v>#DIV/0!</v>
      </c>
      <c r="I87" s="22">
        <f>VLOOKUP($B87,Data!$A$8:$EZ$351,Data!EB$4,FALSE)</f>
        <v>9.0315997366688605E-2</v>
      </c>
      <c r="J87" s="22">
        <f>VLOOKUP($B87,Data!$A$8:$EZ$351,Data!EC$4,FALSE)</f>
        <v>8.6557267247153388E-2</v>
      </c>
      <c r="K87" s="22">
        <f>VLOOKUP($B87,Data!$A$8:$EZ$351,Data!ED$4,FALSE)</f>
        <v>8.0006671114076056E-2</v>
      </c>
      <c r="L87" s="22">
        <f>VLOOKUP($B87,Data!$A$8:$EZ$351,Data!EE$4,FALSE)</f>
        <v>7.7930125247198417E-2</v>
      </c>
      <c r="M87" s="22">
        <f>VLOOKUP($B87,Data!$A$8:$EZ$351,Data!EF$4,FALSE)</f>
        <v>7.2615587846763544E-2</v>
      </c>
      <c r="N87" s="22">
        <f>VLOOKUP($B87,Data!$A$8:$EZ$351,Data!EG$4,FALSE)</f>
        <v>6.5520156046814049E-2</v>
      </c>
      <c r="O87" s="22">
        <f>VLOOKUP($B87,Data!$A$8:$EZ$351,Data!EH$4,FALSE)</f>
        <v>6.1177248677248677E-2</v>
      </c>
      <c r="P87" s="22">
        <f>VLOOKUP($B87,Data!$A$8:$EZ$351,Data!EI$4,FALSE)</f>
        <v>6.1614199598124579E-2</v>
      </c>
      <c r="Q87" s="22">
        <f>VLOOKUP($B87,Data!$A$8:$EZ$351,Data!EJ$4,FALSE)</f>
        <v>5.7678452301534358E-2</v>
      </c>
      <c r="R87" s="22">
        <f>VLOOKUP($B87,Data!$A$8:$EZ$351,Data!EK$4,FALSE)</f>
        <v>5.7794520547945205E-2</v>
      </c>
      <c r="S87" s="22">
        <f>VLOOKUP($B87,Data!$A$8:$EZ$351,Data!EL$4,FALSE)</f>
        <v>5.6489071038251369E-2</v>
      </c>
      <c r="T87" s="22">
        <f>VLOOKUP($B87,Data!$A$8:$EZ$351,Data!EM$4,FALSE)</f>
        <v>5.943252595155709E-2</v>
      </c>
      <c r="U87" s="22">
        <f>VLOOKUP($B87,Data!$A$8:$EZ$351,Data!EN$4,FALSE)</f>
        <v>6.220723917672108E-2</v>
      </c>
      <c r="V87" s="22">
        <f>VLOOKUP($B87,Data!$A$8:$EZ$351,Data!EO$4,FALSE)</f>
        <v>6.0748059280169374E-2</v>
      </c>
      <c r="W87" s="22">
        <f>VLOOKUP($B87,Data!$A$8:$EZ$351,Data!EP$4,FALSE)</f>
        <v>5.9591261451726565E-2</v>
      </c>
      <c r="X87" s="22">
        <f>VLOOKUP($B87,Data!$A$8:$EZ$351,Data!EQ$4,FALSE)</f>
        <v>6.1485148514851484E-2</v>
      </c>
      <c r="Y87" s="22">
        <f>VLOOKUP($B87,Data!$A$8:$EZ$351,Data!ER$4,FALSE)</f>
        <v>5.8832764505119456E-2</v>
      </c>
      <c r="Z87" s="22">
        <f>VLOOKUP($B87,Data!$A$8:$EZ$351,Data!ES$4,FALSE)</f>
        <v>5.8264177040110651E-2</v>
      </c>
      <c r="AA87" s="22">
        <f>VLOOKUP($B87,Data!$A$8:$EZ$351,Data!ET$4,FALSE)</f>
        <v>5.6102739726027397E-2</v>
      </c>
      <c r="AB87" s="22">
        <f>VLOOKUP($B87,Data!$A$8:$EZ$351,Data!EU$4,FALSE)</f>
        <v>5.9518492672714585E-2</v>
      </c>
      <c r="AC87" s="22">
        <f>VLOOKUP($B87,Data!$A$8:$EZ$351,Data!EV$4,FALSE)</f>
        <v>6.0262411347517732E-2</v>
      </c>
      <c r="AD87" s="22">
        <f>VLOOKUP($B87,Data!$A$8:$EZ$351,Data!EW$4,FALSE)</f>
        <v>5.8831258644536651E-2</v>
      </c>
      <c r="AE87" s="22">
        <f>VLOOKUP($B87,Data!$A$8:$EZ$351,Data!EX$4,FALSE)</f>
        <v>5.9035460992907803E-2</v>
      </c>
      <c r="AF87" s="22">
        <f>VLOOKUP($B87,Data!$A$8:$EZ$351,Data!EY$4,FALSE)</f>
        <v>6.0341939986043265E-2</v>
      </c>
      <c r="AG87" s="22">
        <f>VLOOKUP($B87,Data!$A$8:$EZ$351,Data!EZ$4,FALSE)</f>
        <v>5.9073170731707314E-2</v>
      </c>
      <c r="AH87" s="22">
        <f>VLOOKUP($B87,Data!$A$8:$FA$351,Data!FA$4,FALSE)</f>
        <v>5.9818181818181819E-2</v>
      </c>
      <c r="AI87" s="22">
        <f>VLOOKUP($B87,Data!$A$8:FB$351,Data!FB$4,FALSE)</f>
        <v>5.7257731958762888E-2</v>
      </c>
      <c r="AJ87" s="22">
        <f>VLOOKUP($B87,Data!$A$8:FC$351,Data!FC$4,FALSE)</f>
        <v>5.8695652173913045E-2</v>
      </c>
      <c r="AK87" s="22">
        <f>VLOOKUP($B87,Data!$A$8:FD$351,Data!FD$4,FALSE)</f>
        <v>9.9174560216508792E-2</v>
      </c>
      <c r="AL87" s="22">
        <f>VLOOKUP($B87,Data!$A$8:FE$351,Data!FE$4,FALSE)</f>
        <v>9.868509777478085E-2</v>
      </c>
      <c r="AM87" s="22">
        <f>VLOOKUP($B87,Data!$A$8:FF$351,Data!FF$4,FALSE)</f>
        <v>9.720739219712525E-2</v>
      </c>
      <c r="AN87" s="22" t="e">
        <f>VLOOKUP($B87,Data!$A$8:$EZ$351,Data!#REF!,FALSE)</f>
        <v>#REF!</v>
      </c>
      <c r="AO87" s="22" t="e">
        <f>VLOOKUP($B87,Data!$A$8:$EZ$351,Data!#REF!,FALSE)</f>
        <v>#REF!</v>
      </c>
      <c r="AP87" s="22" t="e">
        <f>VLOOKUP($B87,Data!$A$8:$EZ$351,Data!#REF!,FALSE)</f>
        <v>#REF!</v>
      </c>
      <c r="AQ87" s="22" t="e">
        <f>VLOOKUP($B87,Data!$A$8:$EZ$351,Data!#REF!,FALSE)</f>
        <v>#REF!</v>
      </c>
      <c r="AR87" s="22" t="e">
        <f>VLOOKUP($B87,Data!$A$8:$EZ$351,Data!#REF!,FALSE)</f>
        <v>#REF!</v>
      </c>
      <c r="AS87" s="22" t="e">
        <f>VLOOKUP($B87,Data!$A$8:$EZ$351,Data!#REF!,FALSE)</f>
        <v>#REF!</v>
      </c>
      <c r="AT87" s="22" t="e">
        <f>VLOOKUP($B87,Data!$A$8:$EZ$351,Data!#REF!,FALSE)</f>
        <v>#REF!</v>
      </c>
      <c r="AU87" s="22" t="e">
        <f>VLOOKUP($B87,Data!$A$8:$EZ$351,Data!#REF!,FALSE)</f>
        <v>#REF!</v>
      </c>
      <c r="AV87" s="22" t="e">
        <f>VLOOKUP($B87,Data!$A$8:$EZ$351,Data!#REF!,FALSE)</f>
        <v>#REF!</v>
      </c>
      <c r="AW87" s="22" t="e">
        <f>VLOOKUP($B87,Data!$A$8:$EZ$351,Data!#REF!,FALSE)</f>
        <v>#REF!</v>
      </c>
      <c r="AX87" s="22" t="e">
        <f>VLOOKUP($B87,Data!$A$8:$EZ$351,Data!#REF!,FALSE)</f>
        <v>#REF!</v>
      </c>
      <c r="AY87" s="22" t="e">
        <f>VLOOKUP($B87,Data!$A$8:$EZ$351,Data!#REF!,FALSE)</f>
        <v>#REF!</v>
      </c>
      <c r="AZ87" s="22" t="e">
        <f>VLOOKUP($B87,Data!$A$8:$EZ$351,Data!#REF!,FALSE)</f>
        <v>#REF!</v>
      </c>
      <c r="BA87" s="22" t="e">
        <f>VLOOKUP($B87,Data!$A$8:$EZ$351,Data!#REF!,FALSE)</f>
        <v>#REF!</v>
      </c>
      <c r="BB87" s="22" t="e">
        <f>VLOOKUP($B87,Data!$A$8:$EZ$351,Data!#REF!,FALSE)</f>
        <v>#REF!</v>
      </c>
      <c r="BC87" s="22" t="e">
        <f>VLOOKUP($B87,Data!$A$8:$EZ$351,Data!#REF!,FALSE)</f>
        <v>#REF!</v>
      </c>
      <c r="BD87" s="22" t="e">
        <f>VLOOKUP($B87,Data!$A$8:$EZ$351,Data!#REF!,FALSE)</f>
        <v>#REF!</v>
      </c>
      <c r="BE87" s="22" t="e">
        <f>VLOOKUP($B87,Data!$A$8:$EZ$351,Data!#REF!,FALSE)</f>
        <v>#REF!</v>
      </c>
    </row>
    <row r="88" spans="1:57" x14ac:dyDescent="0.3">
      <c r="A88" s="1"/>
      <c r="B88" s="16" t="s">
        <v>106</v>
      </c>
      <c r="C88" s="35" t="s">
        <v>440</v>
      </c>
      <c r="D88" t="s">
        <v>442</v>
      </c>
      <c r="E88" s="36" t="s">
        <v>106</v>
      </c>
      <c r="F88" t="s">
        <v>402</v>
      </c>
      <c r="G88" t="s">
        <v>418</v>
      </c>
      <c r="H88" s="22" t="e">
        <f>VLOOKUP($B88,Data!$A$8:$EZ$351,Data!EA$4,FALSE)</f>
        <v>#DIV/0!</v>
      </c>
      <c r="I88" s="22">
        <f>VLOOKUP($B88,Data!$A$8:$EZ$351,Data!EB$4,FALSE)</f>
        <v>7.9213286713286715E-2</v>
      </c>
      <c r="J88" s="22">
        <f>VLOOKUP($B88,Data!$A$8:$EZ$351,Data!EC$4,FALSE)</f>
        <v>7.5273775216138331E-2</v>
      </c>
      <c r="K88" s="22">
        <f>VLOOKUP($B88,Data!$A$8:$EZ$351,Data!ED$4,FALSE)</f>
        <v>7.0980622431004115E-2</v>
      </c>
      <c r="L88" s="22">
        <f>VLOOKUP($B88,Data!$A$8:$EZ$351,Data!EE$4,FALSE)</f>
        <v>6.858309037900874E-2</v>
      </c>
      <c r="M88" s="22">
        <f>VLOOKUP($B88,Data!$A$8:$EZ$351,Data!EF$4,FALSE)</f>
        <v>6.66807738814994E-2</v>
      </c>
      <c r="N88" s="22">
        <f>VLOOKUP($B88,Data!$A$8:$EZ$351,Data!EG$4,FALSE)</f>
        <v>6.3383323335332933E-2</v>
      </c>
      <c r="O88" s="22">
        <f>VLOOKUP($B88,Data!$A$8:$EZ$351,Data!EH$4,FALSE)</f>
        <v>5.773153575615475E-2</v>
      </c>
      <c r="P88" s="22">
        <f>VLOOKUP($B88,Data!$A$8:$EZ$351,Data!EI$4,FALSE)</f>
        <v>5.6346483704974269E-2</v>
      </c>
      <c r="Q88" s="22">
        <f>VLOOKUP($B88,Data!$A$8:$EZ$351,Data!EJ$4,FALSE)</f>
        <v>5.3786681715575622E-2</v>
      </c>
      <c r="R88" s="22">
        <f>VLOOKUP($B88,Data!$A$8:$EZ$351,Data!EK$4,FALSE)</f>
        <v>5.4922547332185885E-2</v>
      </c>
      <c r="S88" s="22">
        <f>VLOOKUP($B88,Data!$A$8:$EZ$351,Data!EL$4,FALSE)</f>
        <v>5.2866096866096869E-2</v>
      </c>
      <c r="T88" s="22">
        <f>VLOOKUP($B88,Data!$A$8:$EZ$351,Data!EM$4,FALSE)</f>
        <v>5.4250144759698901E-2</v>
      </c>
      <c r="U88" s="22">
        <f>VLOOKUP($B88,Data!$A$8:$EZ$351,Data!EN$4,FALSE)</f>
        <v>5.4028818443804034E-2</v>
      </c>
      <c r="V88" s="22">
        <f>VLOOKUP($B88,Data!$A$8:$EZ$351,Data!EO$4,FALSE)</f>
        <v>5.1960113960113963E-2</v>
      </c>
      <c r="W88" s="22">
        <f>VLOOKUP($B88,Data!$A$8:$EZ$351,Data!EP$4,FALSE)</f>
        <v>4.9688737973967174E-2</v>
      </c>
      <c r="X88" s="22">
        <f>VLOOKUP($B88,Data!$A$8:$EZ$351,Data!EQ$4,FALSE)</f>
        <v>5.1003420752565566E-2</v>
      </c>
      <c r="Y88" s="22">
        <f>VLOOKUP($B88,Data!$A$8:$EZ$351,Data!ER$4,FALSE)</f>
        <v>5.088400900900901E-2</v>
      </c>
      <c r="Z88" s="22">
        <f>VLOOKUP($B88,Data!$A$8:$EZ$351,Data!ES$4,FALSE)</f>
        <v>4.9117977528089884E-2</v>
      </c>
      <c r="AA88" s="22">
        <f>VLOOKUP($B88,Data!$A$8:$EZ$351,Data!ET$4,FALSE)</f>
        <v>4.7419354838709675E-2</v>
      </c>
      <c r="AB88" s="22">
        <f>VLOOKUP($B88,Data!$A$8:$EZ$351,Data!EU$4,FALSE)</f>
        <v>4.7920792079207922E-2</v>
      </c>
      <c r="AC88" s="22">
        <f>VLOOKUP($B88,Data!$A$8:$EZ$351,Data!EV$4,FALSE)</f>
        <v>4.763616557734205E-2</v>
      </c>
      <c r="AD88" s="22">
        <f>VLOOKUP($B88,Data!$A$8:$EZ$351,Data!EW$4,FALSE)</f>
        <v>4.7681001633097443E-2</v>
      </c>
      <c r="AE88" s="22">
        <f>VLOOKUP($B88,Data!$A$8:$EZ$351,Data!EX$4,FALSE)</f>
        <v>4.85561797752809E-2</v>
      </c>
      <c r="AF88" s="22">
        <f>VLOOKUP($B88,Data!$A$8:$EZ$351,Data!EY$4,FALSE)</f>
        <v>5.1884726224783864E-2</v>
      </c>
      <c r="AG88" s="22">
        <f>VLOOKUP($B88,Data!$A$8:$EZ$351,Data!EZ$4,FALSE)</f>
        <v>5.3417203042715036E-2</v>
      </c>
      <c r="AH88" s="22">
        <f>VLOOKUP($B88,Data!$A$8:$FA$351,Data!FA$4,FALSE)</f>
        <v>5.410408042578356E-2</v>
      </c>
      <c r="AI88" s="22">
        <f>VLOOKUP($B88,Data!$A$8:FB$351,Data!FB$4,FALSE)</f>
        <v>5.3698224852071007E-2</v>
      </c>
      <c r="AJ88" s="22">
        <f>VLOOKUP($B88,Data!$A$8:FC$351,Data!FC$4,FALSE)</f>
        <v>5.4223638470451911E-2</v>
      </c>
      <c r="AK88" s="22">
        <f>VLOOKUP($B88,Data!$A$8:FD$351,Data!FD$4,FALSE)</f>
        <v>0.12510850439882698</v>
      </c>
      <c r="AL88" s="22">
        <f>VLOOKUP($B88,Data!$A$8:FE$351,Data!FE$4,FALSE)</f>
        <v>0.12251121076233183</v>
      </c>
      <c r="AM88" s="22">
        <f>VLOOKUP($B88,Data!$A$8:FF$351,Data!FF$4,FALSE)</f>
        <v>0.12161062906724512</v>
      </c>
      <c r="AN88" s="22" t="e">
        <f>VLOOKUP($B88,Data!$A$8:$EZ$351,Data!#REF!,FALSE)</f>
        <v>#REF!</v>
      </c>
      <c r="AO88" s="22" t="e">
        <f>VLOOKUP($B88,Data!$A$8:$EZ$351,Data!#REF!,FALSE)</f>
        <v>#REF!</v>
      </c>
      <c r="AP88" s="22" t="e">
        <f>VLOOKUP($B88,Data!$A$8:$EZ$351,Data!#REF!,FALSE)</f>
        <v>#REF!</v>
      </c>
      <c r="AQ88" s="22" t="e">
        <f>VLOOKUP($B88,Data!$A$8:$EZ$351,Data!#REF!,FALSE)</f>
        <v>#REF!</v>
      </c>
      <c r="AR88" s="22" t="e">
        <f>VLOOKUP($B88,Data!$A$8:$EZ$351,Data!#REF!,FALSE)</f>
        <v>#REF!</v>
      </c>
      <c r="AS88" s="22" t="e">
        <f>VLOOKUP($B88,Data!$A$8:$EZ$351,Data!#REF!,FALSE)</f>
        <v>#REF!</v>
      </c>
      <c r="AT88" s="22" t="e">
        <f>VLOOKUP($B88,Data!$A$8:$EZ$351,Data!#REF!,FALSE)</f>
        <v>#REF!</v>
      </c>
      <c r="AU88" s="22" t="e">
        <f>VLOOKUP($B88,Data!$A$8:$EZ$351,Data!#REF!,FALSE)</f>
        <v>#REF!</v>
      </c>
      <c r="AV88" s="22" t="e">
        <f>VLOOKUP($B88,Data!$A$8:$EZ$351,Data!#REF!,FALSE)</f>
        <v>#REF!</v>
      </c>
      <c r="AW88" s="22" t="e">
        <f>VLOOKUP($B88,Data!$A$8:$EZ$351,Data!#REF!,FALSE)</f>
        <v>#REF!</v>
      </c>
      <c r="AX88" s="22" t="e">
        <f>VLOOKUP($B88,Data!$A$8:$EZ$351,Data!#REF!,FALSE)</f>
        <v>#REF!</v>
      </c>
      <c r="AY88" s="22" t="e">
        <f>VLOOKUP($B88,Data!$A$8:$EZ$351,Data!#REF!,FALSE)</f>
        <v>#REF!</v>
      </c>
      <c r="AZ88" s="22" t="e">
        <f>VLOOKUP($B88,Data!$A$8:$EZ$351,Data!#REF!,FALSE)</f>
        <v>#REF!</v>
      </c>
      <c r="BA88" s="22" t="e">
        <f>VLOOKUP($B88,Data!$A$8:$EZ$351,Data!#REF!,FALSE)</f>
        <v>#REF!</v>
      </c>
      <c r="BB88" s="22" t="e">
        <f>VLOOKUP($B88,Data!$A$8:$EZ$351,Data!#REF!,FALSE)</f>
        <v>#REF!</v>
      </c>
      <c r="BC88" s="22" t="e">
        <f>VLOOKUP($B88,Data!$A$8:$EZ$351,Data!#REF!,FALSE)</f>
        <v>#REF!</v>
      </c>
      <c r="BD88" s="22" t="e">
        <f>VLOOKUP($B88,Data!$A$8:$EZ$351,Data!#REF!,FALSE)</f>
        <v>#REF!</v>
      </c>
      <c r="BE88" s="22" t="e">
        <f>VLOOKUP($B88,Data!$A$8:$EZ$351,Data!#REF!,FALSE)</f>
        <v>#REF!</v>
      </c>
    </row>
    <row r="89" spans="1:57" x14ac:dyDescent="0.3">
      <c r="A89" s="1"/>
      <c r="B89" s="16" t="s">
        <v>107</v>
      </c>
      <c r="C89" s="35" t="s">
        <v>441</v>
      </c>
      <c r="D89" t="s">
        <v>0</v>
      </c>
      <c r="E89" s="36" t="s">
        <v>107</v>
      </c>
      <c r="F89" t="s">
        <v>391</v>
      </c>
      <c r="G89" t="s">
        <v>418</v>
      </c>
      <c r="H89" s="22" t="e">
        <f>VLOOKUP($B89,Data!$A$8:$EZ$351,Data!EA$4,FALSE)</f>
        <v>#DIV/0!</v>
      </c>
      <c r="I89" s="22">
        <f>VLOOKUP($B89,Data!$A$8:$EZ$351,Data!EB$4,FALSE)</f>
        <v>3.5578231292517006E-2</v>
      </c>
      <c r="J89" s="22">
        <f>VLOOKUP($B89,Data!$A$8:$EZ$351,Data!EC$4,FALSE)</f>
        <v>3.2344827586206895E-2</v>
      </c>
      <c r="K89" s="22">
        <f>VLOOKUP($B89,Data!$A$8:$EZ$351,Data!ED$4,FALSE)</f>
        <v>3.0742459396751739E-2</v>
      </c>
      <c r="L89" s="22">
        <f>VLOOKUP($B89,Data!$A$8:$EZ$351,Data!EE$4,FALSE)</f>
        <v>3.113744075829384E-2</v>
      </c>
      <c r="M89" s="22">
        <f>VLOOKUP($B89,Data!$A$8:$EZ$351,Data!EF$4,FALSE)</f>
        <v>2.6463700234192037E-2</v>
      </c>
      <c r="N89" s="22">
        <f>VLOOKUP($B89,Data!$A$8:$EZ$351,Data!EG$4,FALSE)</f>
        <v>2.2651162790697673E-2</v>
      </c>
      <c r="O89" s="22">
        <f>VLOOKUP($B89,Data!$A$8:$EZ$351,Data!EH$4,FALSE)</f>
        <v>2.2086330935251797E-2</v>
      </c>
      <c r="P89" s="22">
        <f>VLOOKUP($B89,Data!$A$8:$EZ$351,Data!EI$4,FALSE)</f>
        <v>2.3553921568627453E-2</v>
      </c>
      <c r="Q89" s="22">
        <f>VLOOKUP($B89,Data!$A$8:$EZ$351,Data!EJ$4,FALSE)</f>
        <v>2.1421568627450982E-2</v>
      </c>
      <c r="R89" s="22">
        <f>VLOOKUP($B89,Data!$A$8:$EZ$351,Data!EK$4,FALSE)</f>
        <v>2.0338164251207731E-2</v>
      </c>
      <c r="S89" s="22">
        <f>VLOOKUP($B89,Data!$A$8:$EZ$351,Data!EL$4,FALSE)</f>
        <v>1.7954022988505746E-2</v>
      </c>
      <c r="T89" s="22">
        <f>VLOOKUP($B89,Data!$A$8:$EZ$351,Data!EM$4,FALSE)</f>
        <v>1.8680089485458615E-2</v>
      </c>
      <c r="U89" s="22">
        <f>VLOOKUP($B89,Data!$A$8:$EZ$351,Data!EN$4,FALSE)</f>
        <v>1.7399103139013453E-2</v>
      </c>
      <c r="V89" s="22">
        <f>VLOOKUP($B89,Data!$A$8:$EZ$351,Data!EO$4,FALSE)</f>
        <v>1.7090909090909091E-2</v>
      </c>
      <c r="W89" s="22">
        <f>VLOOKUP($B89,Data!$A$8:$EZ$351,Data!EP$4,FALSE)</f>
        <v>1.6349206349206349E-2</v>
      </c>
      <c r="X89" s="22">
        <f>VLOOKUP($B89,Data!$A$8:$EZ$351,Data!EQ$4,FALSE)</f>
        <v>1.5623632385120351E-2</v>
      </c>
      <c r="Y89" s="22">
        <f>VLOOKUP($B89,Data!$A$8:$EZ$351,Data!ER$4,FALSE)</f>
        <v>1.6077097505668936E-2</v>
      </c>
      <c r="Z89" s="22">
        <f>VLOOKUP($B89,Data!$A$8:$EZ$351,Data!ES$4,FALSE)</f>
        <v>1.4890829694323144E-2</v>
      </c>
      <c r="AA89" s="22">
        <f>VLOOKUP($B89,Data!$A$8:$EZ$351,Data!ET$4,FALSE)</f>
        <v>1.5913242009132422E-2</v>
      </c>
      <c r="AB89" s="22">
        <f>VLOOKUP($B89,Data!$A$8:$EZ$351,Data!EU$4,FALSE)</f>
        <v>1.8268792710706149E-2</v>
      </c>
      <c r="AC89" s="22">
        <f>VLOOKUP($B89,Data!$A$8:$EZ$351,Data!EV$4,FALSE)</f>
        <v>1.6788154897494304E-2</v>
      </c>
      <c r="AD89" s="22">
        <f>VLOOKUP($B89,Data!$A$8:$EZ$351,Data!EW$4,FALSE)</f>
        <v>1.5730593607305936E-2</v>
      </c>
      <c r="AE89" s="22">
        <f>VLOOKUP($B89,Data!$A$8:$EZ$351,Data!EX$4,FALSE)</f>
        <v>1.5776255707762556E-2</v>
      </c>
      <c r="AF89" s="22">
        <f>VLOOKUP($B89,Data!$A$8:$EZ$351,Data!EY$4,FALSE)</f>
        <v>1.652073732718894E-2</v>
      </c>
      <c r="AG89" s="22">
        <f>VLOOKUP($B89,Data!$A$8:$EZ$351,Data!EZ$4,FALSE)</f>
        <v>1.6681715575620766E-2</v>
      </c>
      <c r="AH89" s="22">
        <f>VLOOKUP($B89,Data!$A$8:$FA$351,Data!FA$4,FALSE)</f>
        <v>1.6848072562358277E-2</v>
      </c>
      <c r="AI89" s="22">
        <f>VLOOKUP($B89,Data!$A$8:FB$351,Data!FB$4,FALSE)</f>
        <v>1.6793721973094169E-2</v>
      </c>
      <c r="AJ89" s="22">
        <f>VLOOKUP($B89,Data!$A$8:FC$351,Data!FC$4,FALSE)</f>
        <v>1.8896713615023476E-2</v>
      </c>
      <c r="AK89" s="22">
        <f>VLOOKUP($B89,Data!$A$8:FD$351,Data!FD$4,FALSE)</f>
        <v>4.2651162790697673E-2</v>
      </c>
      <c r="AL89" s="22">
        <f>VLOOKUP($B89,Data!$A$8:FE$351,Data!FE$4,FALSE)</f>
        <v>4.601382488479263E-2</v>
      </c>
      <c r="AM89" s="22">
        <f>VLOOKUP($B89,Data!$A$8:FF$351,Data!FF$4,FALSE)</f>
        <v>4.1316397228637412E-2</v>
      </c>
      <c r="AN89" s="22" t="e">
        <f>VLOOKUP($B89,Data!$A$8:$EZ$351,Data!#REF!,FALSE)</f>
        <v>#REF!</v>
      </c>
      <c r="AO89" s="22" t="e">
        <f>VLOOKUP($B89,Data!$A$8:$EZ$351,Data!#REF!,FALSE)</f>
        <v>#REF!</v>
      </c>
      <c r="AP89" s="22" t="e">
        <f>VLOOKUP($B89,Data!$A$8:$EZ$351,Data!#REF!,FALSE)</f>
        <v>#REF!</v>
      </c>
      <c r="AQ89" s="22" t="e">
        <f>VLOOKUP($B89,Data!$A$8:$EZ$351,Data!#REF!,FALSE)</f>
        <v>#REF!</v>
      </c>
      <c r="AR89" s="22" t="e">
        <f>VLOOKUP($B89,Data!$A$8:$EZ$351,Data!#REF!,FALSE)</f>
        <v>#REF!</v>
      </c>
      <c r="AS89" s="22" t="e">
        <f>VLOOKUP($B89,Data!$A$8:$EZ$351,Data!#REF!,FALSE)</f>
        <v>#REF!</v>
      </c>
      <c r="AT89" s="22" t="e">
        <f>VLOOKUP($B89,Data!$A$8:$EZ$351,Data!#REF!,FALSE)</f>
        <v>#REF!</v>
      </c>
      <c r="AU89" s="22" t="e">
        <f>VLOOKUP($B89,Data!$A$8:$EZ$351,Data!#REF!,FALSE)</f>
        <v>#REF!</v>
      </c>
      <c r="AV89" s="22" t="e">
        <f>VLOOKUP($B89,Data!$A$8:$EZ$351,Data!#REF!,FALSE)</f>
        <v>#REF!</v>
      </c>
      <c r="AW89" s="22" t="e">
        <f>VLOOKUP($B89,Data!$A$8:$EZ$351,Data!#REF!,FALSE)</f>
        <v>#REF!</v>
      </c>
      <c r="AX89" s="22" t="e">
        <f>VLOOKUP($B89,Data!$A$8:$EZ$351,Data!#REF!,FALSE)</f>
        <v>#REF!</v>
      </c>
      <c r="AY89" s="22" t="e">
        <f>VLOOKUP($B89,Data!$A$8:$EZ$351,Data!#REF!,FALSE)</f>
        <v>#REF!</v>
      </c>
      <c r="AZ89" s="22" t="e">
        <f>VLOOKUP($B89,Data!$A$8:$EZ$351,Data!#REF!,FALSE)</f>
        <v>#REF!</v>
      </c>
      <c r="BA89" s="22" t="e">
        <f>VLOOKUP($B89,Data!$A$8:$EZ$351,Data!#REF!,FALSE)</f>
        <v>#REF!</v>
      </c>
      <c r="BB89" s="22" t="e">
        <f>VLOOKUP($B89,Data!$A$8:$EZ$351,Data!#REF!,FALSE)</f>
        <v>#REF!</v>
      </c>
      <c r="BC89" s="22" t="e">
        <f>VLOOKUP($B89,Data!$A$8:$EZ$351,Data!#REF!,FALSE)</f>
        <v>#REF!</v>
      </c>
      <c r="BD89" s="22" t="e">
        <f>VLOOKUP($B89,Data!$A$8:$EZ$351,Data!#REF!,FALSE)</f>
        <v>#REF!</v>
      </c>
      <c r="BE89" s="22" t="e">
        <f>VLOOKUP($B89,Data!$A$8:$EZ$351,Data!#REF!,FALSE)</f>
        <v>#REF!</v>
      </c>
    </row>
    <row r="90" spans="1:57" x14ac:dyDescent="0.3">
      <c r="A90" s="1"/>
      <c r="B90" s="16" t="s">
        <v>108</v>
      </c>
      <c r="C90" s="35" t="s">
        <v>441</v>
      </c>
      <c r="D90" t="s">
        <v>0</v>
      </c>
      <c r="E90" s="36" t="s">
        <v>108</v>
      </c>
      <c r="F90" t="s">
        <v>393</v>
      </c>
      <c r="G90" t="s">
        <v>418</v>
      </c>
      <c r="H90" s="22" t="e">
        <f>VLOOKUP($B90,Data!$A$8:$EZ$351,Data!EA$4,FALSE)</f>
        <v>#DIV/0!</v>
      </c>
      <c r="I90" s="22">
        <f>VLOOKUP($B90,Data!$A$8:$EZ$351,Data!EB$4,FALSE)</f>
        <v>3.284263959390863E-2</v>
      </c>
      <c r="J90" s="22">
        <f>VLOOKUP($B90,Data!$A$8:$EZ$351,Data!EC$4,FALSE)</f>
        <v>3.0272572402044291E-2</v>
      </c>
      <c r="K90" s="22">
        <f>VLOOKUP($B90,Data!$A$8:$EZ$351,Data!ED$4,FALSE)</f>
        <v>3.1230502599653379E-2</v>
      </c>
      <c r="L90" s="22">
        <f>VLOOKUP($B90,Data!$A$8:$EZ$351,Data!EE$4,FALSE)</f>
        <v>3.0991304347826088E-2</v>
      </c>
      <c r="M90" s="22">
        <f>VLOOKUP($B90,Data!$A$8:$EZ$351,Data!EF$4,FALSE)</f>
        <v>2.7251773049645388E-2</v>
      </c>
      <c r="N90" s="22">
        <f>VLOOKUP($B90,Data!$A$8:$EZ$351,Data!EG$4,FALSE)</f>
        <v>2.4507772020725387E-2</v>
      </c>
      <c r="O90" s="22">
        <f>VLOOKUP($B90,Data!$A$8:$EZ$351,Data!EH$4,FALSE)</f>
        <v>2.3637873754152824E-2</v>
      </c>
      <c r="P90" s="22">
        <f>VLOOKUP($B90,Data!$A$8:$EZ$351,Data!EI$4,FALSE)</f>
        <v>2.4466666666666668E-2</v>
      </c>
      <c r="Q90" s="22">
        <f>VLOOKUP($B90,Data!$A$8:$EZ$351,Data!EJ$4,FALSE)</f>
        <v>2.1482701812191102E-2</v>
      </c>
      <c r="R90" s="22">
        <f>VLOOKUP($B90,Data!$A$8:$EZ$351,Data!EK$4,FALSE)</f>
        <v>2.1358428805237317E-2</v>
      </c>
      <c r="S90" s="22">
        <f>VLOOKUP($B90,Data!$A$8:$EZ$351,Data!EL$4,FALSE)</f>
        <v>2.2565789473684209E-2</v>
      </c>
      <c r="T90" s="22">
        <f>VLOOKUP($B90,Data!$A$8:$EZ$351,Data!EM$4,FALSE)</f>
        <v>2.2776911076443057E-2</v>
      </c>
      <c r="U90" s="22">
        <f>VLOOKUP($B90,Data!$A$8:$EZ$351,Data!EN$4,FALSE)</f>
        <v>2.0791925465838509E-2</v>
      </c>
      <c r="V90" s="22">
        <f>VLOOKUP($B90,Data!$A$8:$EZ$351,Data!EO$4,FALSE)</f>
        <v>2.0364500792393027E-2</v>
      </c>
      <c r="W90" s="22">
        <f>VLOOKUP($B90,Data!$A$8:$EZ$351,Data!EP$4,FALSE)</f>
        <v>2.2142857142857141E-2</v>
      </c>
      <c r="X90" s="22">
        <f>VLOOKUP($B90,Data!$A$8:$EZ$351,Data!EQ$4,FALSE)</f>
        <v>2.465890183028286E-2</v>
      </c>
      <c r="Y90" s="22">
        <f>VLOOKUP($B90,Data!$A$8:$EZ$351,Data!ER$4,FALSE)</f>
        <v>2.3014827018121912E-2</v>
      </c>
      <c r="Z90" s="22">
        <f>VLOOKUP($B90,Data!$A$8:$EZ$351,Data!ES$4,FALSE)</f>
        <v>2.1756978653530379E-2</v>
      </c>
      <c r="AA90" s="22">
        <f>VLOOKUP($B90,Data!$A$8:$EZ$351,Data!ET$4,FALSE)</f>
        <v>2.2721311475409837E-2</v>
      </c>
      <c r="AB90" s="22">
        <f>VLOOKUP($B90,Data!$A$8:$EZ$351,Data!EU$4,FALSE)</f>
        <v>2.3929173693086003E-2</v>
      </c>
      <c r="AC90" s="22">
        <f>VLOOKUP($B90,Data!$A$8:$EZ$351,Data!EV$4,FALSE)</f>
        <v>2.1189279731993301E-2</v>
      </c>
      <c r="AD90" s="22">
        <f>VLOOKUP($B90,Data!$A$8:$EZ$351,Data!EW$4,FALSE)</f>
        <v>1.968543046357616E-2</v>
      </c>
      <c r="AE90" s="22">
        <f>VLOOKUP($B90,Data!$A$8:$EZ$351,Data!EX$4,FALSE)</f>
        <v>1.9571428571428573E-2</v>
      </c>
      <c r="AF90" s="22">
        <f>VLOOKUP($B90,Data!$A$8:$EZ$351,Data!EY$4,FALSE)</f>
        <v>2.1204268292682928E-2</v>
      </c>
      <c r="AG90" s="22">
        <f>VLOOKUP($B90,Data!$A$8:$EZ$351,Data!EZ$4,FALSE)</f>
        <v>2.0419790104947527E-2</v>
      </c>
      <c r="AH90" s="22">
        <f>VLOOKUP($B90,Data!$A$8:$FA$351,Data!FA$4,FALSE)</f>
        <v>2.0257575757575759E-2</v>
      </c>
      <c r="AI90" s="22">
        <f>VLOOKUP($B90,Data!$A$8:FB$351,Data!FB$4,FALSE)</f>
        <v>2.210691823899371E-2</v>
      </c>
      <c r="AJ90" s="22">
        <f>VLOOKUP($B90,Data!$A$8:FC$351,Data!FC$4,FALSE)</f>
        <v>2.4752E-2</v>
      </c>
      <c r="AK90" s="22">
        <f>VLOOKUP($B90,Data!$A$8:FD$351,Data!FD$4,FALSE)</f>
        <v>5.9334415584415587E-2</v>
      </c>
      <c r="AL90" s="22">
        <f>VLOOKUP($B90,Data!$A$8:FE$351,Data!FE$4,FALSE)</f>
        <v>5.6645161290322578E-2</v>
      </c>
      <c r="AM90" s="22">
        <f>VLOOKUP($B90,Data!$A$8:FF$351,Data!FF$4,FALSE)</f>
        <v>5.1978193146417447E-2</v>
      </c>
      <c r="AN90" s="22" t="e">
        <f>VLOOKUP($B90,Data!$A$8:$EZ$351,Data!#REF!,FALSE)</f>
        <v>#REF!</v>
      </c>
      <c r="AO90" s="22" t="e">
        <f>VLOOKUP($B90,Data!$A$8:$EZ$351,Data!#REF!,FALSE)</f>
        <v>#REF!</v>
      </c>
      <c r="AP90" s="22" t="e">
        <f>VLOOKUP($B90,Data!$A$8:$EZ$351,Data!#REF!,FALSE)</f>
        <v>#REF!</v>
      </c>
      <c r="AQ90" s="22" t="e">
        <f>VLOOKUP($B90,Data!$A$8:$EZ$351,Data!#REF!,FALSE)</f>
        <v>#REF!</v>
      </c>
      <c r="AR90" s="22" t="e">
        <f>VLOOKUP($B90,Data!$A$8:$EZ$351,Data!#REF!,FALSE)</f>
        <v>#REF!</v>
      </c>
      <c r="AS90" s="22" t="e">
        <f>VLOOKUP($B90,Data!$A$8:$EZ$351,Data!#REF!,FALSE)</f>
        <v>#REF!</v>
      </c>
      <c r="AT90" s="22" t="e">
        <f>VLOOKUP($B90,Data!$A$8:$EZ$351,Data!#REF!,FALSE)</f>
        <v>#REF!</v>
      </c>
      <c r="AU90" s="22" t="e">
        <f>VLOOKUP($B90,Data!$A$8:$EZ$351,Data!#REF!,FALSE)</f>
        <v>#REF!</v>
      </c>
      <c r="AV90" s="22" t="e">
        <f>VLOOKUP($B90,Data!$A$8:$EZ$351,Data!#REF!,FALSE)</f>
        <v>#REF!</v>
      </c>
      <c r="AW90" s="22" t="e">
        <f>VLOOKUP($B90,Data!$A$8:$EZ$351,Data!#REF!,FALSE)</f>
        <v>#REF!</v>
      </c>
      <c r="AX90" s="22" t="e">
        <f>VLOOKUP($B90,Data!$A$8:$EZ$351,Data!#REF!,FALSE)</f>
        <v>#REF!</v>
      </c>
      <c r="AY90" s="22" t="e">
        <f>VLOOKUP($B90,Data!$A$8:$EZ$351,Data!#REF!,FALSE)</f>
        <v>#REF!</v>
      </c>
      <c r="AZ90" s="22" t="e">
        <f>VLOOKUP($B90,Data!$A$8:$EZ$351,Data!#REF!,FALSE)</f>
        <v>#REF!</v>
      </c>
      <c r="BA90" s="22" t="e">
        <f>VLOOKUP($B90,Data!$A$8:$EZ$351,Data!#REF!,FALSE)</f>
        <v>#REF!</v>
      </c>
      <c r="BB90" s="22" t="e">
        <f>VLOOKUP($B90,Data!$A$8:$EZ$351,Data!#REF!,FALSE)</f>
        <v>#REF!</v>
      </c>
      <c r="BC90" s="22" t="e">
        <f>VLOOKUP($B90,Data!$A$8:$EZ$351,Data!#REF!,FALSE)</f>
        <v>#REF!</v>
      </c>
      <c r="BD90" s="22" t="e">
        <f>VLOOKUP($B90,Data!$A$8:$EZ$351,Data!#REF!,FALSE)</f>
        <v>#REF!</v>
      </c>
      <c r="BE90" s="22" t="e">
        <f>VLOOKUP($B90,Data!$A$8:$EZ$351,Data!#REF!,FALSE)</f>
        <v>#REF!</v>
      </c>
    </row>
    <row r="91" spans="1:57" x14ac:dyDescent="0.3">
      <c r="A91" s="1"/>
      <c r="B91" s="16" t="s">
        <v>109</v>
      </c>
      <c r="C91" s="35" t="s">
        <v>441</v>
      </c>
      <c r="D91" t="s">
        <v>0</v>
      </c>
      <c r="E91" s="36" t="s">
        <v>109</v>
      </c>
      <c r="F91" t="s">
        <v>404</v>
      </c>
      <c r="G91" t="s">
        <v>389</v>
      </c>
      <c r="H91" s="22" t="e">
        <f>VLOOKUP($B91,Data!$A$8:$EZ$351,Data!EA$4,FALSE)</f>
        <v>#DIV/0!</v>
      </c>
      <c r="I91" s="22">
        <f>VLOOKUP($B91,Data!$A$8:$EZ$351,Data!EB$4,FALSE)</f>
        <v>2.7027491408934706E-2</v>
      </c>
      <c r="J91" s="22">
        <f>VLOOKUP($B91,Data!$A$8:$EZ$351,Data!EC$4,FALSE)</f>
        <v>2.5640138408304498E-2</v>
      </c>
      <c r="K91" s="22">
        <f>VLOOKUP($B91,Data!$A$8:$EZ$351,Data!ED$4,FALSE)</f>
        <v>2.405923344947735E-2</v>
      </c>
      <c r="L91" s="22">
        <f>VLOOKUP($B91,Data!$A$8:$EZ$351,Data!EE$4,FALSE)</f>
        <v>2.4773139745916516E-2</v>
      </c>
      <c r="M91" s="22">
        <f>VLOOKUP($B91,Data!$A$8:$EZ$351,Data!EF$4,FALSE)</f>
        <v>2.162062615101289E-2</v>
      </c>
      <c r="N91" s="22">
        <f>VLOOKUP($B91,Data!$A$8:$EZ$351,Data!EG$4,FALSE)</f>
        <v>2.1367041198501871E-2</v>
      </c>
      <c r="O91" s="22">
        <f>VLOOKUP($B91,Data!$A$8:$EZ$351,Data!EH$4,FALSE)</f>
        <v>1.9834558823529413E-2</v>
      </c>
      <c r="P91" s="22">
        <f>VLOOKUP($B91,Data!$A$8:$EZ$351,Data!EI$4,FALSE)</f>
        <v>1.9042553191489363E-2</v>
      </c>
      <c r="Q91" s="22">
        <f>VLOOKUP($B91,Data!$A$8:$EZ$351,Data!EJ$4,FALSE)</f>
        <v>1.7360139860139859E-2</v>
      </c>
      <c r="R91" s="22">
        <f>VLOOKUP($B91,Data!$A$8:$EZ$351,Data!EK$4,FALSE)</f>
        <v>1.7250437828371278E-2</v>
      </c>
      <c r="S91" s="22">
        <f>VLOOKUP($B91,Data!$A$8:$EZ$351,Data!EL$4,FALSE)</f>
        <v>1.5819112627986347E-2</v>
      </c>
      <c r="T91" s="22">
        <f>VLOOKUP($B91,Data!$A$8:$EZ$351,Data!EM$4,FALSE)</f>
        <v>1.7147887323943661E-2</v>
      </c>
      <c r="U91" s="22">
        <f>VLOOKUP($B91,Data!$A$8:$EZ$351,Data!EN$4,FALSE)</f>
        <v>1.7111913357400723E-2</v>
      </c>
      <c r="V91" s="22">
        <f>VLOOKUP($B91,Data!$A$8:$EZ$351,Data!EO$4,FALSE)</f>
        <v>1.6194690265486724E-2</v>
      </c>
      <c r="W91" s="22">
        <f>VLOOKUP($B91,Data!$A$8:$EZ$351,Data!EP$4,FALSE)</f>
        <v>1.6992619926199264E-2</v>
      </c>
      <c r="X91" s="22">
        <f>VLOOKUP($B91,Data!$A$8:$EZ$351,Data!EQ$4,FALSE)</f>
        <v>1.6822916666666667E-2</v>
      </c>
      <c r="Y91" s="22">
        <f>VLOOKUP($B91,Data!$A$8:$EZ$351,Data!ER$4,FALSE)</f>
        <v>1.5613126079447323E-2</v>
      </c>
      <c r="Z91" s="22">
        <f>VLOOKUP($B91,Data!$A$8:$EZ$351,Data!ES$4,FALSE)</f>
        <v>1.5422535211267605E-2</v>
      </c>
      <c r="AA91" s="22">
        <f>VLOOKUP($B91,Data!$A$8:$EZ$351,Data!ET$4,FALSE)</f>
        <v>1.5444646098003631E-2</v>
      </c>
      <c r="AB91" s="22">
        <f>VLOOKUP($B91,Data!$A$8:$EZ$351,Data!EU$4,FALSE)</f>
        <v>1.5871559633027523E-2</v>
      </c>
      <c r="AC91" s="22">
        <f>VLOOKUP($B91,Data!$A$8:$EZ$351,Data!EV$4,FALSE)</f>
        <v>1.583180987202925E-2</v>
      </c>
      <c r="AD91" s="22">
        <f>VLOOKUP($B91,Data!$A$8:$EZ$351,Data!EW$4,FALSE)</f>
        <v>1.5677655677655677E-2</v>
      </c>
      <c r="AE91" s="22">
        <f>VLOOKUP($B91,Data!$A$8:$EZ$351,Data!EX$4,FALSE)</f>
        <v>1.4524647887323943E-2</v>
      </c>
      <c r="AF91" s="22">
        <f>VLOOKUP($B91,Data!$A$8:$EZ$351,Data!EY$4,FALSE)</f>
        <v>1.5516014234875445E-2</v>
      </c>
      <c r="AG91" s="22">
        <f>VLOOKUP($B91,Data!$A$8:$EZ$351,Data!EZ$4,FALSE)</f>
        <v>1.5615942028985507E-2</v>
      </c>
      <c r="AH91" s="22">
        <f>VLOOKUP($B91,Data!$A$8:$FA$351,Data!FA$4,FALSE)</f>
        <v>1.5451327433628318E-2</v>
      </c>
      <c r="AI91" s="22">
        <f>VLOOKUP($B91,Data!$A$8:FB$351,Data!FB$4,FALSE)</f>
        <v>1.5836236933797911E-2</v>
      </c>
      <c r="AJ91" s="22">
        <f>VLOOKUP($B91,Data!$A$8:FC$351,Data!FC$4,FALSE)</f>
        <v>1.6493288590604026E-2</v>
      </c>
      <c r="AK91" s="22">
        <f>VLOOKUP($B91,Data!$A$8:FD$351,Data!FD$4,FALSE)</f>
        <v>4.8890784982935157E-2</v>
      </c>
      <c r="AL91" s="22">
        <f>VLOOKUP($B91,Data!$A$8:FE$351,Data!FE$4,FALSE)</f>
        <v>5.18904593639576E-2</v>
      </c>
      <c r="AM91" s="22">
        <f>VLOOKUP($B91,Data!$A$8:FF$351,Data!FF$4,FALSE)</f>
        <v>0.05</v>
      </c>
      <c r="AN91" s="22" t="e">
        <f>VLOOKUP($B91,Data!$A$8:$EZ$351,Data!#REF!,FALSE)</f>
        <v>#REF!</v>
      </c>
      <c r="AO91" s="22" t="e">
        <f>VLOOKUP($B91,Data!$A$8:$EZ$351,Data!#REF!,FALSE)</f>
        <v>#REF!</v>
      </c>
      <c r="AP91" s="22" t="e">
        <f>VLOOKUP($B91,Data!$A$8:$EZ$351,Data!#REF!,FALSE)</f>
        <v>#REF!</v>
      </c>
      <c r="AQ91" s="22" t="e">
        <f>VLOOKUP($B91,Data!$A$8:$EZ$351,Data!#REF!,FALSE)</f>
        <v>#REF!</v>
      </c>
      <c r="AR91" s="22" t="e">
        <f>VLOOKUP($B91,Data!$A$8:$EZ$351,Data!#REF!,FALSE)</f>
        <v>#REF!</v>
      </c>
      <c r="AS91" s="22" t="e">
        <f>VLOOKUP($B91,Data!$A$8:$EZ$351,Data!#REF!,FALSE)</f>
        <v>#REF!</v>
      </c>
      <c r="AT91" s="22" t="e">
        <f>VLOOKUP($B91,Data!$A$8:$EZ$351,Data!#REF!,FALSE)</f>
        <v>#REF!</v>
      </c>
      <c r="AU91" s="22" t="e">
        <f>VLOOKUP($B91,Data!$A$8:$EZ$351,Data!#REF!,FALSE)</f>
        <v>#REF!</v>
      </c>
      <c r="AV91" s="22" t="e">
        <f>VLOOKUP($B91,Data!$A$8:$EZ$351,Data!#REF!,FALSE)</f>
        <v>#REF!</v>
      </c>
      <c r="AW91" s="22" t="e">
        <f>VLOOKUP($B91,Data!$A$8:$EZ$351,Data!#REF!,FALSE)</f>
        <v>#REF!</v>
      </c>
      <c r="AX91" s="22" t="e">
        <f>VLOOKUP($B91,Data!$A$8:$EZ$351,Data!#REF!,FALSE)</f>
        <v>#REF!</v>
      </c>
      <c r="AY91" s="22" t="e">
        <f>VLOOKUP($B91,Data!$A$8:$EZ$351,Data!#REF!,FALSE)</f>
        <v>#REF!</v>
      </c>
      <c r="AZ91" s="22" t="e">
        <f>VLOOKUP($B91,Data!$A$8:$EZ$351,Data!#REF!,FALSE)</f>
        <v>#REF!</v>
      </c>
      <c r="BA91" s="22" t="e">
        <f>VLOOKUP($B91,Data!$A$8:$EZ$351,Data!#REF!,FALSE)</f>
        <v>#REF!</v>
      </c>
      <c r="BB91" s="22" t="e">
        <f>VLOOKUP($B91,Data!$A$8:$EZ$351,Data!#REF!,FALSE)</f>
        <v>#REF!</v>
      </c>
      <c r="BC91" s="22" t="e">
        <f>VLOOKUP($B91,Data!$A$8:$EZ$351,Data!#REF!,FALSE)</f>
        <v>#REF!</v>
      </c>
      <c r="BD91" s="22" t="e">
        <f>VLOOKUP($B91,Data!$A$8:$EZ$351,Data!#REF!,FALSE)</f>
        <v>#REF!</v>
      </c>
      <c r="BE91" s="22" t="e">
        <f>VLOOKUP($B91,Data!$A$8:$EZ$351,Data!#REF!,FALSE)</f>
        <v>#REF!</v>
      </c>
    </row>
    <row r="92" spans="1:57" x14ac:dyDescent="0.3">
      <c r="A92" s="1"/>
      <c r="B92" s="16" t="s">
        <v>110</v>
      </c>
      <c r="C92" s="35" t="s">
        <v>446</v>
      </c>
      <c r="D92" t="s">
        <v>0</v>
      </c>
      <c r="E92" s="36" t="s">
        <v>110</v>
      </c>
      <c r="F92" t="s">
        <v>394</v>
      </c>
      <c r="G92" t="s">
        <v>418</v>
      </c>
      <c r="H92" s="22" t="e">
        <f>VLOOKUP($B92,Data!$A$8:$EZ$351,Data!EA$4,FALSE)</f>
        <v>#DIV/0!</v>
      </c>
      <c r="I92" s="22">
        <f>VLOOKUP($B92,Data!$A$8:$EZ$351,Data!EB$4,FALSE)</f>
        <v>3.2413793103448274E-2</v>
      </c>
      <c r="J92" s="22">
        <f>VLOOKUP($B92,Data!$A$8:$EZ$351,Data!EC$4,FALSE)</f>
        <v>3.0752688172043012E-2</v>
      </c>
      <c r="K92" s="22">
        <f>VLOOKUP($B92,Data!$A$8:$EZ$351,Data!ED$4,FALSE)</f>
        <v>2.8586810228802155E-2</v>
      </c>
      <c r="L92" s="22">
        <f>VLOOKUP($B92,Data!$A$8:$EZ$351,Data!EE$4,FALSE)</f>
        <v>2.798913043478261E-2</v>
      </c>
      <c r="M92" s="22">
        <f>VLOOKUP($B92,Data!$A$8:$EZ$351,Data!EF$4,FALSE)</f>
        <v>2.6095890410958902E-2</v>
      </c>
      <c r="N92" s="22">
        <f>VLOOKUP($B92,Data!$A$8:$EZ$351,Data!EG$4,FALSE)</f>
        <v>2.2756324900133157E-2</v>
      </c>
      <c r="O92" s="22">
        <f>VLOOKUP($B92,Data!$A$8:$EZ$351,Data!EH$4,FALSE)</f>
        <v>2.086206896551724E-2</v>
      </c>
      <c r="P92" s="22">
        <f>VLOOKUP($B92,Data!$A$8:$EZ$351,Data!EI$4,FALSE)</f>
        <v>2.0467532467532468E-2</v>
      </c>
      <c r="Q92" s="22">
        <f>VLOOKUP($B92,Data!$A$8:$EZ$351,Data!EJ$4,FALSE)</f>
        <v>1.8624203821656051E-2</v>
      </c>
      <c r="R92" s="22">
        <f>VLOOKUP($B92,Data!$A$8:$EZ$351,Data!EK$4,FALSE)</f>
        <v>1.7062500000000001E-2</v>
      </c>
      <c r="S92" s="22">
        <f>VLOOKUP($B92,Data!$A$8:$EZ$351,Data!EL$4,FALSE)</f>
        <v>1.6563275434243175E-2</v>
      </c>
      <c r="T92" s="22">
        <f>VLOOKUP($B92,Data!$A$8:$EZ$351,Data!EM$4,FALSE)</f>
        <v>1.785897435897436E-2</v>
      </c>
      <c r="U92" s="22">
        <f>VLOOKUP($B92,Data!$A$8:$EZ$351,Data!EN$4,FALSE)</f>
        <v>1.7318361955085865E-2</v>
      </c>
      <c r="V92" s="22">
        <f>VLOOKUP($B92,Data!$A$8:$EZ$351,Data!EO$4,FALSE)</f>
        <v>1.7496561210453919E-2</v>
      </c>
      <c r="W92" s="22">
        <f>VLOOKUP($B92,Data!$A$8:$EZ$351,Data!EP$4,FALSE)</f>
        <v>1.6586666666666666E-2</v>
      </c>
      <c r="X92" s="22">
        <f>VLOOKUP($B92,Data!$A$8:$EZ$351,Data!EQ$4,FALSE)</f>
        <v>1.7663934426229509E-2</v>
      </c>
      <c r="Y92" s="22">
        <f>VLOOKUP($B92,Data!$A$8:$EZ$351,Data!ER$4,FALSE)</f>
        <v>1.7427385892116183E-2</v>
      </c>
      <c r="Z92" s="22">
        <f>VLOOKUP($B92,Data!$A$8:$EZ$351,Data!ES$4,FALSE)</f>
        <v>1.5994623655913979E-2</v>
      </c>
      <c r="AA92" s="22">
        <f>VLOOKUP($B92,Data!$A$8:$EZ$351,Data!ET$4,FALSE)</f>
        <v>1.65283540802213E-2</v>
      </c>
      <c r="AB92" s="22">
        <f>VLOOKUP($B92,Data!$A$8:$EZ$351,Data!EU$4,FALSE)</f>
        <v>1.7196132596685083E-2</v>
      </c>
      <c r="AC92" s="22">
        <f>VLOOKUP($B92,Data!$A$8:$EZ$351,Data!EV$4,FALSE)</f>
        <v>1.6038251366120217E-2</v>
      </c>
      <c r="AD92" s="22">
        <f>VLOOKUP($B92,Data!$A$8:$EZ$351,Data!EW$4,FALSE)</f>
        <v>1.6024930747922439E-2</v>
      </c>
      <c r="AE92" s="22">
        <f>VLOOKUP($B92,Data!$A$8:$EZ$351,Data!EX$4,FALSE)</f>
        <v>1.5301369863013699E-2</v>
      </c>
      <c r="AF92" s="22">
        <f>VLOOKUP($B92,Data!$A$8:$EZ$351,Data!EY$4,FALSE)</f>
        <v>1.7133058984910837E-2</v>
      </c>
      <c r="AG92" s="22">
        <f>VLOOKUP($B92,Data!$A$8:$EZ$351,Data!EZ$4,FALSE)</f>
        <v>1.749652294853964E-2</v>
      </c>
      <c r="AH92" s="22">
        <f>VLOOKUP($B92,Data!$A$8:$FA$351,Data!FA$4,FALSE)</f>
        <v>1.8112391930835733E-2</v>
      </c>
      <c r="AI92" s="22">
        <f>VLOOKUP($B92,Data!$A$8:FB$351,Data!FB$4,FALSE)</f>
        <v>1.7934936350777936E-2</v>
      </c>
      <c r="AJ92" s="22">
        <f>VLOOKUP($B92,Data!$A$8:FC$351,Data!FC$4,FALSE)</f>
        <v>1.7466124661246613E-2</v>
      </c>
      <c r="AK92" s="22">
        <f>VLOOKUP($B92,Data!$A$8:FD$351,Data!FD$4,FALSE)</f>
        <v>5.084677419354839E-2</v>
      </c>
      <c r="AL92" s="22">
        <f>VLOOKUP($B92,Data!$A$8:FE$351,Data!FE$4,FALSE)</f>
        <v>5.0911492734478203E-2</v>
      </c>
      <c r="AM92" s="22">
        <f>VLOOKUP($B92,Data!$A$8:FF$351,Data!FF$4,FALSE)</f>
        <v>5.1876712328767123E-2</v>
      </c>
      <c r="AN92" s="22" t="e">
        <f>VLOOKUP($B92,Data!$A$8:$EZ$351,Data!#REF!,FALSE)</f>
        <v>#REF!</v>
      </c>
      <c r="AO92" s="22" t="e">
        <f>VLOOKUP($B92,Data!$A$8:$EZ$351,Data!#REF!,FALSE)</f>
        <v>#REF!</v>
      </c>
      <c r="AP92" s="22" t="e">
        <f>VLOOKUP($B92,Data!$A$8:$EZ$351,Data!#REF!,FALSE)</f>
        <v>#REF!</v>
      </c>
      <c r="AQ92" s="22" t="e">
        <f>VLOOKUP($B92,Data!$A$8:$EZ$351,Data!#REF!,FALSE)</f>
        <v>#REF!</v>
      </c>
      <c r="AR92" s="22" t="e">
        <f>VLOOKUP($B92,Data!$A$8:$EZ$351,Data!#REF!,FALSE)</f>
        <v>#REF!</v>
      </c>
      <c r="AS92" s="22" t="e">
        <f>VLOOKUP($B92,Data!$A$8:$EZ$351,Data!#REF!,FALSE)</f>
        <v>#REF!</v>
      </c>
      <c r="AT92" s="22" t="e">
        <f>VLOOKUP($B92,Data!$A$8:$EZ$351,Data!#REF!,FALSE)</f>
        <v>#REF!</v>
      </c>
      <c r="AU92" s="22" t="e">
        <f>VLOOKUP($B92,Data!$A$8:$EZ$351,Data!#REF!,FALSE)</f>
        <v>#REF!</v>
      </c>
      <c r="AV92" s="22" t="e">
        <f>VLOOKUP($B92,Data!$A$8:$EZ$351,Data!#REF!,FALSE)</f>
        <v>#REF!</v>
      </c>
      <c r="AW92" s="22" t="e">
        <f>VLOOKUP($B92,Data!$A$8:$EZ$351,Data!#REF!,FALSE)</f>
        <v>#REF!</v>
      </c>
      <c r="AX92" s="22" t="e">
        <f>VLOOKUP($B92,Data!$A$8:$EZ$351,Data!#REF!,FALSE)</f>
        <v>#REF!</v>
      </c>
      <c r="AY92" s="22" t="e">
        <f>VLOOKUP($B92,Data!$A$8:$EZ$351,Data!#REF!,FALSE)</f>
        <v>#REF!</v>
      </c>
      <c r="AZ92" s="22" t="e">
        <f>VLOOKUP($B92,Data!$A$8:$EZ$351,Data!#REF!,FALSE)</f>
        <v>#REF!</v>
      </c>
      <c r="BA92" s="22" t="e">
        <f>VLOOKUP($B92,Data!$A$8:$EZ$351,Data!#REF!,FALSE)</f>
        <v>#REF!</v>
      </c>
      <c r="BB92" s="22" t="e">
        <f>VLOOKUP($B92,Data!$A$8:$EZ$351,Data!#REF!,FALSE)</f>
        <v>#REF!</v>
      </c>
      <c r="BC92" s="22" t="e">
        <f>VLOOKUP($B92,Data!$A$8:$EZ$351,Data!#REF!,FALSE)</f>
        <v>#REF!</v>
      </c>
      <c r="BD92" s="22" t="e">
        <f>VLOOKUP($B92,Data!$A$8:$EZ$351,Data!#REF!,FALSE)</f>
        <v>#REF!</v>
      </c>
      <c r="BE92" s="22" t="e">
        <f>VLOOKUP($B92,Data!$A$8:$EZ$351,Data!#REF!,FALSE)</f>
        <v>#REF!</v>
      </c>
    </row>
    <row r="93" spans="1:57" x14ac:dyDescent="0.3">
      <c r="A93" s="1"/>
      <c r="B93" s="16" t="s">
        <v>111</v>
      </c>
      <c r="C93" s="35" t="s">
        <v>441</v>
      </c>
      <c r="D93" t="s">
        <v>0</v>
      </c>
      <c r="E93" s="36" t="s">
        <v>111</v>
      </c>
      <c r="F93" t="s">
        <v>398</v>
      </c>
      <c r="G93" t="s">
        <v>418</v>
      </c>
      <c r="H93" s="22" t="e">
        <f>VLOOKUP($B93,Data!$A$8:$EZ$351,Data!EA$4,FALSE)</f>
        <v>#DIV/0!</v>
      </c>
      <c r="I93" s="22">
        <f>VLOOKUP($B93,Data!$A$8:$EZ$351,Data!EB$4,FALSE)</f>
        <v>8.3713163064833007E-2</v>
      </c>
      <c r="J93" s="22">
        <f>VLOOKUP($B93,Data!$A$8:$EZ$351,Data!EC$4,FALSE)</f>
        <v>7.213883677298312E-2</v>
      </c>
      <c r="K93" s="22">
        <f>VLOOKUP($B93,Data!$A$8:$EZ$351,Data!ED$4,FALSE)</f>
        <v>8.2622950819672136E-2</v>
      </c>
      <c r="L93" s="22">
        <f>VLOOKUP($B93,Data!$A$8:$EZ$351,Data!EE$4,FALSE)</f>
        <v>8.0894736842105269E-2</v>
      </c>
      <c r="M93" s="22">
        <f>VLOOKUP($B93,Data!$A$8:$EZ$351,Data!EF$4,FALSE)</f>
        <v>6.518134715025907E-2</v>
      </c>
      <c r="N93" s="22">
        <f>VLOOKUP($B93,Data!$A$8:$EZ$351,Data!EG$4,FALSE)</f>
        <v>5.80565371024735E-2</v>
      </c>
      <c r="O93" s="22">
        <f>VLOOKUP($B93,Data!$A$8:$EZ$351,Data!EH$4,FALSE)</f>
        <v>6.6848591549295774E-2</v>
      </c>
      <c r="P93" s="22">
        <f>VLOOKUP($B93,Data!$A$8:$EZ$351,Data!EI$4,FALSE)</f>
        <v>6.46690518783542E-2</v>
      </c>
      <c r="Q93" s="22">
        <f>VLOOKUP($B93,Data!$A$8:$EZ$351,Data!EJ$4,FALSE)</f>
        <v>5.195767195767196E-2</v>
      </c>
      <c r="R93" s="22">
        <f>VLOOKUP($B93,Data!$A$8:$EZ$351,Data!EK$4,FALSE)</f>
        <v>4.8064516129032259E-2</v>
      </c>
      <c r="S93" s="22">
        <f>VLOOKUP($B93,Data!$A$8:$EZ$351,Data!EL$4,FALSE)</f>
        <v>5.828519855595668E-2</v>
      </c>
      <c r="T93" s="22">
        <f>VLOOKUP($B93,Data!$A$8:$EZ$351,Data!EM$4,FALSE)</f>
        <v>6.0651769087523275E-2</v>
      </c>
      <c r="U93" s="22">
        <f>VLOOKUP($B93,Data!$A$8:$EZ$351,Data!EN$4,FALSE)</f>
        <v>5.2454545454545455E-2</v>
      </c>
      <c r="V93" s="22">
        <f>VLOOKUP($B93,Data!$A$8:$EZ$351,Data!EO$4,FALSE)</f>
        <v>5.0844036697247706E-2</v>
      </c>
      <c r="W93" s="22">
        <f>VLOOKUP($B93,Data!$A$8:$EZ$351,Data!EP$4,FALSE)</f>
        <v>5.6348623853211009E-2</v>
      </c>
      <c r="X93" s="22">
        <f>VLOOKUP($B93,Data!$A$8:$EZ$351,Data!EQ$4,FALSE)</f>
        <v>5.7734513274336284E-2</v>
      </c>
      <c r="Y93" s="22">
        <f>VLOOKUP($B93,Data!$A$8:$EZ$351,Data!ER$4,FALSE)</f>
        <v>4.9911971830985918E-2</v>
      </c>
      <c r="Z93" s="22">
        <f>VLOOKUP($B93,Data!$A$8:$EZ$351,Data!ES$4,FALSE)</f>
        <v>4.5465517241379309E-2</v>
      </c>
      <c r="AA93" s="22">
        <f>VLOOKUP($B93,Data!$A$8:$EZ$351,Data!ET$4,FALSE)</f>
        <v>5.3502538071065989E-2</v>
      </c>
      <c r="AB93" s="22">
        <f>VLOOKUP($B93,Data!$A$8:$EZ$351,Data!EU$4,FALSE)</f>
        <v>5.6818181818181816E-2</v>
      </c>
      <c r="AC93" s="22">
        <f>VLOOKUP($B93,Data!$A$8:$EZ$351,Data!EV$4,FALSE)</f>
        <v>5.1899441340782122E-2</v>
      </c>
      <c r="AD93" s="22">
        <f>VLOOKUP($B93,Data!$A$8:$EZ$351,Data!EW$4,FALSE)</f>
        <v>4.8137432188065099E-2</v>
      </c>
      <c r="AE93" s="22">
        <f>VLOOKUP($B93,Data!$A$8:$EZ$351,Data!EX$4,FALSE)</f>
        <v>5.7020484171322161E-2</v>
      </c>
      <c r="AF93" s="22">
        <f>VLOOKUP($B93,Data!$A$8:$EZ$351,Data!EY$4,FALSE)</f>
        <v>6.0678899082568807E-2</v>
      </c>
      <c r="AG93" s="22">
        <f>VLOOKUP($B93,Data!$A$8:$EZ$351,Data!EZ$4,FALSE)</f>
        <v>4.9753086419753088E-2</v>
      </c>
      <c r="AH93" s="22">
        <f>VLOOKUP($B93,Data!$A$8:$FA$351,Data!FA$4,FALSE)</f>
        <v>4.8014440433212999E-2</v>
      </c>
      <c r="AI93" s="22">
        <f>VLOOKUP($B93,Data!$A$8:FB$351,Data!FB$4,FALSE)</f>
        <v>5.4767025089605736E-2</v>
      </c>
      <c r="AJ93" s="22">
        <f>VLOOKUP($B93,Data!$A$8:FC$351,Data!FC$4,FALSE)</f>
        <v>6.4875717017208415E-2</v>
      </c>
      <c r="AK93" s="22">
        <f>VLOOKUP($B93,Data!$A$8:FD$351,Data!FD$4,FALSE)</f>
        <v>0.11191287878787878</v>
      </c>
      <c r="AL93" s="22">
        <f>VLOOKUP($B93,Data!$A$8:FE$351,Data!FE$4,FALSE)</f>
        <v>9.0125448028673838E-2</v>
      </c>
      <c r="AM93" s="22">
        <f>VLOOKUP($B93,Data!$A$8:FF$351,Data!FF$4,FALSE)</f>
        <v>8.346733668341709E-2</v>
      </c>
      <c r="AN93" s="22" t="e">
        <f>VLOOKUP($B93,Data!$A$8:$EZ$351,Data!#REF!,FALSE)</f>
        <v>#REF!</v>
      </c>
      <c r="AO93" s="22" t="e">
        <f>VLOOKUP($B93,Data!$A$8:$EZ$351,Data!#REF!,FALSE)</f>
        <v>#REF!</v>
      </c>
      <c r="AP93" s="22" t="e">
        <f>VLOOKUP($B93,Data!$A$8:$EZ$351,Data!#REF!,FALSE)</f>
        <v>#REF!</v>
      </c>
      <c r="AQ93" s="22" t="e">
        <f>VLOOKUP($B93,Data!$A$8:$EZ$351,Data!#REF!,FALSE)</f>
        <v>#REF!</v>
      </c>
      <c r="AR93" s="22" t="e">
        <f>VLOOKUP($B93,Data!$A$8:$EZ$351,Data!#REF!,FALSE)</f>
        <v>#REF!</v>
      </c>
      <c r="AS93" s="22" t="e">
        <f>VLOOKUP($B93,Data!$A$8:$EZ$351,Data!#REF!,FALSE)</f>
        <v>#REF!</v>
      </c>
      <c r="AT93" s="22" t="e">
        <f>VLOOKUP($B93,Data!$A$8:$EZ$351,Data!#REF!,FALSE)</f>
        <v>#REF!</v>
      </c>
      <c r="AU93" s="22" t="e">
        <f>VLOOKUP($B93,Data!$A$8:$EZ$351,Data!#REF!,FALSE)</f>
        <v>#REF!</v>
      </c>
      <c r="AV93" s="22" t="e">
        <f>VLOOKUP($B93,Data!$A$8:$EZ$351,Data!#REF!,FALSE)</f>
        <v>#REF!</v>
      </c>
      <c r="AW93" s="22" t="e">
        <f>VLOOKUP($B93,Data!$A$8:$EZ$351,Data!#REF!,FALSE)</f>
        <v>#REF!</v>
      </c>
      <c r="AX93" s="22" t="e">
        <f>VLOOKUP($B93,Data!$A$8:$EZ$351,Data!#REF!,FALSE)</f>
        <v>#REF!</v>
      </c>
      <c r="AY93" s="22" t="e">
        <f>VLOOKUP($B93,Data!$A$8:$EZ$351,Data!#REF!,FALSE)</f>
        <v>#REF!</v>
      </c>
      <c r="AZ93" s="22" t="e">
        <f>VLOOKUP($B93,Data!$A$8:$EZ$351,Data!#REF!,FALSE)</f>
        <v>#REF!</v>
      </c>
      <c r="BA93" s="22" t="e">
        <f>VLOOKUP($B93,Data!$A$8:$EZ$351,Data!#REF!,FALSE)</f>
        <v>#REF!</v>
      </c>
      <c r="BB93" s="22" t="e">
        <f>VLOOKUP($B93,Data!$A$8:$EZ$351,Data!#REF!,FALSE)</f>
        <v>#REF!</v>
      </c>
      <c r="BC93" s="22" t="e">
        <f>VLOOKUP($B93,Data!$A$8:$EZ$351,Data!#REF!,FALSE)</f>
        <v>#REF!</v>
      </c>
      <c r="BD93" s="22" t="e">
        <f>VLOOKUP($B93,Data!$A$8:$EZ$351,Data!#REF!,FALSE)</f>
        <v>#REF!</v>
      </c>
      <c r="BE93" s="22" t="e">
        <f>VLOOKUP($B93,Data!$A$8:$EZ$351,Data!#REF!,FALSE)</f>
        <v>#REF!</v>
      </c>
    </row>
    <row r="94" spans="1:57" x14ac:dyDescent="0.3">
      <c r="A94" s="1"/>
      <c r="B94" s="16" t="s">
        <v>112</v>
      </c>
      <c r="C94" s="35" t="s">
        <v>441</v>
      </c>
      <c r="D94" t="s">
        <v>0</v>
      </c>
      <c r="E94" s="36" t="s">
        <v>112</v>
      </c>
      <c r="F94" t="s">
        <v>405</v>
      </c>
      <c r="G94" t="s">
        <v>418</v>
      </c>
      <c r="H94" s="22" t="e">
        <f>VLOOKUP($B94,Data!$A$8:$EZ$351,Data!EA$4,FALSE)</f>
        <v>#DIV/0!</v>
      </c>
      <c r="I94" s="22">
        <f>VLOOKUP($B94,Data!$A$8:$EZ$351,Data!EB$4,FALSE)</f>
        <v>4.6845637583892617E-2</v>
      </c>
      <c r="J94" s="22">
        <f>VLOOKUP($B94,Data!$A$8:$EZ$351,Data!EC$4,FALSE)</f>
        <v>4.3882618510158011E-2</v>
      </c>
      <c r="K94" s="22">
        <f>VLOOKUP($B94,Data!$A$8:$EZ$351,Data!ED$4,FALSE)</f>
        <v>3.8775981524249423E-2</v>
      </c>
      <c r="L94" s="22">
        <f>VLOOKUP($B94,Data!$A$8:$EZ$351,Data!EE$4,FALSE)</f>
        <v>3.775055679287305E-2</v>
      </c>
      <c r="M94" s="22">
        <f>VLOOKUP($B94,Data!$A$8:$EZ$351,Data!EF$4,FALSE)</f>
        <v>3.563636363636364E-2</v>
      </c>
      <c r="N94" s="22">
        <f>VLOOKUP($B94,Data!$A$8:$EZ$351,Data!EG$4,FALSE)</f>
        <v>2.9563318777292576E-2</v>
      </c>
      <c r="O94" s="22">
        <f>VLOOKUP($B94,Data!$A$8:$EZ$351,Data!EH$4,FALSE)</f>
        <v>2.5273109243697477E-2</v>
      </c>
      <c r="P94" s="22">
        <f>VLOOKUP($B94,Data!$A$8:$EZ$351,Data!EI$4,FALSE)</f>
        <v>2.6984815618221258E-2</v>
      </c>
      <c r="Q94" s="22">
        <f>VLOOKUP($B94,Data!$A$8:$EZ$351,Data!EJ$4,FALSE)</f>
        <v>2.6494623655913978E-2</v>
      </c>
      <c r="R94" s="22">
        <f>VLOOKUP($B94,Data!$A$8:$EZ$351,Data!EK$4,FALSE)</f>
        <v>2.4422657952069715E-2</v>
      </c>
      <c r="S94" s="22">
        <f>VLOOKUP($B94,Data!$A$8:$EZ$351,Data!EL$4,FALSE)</f>
        <v>2.2075892857142856E-2</v>
      </c>
      <c r="T94" s="22">
        <f>VLOOKUP($B94,Data!$A$8:$EZ$351,Data!EM$4,FALSE)</f>
        <v>2.4858387799564272E-2</v>
      </c>
      <c r="U94" s="22">
        <f>VLOOKUP($B94,Data!$A$8:$EZ$351,Data!EN$4,FALSE)</f>
        <v>2.3243243243243242E-2</v>
      </c>
      <c r="V94" s="22">
        <f>VLOOKUP($B94,Data!$A$8:$EZ$351,Data!EO$4,FALSE)</f>
        <v>2.2186836518046708E-2</v>
      </c>
      <c r="W94" s="22">
        <f>VLOOKUP($B94,Data!$A$8:$EZ$351,Data!EP$4,FALSE)</f>
        <v>2.0548245614035086E-2</v>
      </c>
      <c r="X94" s="22">
        <f>VLOOKUP($B94,Data!$A$8:$EZ$351,Data!EQ$4,FALSE)</f>
        <v>2.2634989200863931E-2</v>
      </c>
      <c r="Y94" s="22">
        <f>VLOOKUP($B94,Data!$A$8:$EZ$351,Data!ER$4,FALSE)</f>
        <v>2.3376344086021506E-2</v>
      </c>
      <c r="Z94" s="22">
        <f>VLOOKUP($B94,Data!$A$8:$EZ$351,Data!ES$4,FALSE)</f>
        <v>2.3043478260869565E-2</v>
      </c>
      <c r="AA94" s="22">
        <f>VLOOKUP($B94,Data!$A$8:$EZ$351,Data!ET$4,FALSE)</f>
        <v>2.0573248407643314E-2</v>
      </c>
      <c r="AB94" s="22">
        <f>VLOOKUP($B94,Data!$A$8:$EZ$351,Data!EU$4,FALSE)</f>
        <v>2.2016985138004246E-2</v>
      </c>
      <c r="AC94" s="22">
        <f>VLOOKUP($B94,Data!$A$8:$EZ$351,Data!EV$4,FALSE)</f>
        <v>2.2554585152838428E-2</v>
      </c>
      <c r="AD94" s="22">
        <f>VLOOKUP($B94,Data!$A$8:$EZ$351,Data!EW$4,FALSE)</f>
        <v>2.0993657505285413E-2</v>
      </c>
      <c r="AE94" s="22">
        <f>VLOOKUP($B94,Data!$A$8:$EZ$351,Data!EX$4,FALSE)</f>
        <v>1.9308176100628932E-2</v>
      </c>
      <c r="AF94" s="22">
        <f>VLOOKUP($B94,Data!$A$8:$EZ$351,Data!EY$4,FALSE)</f>
        <v>2.0647181628392484E-2</v>
      </c>
      <c r="AG94" s="22">
        <f>VLOOKUP($B94,Data!$A$8:$EZ$351,Data!EZ$4,FALSE)</f>
        <v>2.082815734989648E-2</v>
      </c>
      <c r="AH94" s="22">
        <f>VLOOKUP($B94,Data!$A$8:$FA$351,Data!FA$4,FALSE)</f>
        <v>2.0185567010309279E-2</v>
      </c>
      <c r="AI94" s="22">
        <f>VLOOKUP($B94,Data!$A$8:FB$351,Data!FB$4,FALSE)</f>
        <v>1.8275862068965518E-2</v>
      </c>
      <c r="AJ94" s="22">
        <f>VLOOKUP($B94,Data!$A$8:FC$351,Data!FC$4,FALSE)</f>
        <v>2.1417004048582995E-2</v>
      </c>
      <c r="AK94" s="22">
        <f>VLOOKUP($B94,Data!$A$8:FD$351,Data!FD$4,FALSE)</f>
        <v>5.2355289421157684E-2</v>
      </c>
      <c r="AL94" s="22">
        <f>VLOOKUP($B94,Data!$A$8:FE$351,Data!FE$4,FALSE)</f>
        <v>5.157232704402516E-2</v>
      </c>
      <c r="AM94" s="22">
        <f>VLOOKUP($B94,Data!$A$8:FF$351,Data!FF$4,FALSE)</f>
        <v>4.566115702479339E-2</v>
      </c>
      <c r="AN94" s="22" t="e">
        <f>VLOOKUP($B94,Data!$A$8:$EZ$351,Data!#REF!,FALSE)</f>
        <v>#REF!</v>
      </c>
      <c r="AO94" s="22" t="e">
        <f>VLOOKUP($B94,Data!$A$8:$EZ$351,Data!#REF!,FALSE)</f>
        <v>#REF!</v>
      </c>
      <c r="AP94" s="22" t="e">
        <f>VLOOKUP($B94,Data!$A$8:$EZ$351,Data!#REF!,FALSE)</f>
        <v>#REF!</v>
      </c>
      <c r="AQ94" s="22" t="e">
        <f>VLOOKUP($B94,Data!$A$8:$EZ$351,Data!#REF!,FALSE)</f>
        <v>#REF!</v>
      </c>
      <c r="AR94" s="22" t="e">
        <f>VLOOKUP($B94,Data!$A$8:$EZ$351,Data!#REF!,FALSE)</f>
        <v>#REF!</v>
      </c>
      <c r="AS94" s="22" t="e">
        <f>VLOOKUP($B94,Data!$A$8:$EZ$351,Data!#REF!,FALSE)</f>
        <v>#REF!</v>
      </c>
      <c r="AT94" s="22" t="e">
        <f>VLOOKUP($B94,Data!$A$8:$EZ$351,Data!#REF!,FALSE)</f>
        <v>#REF!</v>
      </c>
      <c r="AU94" s="22" t="e">
        <f>VLOOKUP($B94,Data!$A$8:$EZ$351,Data!#REF!,FALSE)</f>
        <v>#REF!</v>
      </c>
      <c r="AV94" s="22" t="e">
        <f>VLOOKUP($B94,Data!$A$8:$EZ$351,Data!#REF!,FALSE)</f>
        <v>#REF!</v>
      </c>
      <c r="AW94" s="22" t="e">
        <f>VLOOKUP($B94,Data!$A$8:$EZ$351,Data!#REF!,FALSE)</f>
        <v>#REF!</v>
      </c>
      <c r="AX94" s="22" t="e">
        <f>VLOOKUP($B94,Data!$A$8:$EZ$351,Data!#REF!,FALSE)</f>
        <v>#REF!</v>
      </c>
      <c r="AY94" s="22" t="e">
        <f>VLOOKUP($B94,Data!$A$8:$EZ$351,Data!#REF!,FALSE)</f>
        <v>#REF!</v>
      </c>
      <c r="AZ94" s="22" t="e">
        <f>VLOOKUP($B94,Data!$A$8:$EZ$351,Data!#REF!,FALSE)</f>
        <v>#REF!</v>
      </c>
      <c r="BA94" s="22" t="e">
        <f>VLOOKUP($B94,Data!$A$8:$EZ$351,Data!#REF!,FALSE)</f>
        <v>#REF!</v>
      </c>
      <c r="BB94" s="22" t="e">
        <f>VLOOKUP($B94,Data!$A$8:$EZ$351,Data!#REF!,FALSE)</f>
        <v>#REF!</v>
      </c>
      <c r="BC94" s="22" t="e">
        <f>VLOOKUP($B94,Data!$A$8:$EZ$351,Data!#REF!,FALSE)</f>
        <v>#REF!</v>
      </c>
      <c r="BD94" s="22" t="e">
        <f>VLOOKUP($B94,Data!$A$8:$EZ$351,Data!#REF!,FALSE)</f>
        <v>#REF!</v>
      </c>
      <c r="BE94" s="22" t="e">
        <f>VLOOKUP($B94,Data!$A$8:$EZ$351,Data!#REF!,FALSE)</f>
        <v>#REF!</v>
      </c>
    </row>
    <row r="95" spans="1:57" x14ac:dyDescent="0.3">
      <c r="A95" s="1"/>
      <c r="B95" s="16" t="s">
        <v>113</v>
      </c>
      <c r="C95" s="35" t="s">
        <v>441</v>
      </c>
      <c r="D95" t="s">
        <v>442</v>
      </c>
      <c r="E95" s="36" t="s">
        <v>113</v>
      </c>
      <c r="F95" t="s">
        <v>422</v>
      </c>
      <c r="G95" t="s">
        <v>414</v>
      </c>
      <c r="H95" s="22" t="e">
        <f>VLOOKUP($B95,Data!$A$8:$EZ$351,Data!EA$4,FALSE)</f>
        <v>#DIV/0!</v>
      </c>
      <c r="I95" s="22">
        <f>VLOOKUP($B95,Data!$A$8:$EZ$351,Data!EB$4,FALSE)</f>
        <v>5.2650375939849621E-2</v>
      </c>
      <c r="J95" s="22">
        <f>VLOOKUP($B95,Data!$A$8:$EZ$351,Data!EC$4,FALSE)</f>
        <v>5.1443167305236272E-2</v>
      </c>
      <c r="K95" s="22">
        <f>VLOOKUP($B95,Data!$A$8:$EZ$351,Data!ED$4,FALSE)</f>
        <v>4.949152542372881E-2</v>
      </c>
      <c r="L95" s="22">
        <f>VLOOKUP($B95,Data!$A$8:$EZ$351,Data!EE$4,FALSE)</f>
        <v>4.8351097178683383E-2</v>
      </c>
      <c r="M95" s="22">
        <f>VLOOKUP($B95,Data!$A$8:$EZ$351,Data!EF$4,FALSE)</f>
        <v>4.1679104477611938E-2</v>
      </c>
      <c r="N95" s="22">
        <f>VLOOKUP($B95,Data!$A$8:$EZ$351,Data!EG$4,FALSE)</f>
        <v>3.8826466916354559E-2</v>
      </c>
      <c r="O95" s="22">
        <f>VLOOKUP($B95,Data!$A$8:$EZ$351,Data!EH$4,FALSE)</f>
        <v>3.824594257178527E-2</v>
      </c>
      <c r="P95" s="22">
        <f>VLOOKUP($B95,Data!$A$8:$EZ$351,Data!EI$4,FALSE)</f>
        <v>3.7564894932014835E-2</v>
      </c>
      <c r="Q95" s="22">
        <f>VLOOKUP($B95,Data!$A$8:$EZ$351,Data!EJ$4,FALSE)</f>
        <v>3.4114321608040198E-2</v>
      </c>
      <c r="R95" s="22">
        <f>VLOOKUP($B95,Data!$A$8:$EZ$351,Data!EK$4,FALSE)</f>
        <v>3.173208722741433E-2</v>
      </c>
      <c r="S95" s="22">
        <f>VLOOKUP($B95,Data!$A$8:$EZ$351,Data!EL$4,FALSE)</f>
        <v>3.3210892970234322E-2</v>
      </c>
      <c r="T95" s="22">
        <f>VLOOKUP($B95,Data!$A$8:$EZ$351,Data!EM$4,FALSE)</f>
        <v>3.4361567635903922E-2</v>
      </c>
      <c r="U95" s="22">
        <f>VLOOKUP($B95,Data!$A$8:$EZ$351,Data!EN$4,FALSE)</f>
        <v>3.0915934755332497E-2</v>
      </c>
      <c r="V95" s="22">
        <f>VLOOKUP($B95,Data!$A$8:$EZ$351,Data!EO$4,FALSE)</f>
        <v>3.041640378548896E-2</v>
      </c>
      <c r="W95" s="22">
        <f>VLOOKUP($B95,Data!$A$8:$EZ$351,Data!EP$4,FALSE)</f>
        <v>3.1237309644670051E-2</v>
      </c>
      <c r="X95" s="22">
        <f>VLOOKUP($B95,Data!$A$8:$EZ$351,Data!EQ$4,FALSE)</f>
        <v>3.2685125563425628E-2</v>
      </c>
      <c r="Y95" s="22">
        <f>VLOOKUP($B95,Data!$A$8:$EZ$351,Data!ER$4,FALSE)</f>
        <v>3.0698125404007758E-2</v>
      </c>
      <c r="Z95" s="22">
        <f>VLOOKUP($B95,Data!$A$8:$EZ$351,Data!ES$4,FALSE)</f>
        <v>2.9747572815533981E-2</v>
      </c>
      <c r="AA95" s="22">
        <f>VLOOKUP($B95,Data!$A$8:$EZ$351,Data!ET$4,FALSE)</f>
        <v>2.9936346276257162E-2</v>
      </c>
      <c r="AB95" s="22">
        <f>VLOOKUP($B95,Data!$A$8:$EZ$351,Data!EU$4,FALSE)</f>
        <v>3.168175937904269E-2</v>
      </c>
      <c r="AC95" s="22">
        <f>VLOOKUP($B95,Data!$A$8:$EZ$351,Data!EV$4,FALSE)</f>
        <v>3.0458115183246072E-2</v>
      </c>
      <c r="AD95" s="22">
        <f>VLOOKUP($B95,Data!$A$8:$EZ$351,Data!EW$4,FALSE)</f>
        <v>2.9567183462532301E-2</v>
      </c>
      <c r="AE95" s="22">
        <f>VLOOKUP($B95,Data!$A$8:$EZ$351,Data!EX$4,FALSE)</f>
        <v>3.0590142671854736E-2</v>
      </c>
      <c r="AF95" s="22">
        <f>VLOOKUP($B95,Data!$A$8:$EZ$351,Data!EY$4,FALSE)</f>
        <v>3.2600518806744486E-2</v>
      </c>
      <c r="AG95" s="22">
        <f>VLOOKUP($B95,Data!$A$8:$EZ$351,Data!EZ$4,FALSE)</f>
        <v>2.9924337957124843E-2</v>
      </c>
      <c r="AH95" s="22">
        <f>VLOOKUP($B95,Data!$A$8:$FA$351,Data!FA$4,FALSE)</f>
        <v>2.964470284237726E-2</v>
      </c>
      <c r="AI95" s="22">
        <f>VLOOKUP($B95,Data!$A$8:FB$351,Data!FB$4,FALSE)</f>
        <v>3.0056998100063331E-2</v>
      </c>
      <c r="AJ95" s="22">
        <f>VLOOKUP($B95,Data!$A$8:FC$351,Data!FC$4,FALSE)</f>
        <v>3.1463722397476343E-2</v>
      </c>
      <c r="AK95" s="22">
        <f>VLOOKUP($B95,Data!$A$8:FD$351,Data!FD$4,FALSE)</f>
        <v>6.2834951456310684E-2</v>
      </c>
      <c r="AL95" s="22">
        <f>VLOOKUP($B95,Data!$A$8:FE$351,Data!FE$4,FALSE)</f>
        <v>5.7784850413749207E-2</v>
      </c>
      <c r="AM95" s="22">
        <f>VLOOKUP($B95,Data!$A$8:FF$351,Data!FF$4,FALSE)</f>
        <v>5.7645888594164453E-2</v>
      </c>
      <c r="AN95" s="22" t="e">
        <f>VLOOKUP($B95,Data!$A$8:$EZ$351,Data!#REF!,FALSE)</f>
        <v>#REF!</v>
      </c>
      <c r="AO95" s="22" t="e">
        <f>VLOOKUP($B95,Data!$A$8:$EZ$351,Data!#REF!,FALSE)</f>
        <v>#REF!</v>
      </c>
      <c r="AP95" s="22" t="e">
        <f>VLOOKUP($B95,Data!$A$8:$EZ$351,Data!#REF!,FALSE)</f>
        <v>#REF!</v>
      </c>
      <c r="AQ95" s="22" t="e">
        <f>VLOOKUP($B95,Data!$A$8:$EZ$351,Data!#REF!,FALSE)</f>
        <v>#REF!</v>
      </c>
      <c r="AR95" s="22" t="e">
        <f>VLOOKUP($B95,Data!$A$8:$EZ$351,Data!#REF!,FALSE)</f>
        <v>#REF!</v>
      </c>
      <c r="AS95" s="22" t="e">
        <f>VLOOKUP($B95,Data!$A$8:$EZ$351,Data!#REF!,FALSE)</f>
        <v>#REF!</v>
      </c>
      <c r="AT95" s="22" t="e">
        <f>VLOOKUP($B95,Data!$A$8:$EZ$351,Data!#REF!,FALSE)</f>
        <v>#REF!</v>
      </c>
      <c r="AU95" s="22" t="e">
        <f>VLOOKUP($B95,Data!$A$8:$EZ$351,Data!#REF!,FALSE)</f>
        <v>#REF!</v>
      </c>
      <c r="AV95" s="22" t="e">
        <f>VLOOKUP($B95,Data!$A$8:$EZ$351,Data!#REF!,FALSE)</f>
        <v>#REF!</v>
      </c>
      <c r="AW95" s="22" t="e">
        <f>VLOOKUP($B95,Data!$A$8:$EZ$351,Data!#REF!,FALSE)</f>
        <v>#REF!</v>
      </c>
      <c r="AX95" s="22" t="e">
        <f>VLOOKUP($B95,Data!$A$8:$EZ$351,Data!#REF!,FALSE)</f>
        <v>#REF!</v>
      </c>
      <c r="AY95" s="22" t="e">
        <f>VLOOKUP($B95,Data!$A$8:$EZ$351,Data!#REF!,FALSE)</f>
        <v>#REF!</v>
      </c>
      <c r="AZ95" s="22" t="e">
        <f>VLOOKUP($B95,Data!$A$8:$EZ$351,Data!#REF!,FALSE)</f>
        <v>#REF!</v>
      </c>
      <c r="BA95" s="22" t="e">
        <f>VLOOKUP($B95,Data!$A$8:$EZ$351,Data!#REF!,FALSE)</f>
        <v>#REF!</v>
      </c>
      <c r="BB95" s="22" t="e">
        <f>VLOOKUP($B95,Data!$A$8:$EZ$351,Data!#REF!,FALSE)</f>
        <v>#REF!</v>
      </c>
      <c r="BC95" s="22" t="e">
        <f>VLOOKUP($B95,Data!$A$8:$EZ$351,Data!#REF!,FALSE)</f>
        <v>#REF!</v>
      </c>
      <c r="BD95" s="22" t="e">
        <f>VLOOKUP($B95,Data!$A$8:$EZ$351,Data!#REF!,FALSE)</f>
        <v>#REF!</v>
      </c>
      <c r="BE95" s="22" t="e">
        <f>VLOOKUP($B95,Data!$A$8:$EZ$351,Data!#REF!,FALSE)</f>
        <v>#REF!</v>
      </c>
    </row>
    <row r="96" spans="1:57" x14ac:dyDescent="0.3">
      <c r="A96" s="1"/>
      <c r="B96" s="16" t="s">
        <v>114</v>
      </c>
      <c r="C96" s="35" t="s">
        <v>446</v>
      </c>
      <c r="D96" t="s">
        <v>0</v>
      </c>
      <c r="E96" s="36" t="s">
        <v>114</v>
      </c>
      <c r="F96" t="s">
        <v>390</v>
      </c>
      <c r="G96" t="s">
        <v>406</v>
      </c>
      <c r="H96" s="22" t="e">
        <f>VLOOKUP($B96,Data!$A$8:$EZ$351,Data!EA$4,FALSE)</f>
        <v>#DIV/0!</v>
      </c>
      <c r="I96" s="22">
        <f>VLOOKUP($B96,Data!$A$8:$EZ$351,Data!EB$4,FALSE)</f>
        <v>5.4755877034358046E-2</v>
      </c>
      <c r="J96" s="22">
        <f>VLOOKUP($B96,Data!$A$8:$EZ$351,Data!EC$4,FALSE)</f>
        <v>4.66786355475763E-2</v>
      </c>
      <c r="K96" s="22">
        <f>VLOOKUP($B96,Data!$A$8:$EZ$351,Data!ED$4,FALSE)</f>
        <v>3.8133561643835613E-2</v>
      </c>
      <c r="L96" s="22">
        <f>VLOOKUP($B96,Data!$A$8:$EZ$351,Data!EE$4,FALSE)</f>
        <v>4.1963394342762063E-2</v>
      </c>
      <c r="M96" s="22">
        <f>VLOOKUP($B96,Data!$A$8:$EZ$351,Data!EF$4,FALSE)</f>
        <v>3.901554404145078E-2</v>
      </c>
      <c r="N96" s="22">
        <f>VLOOKUP($B96,Data!$A$8:$EZ$351,Data!EG$4,FALSE)</f>
        <v>3.4010238907849828E-2</v>
      </c>
      <c r="O96" s="22">
        <f>VLOOKUP($B96,Data!$A$8:$EZ$351,Data!EH$4,FALSE)</f>
        <v>3.0141093474426808E-2</v>
      </c>
      <c r="P96" s="22">
        <f>VLOOKUP($B96,Data!$A$8:$EZ$351,Data!EI$4,FALSE)</f>
        <v>3.3185840707964605E-2</v>
      </c>
      <c r="Q96" s="22">
        <f>VLOOKUP($B96,Data!$A$8:$EZ$351,Data!EJ$4,FALSE)</f>
        <v>3.2610229276895941E-2</v>
      </c>
      <c r="R96" s="22">
        <f>VLOOKUP($B96,Data!$A$8:$EZ$351,Data!EK$4,FALSE)</f>
        <v>2.8989169675090253E-2</v>
      </c>
      <c r="S96" s="22">
        <f>VLOOKUP($B96,Data!$A$8:$EZ$351,Data!EL$4,FALSE)</f>
        <v>2.4430604982206405E-2</v>
      </c>
      <c r="T96" s="22">
        <f>VLOOKUP($B96,Data!$A$8:$EZ$351,Data!EM$4,FALSE)</f>
        <v>2.7466442953020136E-2</v>
      </c>
      <c r="U96" s="22">
        <f>VLOOKUP($B96,Data!$A$8:$EZ$351,Data!EN$4,FALSE)</f>
        <v>2.6649831649831649E-2</v>
      </c>
      <c r="V96" s="22">
        <f>VLOOKUP($B96,Data!$A$8:$EZ$351,Data!EO$4,FALSE)</f>
        <v>2.5871404399323183E-2</v>
      </c>
      <c r="W96" s="22">
        <f>VLOOKUP($B96,Data!$A$8:$EZ$351,Data!EP$4,FALSE)</f>
        <v>2.3817567567567567E-2</v>
      </c>
      <c r="X96" s="22">
        <f>VLOOKUP($B96,Data!$A$8:$EZ$351,Data!EQ$4,FALSE)</f>
        <v>2.8773747841105354E-2</v>
      </c>
      <c r="Y96" s="22">
        <f>VLOOKUP($B96,Data!$A$8:$EZ$351,Data!ER$4,FALSE)</f>
        <v>2.7939189189189188E-2</v>
      </c>
      <c r="Z96" s="22">
        <f>VLOOKUP($B96,Data!$A$8:$EZ$351,Data!ES$4,FALSE)</f>
        <v>2.4161290322580645E-2</v>
      </c>
      <c r="AA96" s="22">
        <f>VLOOKUP($B96,Data!$A$8:$EZ$351,Data!ET$4,FALSE)</f>
        <v>2.2768E-2</v>
      </c>
      <c r="AB96" s="22">
        <f>VLOOKUP($B96,Data!$A$8:$EZ$351,Data!EU$4,FALSE)</f>
        <v>2.6650082918739635E-2</v>
      </c>
      <c r="AC96" s="22">
        <f>VLOOKUP($B96,Data!$A$8:$EZ$351,Data!EV$4,FALSE)</f>
        <v>2.778877887788779E-2</v>
      </c>
      <c r="AD96" s="22">
        <f>VLOOKUP($B96,Data!$A$8:$EZ$351,Data!EW$4,FALSE)</f>
        <v>2.6086235489220563E-2</v>
      </c>
      <c r="AE96" s="22">
        <f>VLOOKUP($B96,Data!$A$8:$EZ$351,Data!EX$4,FALSE)</f>
        <v>2.468189233278956E-2</v>
      </c>
      <c r="AF96" s="22">
        <f>VLOOKUP($B96,Data!$A$8:$EZ$351,Data!EY$4,FALSE)</f>
        <v>2.5743670886075948E-2</v>
      </c>
      <c r="AG96" s="22">
        <f>VLOOKUP($B96,Data!$A$8:$EZ$351,Data!EZ$4,FALSE)</f>
        <v>2.7429022082018927E-2</v>
      </c>
      <c r="AH96" s="22">
        <f>VLOOKUP($B96,Data!$A$8:$FA$351,Data!FA$4,FALSE)</f>
        <v>2.8282009724473256E-2</v>
      </c>
      <c r="AI96" s="22">
        <f>VLOOKUP($B96,Data!$A$8:FB$351,Data!FB$4,FALSE)</f>
        <v>2.9468438538205979E-2</v>
      </c>
      <c r="AJ96" s="22">
        <f>VLOOKUP($B96,Data!$A$8:FC$351,Data!FC$4,FALSE)</f>
        <v>3.2627257799671593E-2</v>
      </c>
      <c r="AK96" s="22">
        <f>VLOOKUP($B96,Data!$A$8:FD$351,Data!FD$4,FALSE)</f>
        <v>7.1629116117850958E-2</v>
      </c>
      <c r="AL96" s="22">
        <f>VLOOKUP($B96,Data!$A$8:FE$351,Data!FE$4,FALSE)</f>
        <v>7.0302491103202844E-2</v>
      </c>
      <c r="AM96" s="22">
        <f>VLOOKUP($B96,Data!$A$8:FF$351,Data!FF$4,FALSE)</f>
        <v>6.7019400352733682E-2</v>
      </c>
      <c r="AN96" s="22" t="e">
        <f>VLOOKUP($B96,Data!$A$8:$EZ$351,Data!#REF!,FALSE)</f>
        <v>#REF!</v>
      </c>
      <c r="AO96" s="22" t="e">
        <f>VLOOKUP($B96,Data!$A$8:$EZ$351,Data!#REF!,FALSE)</f>
        <v>#REF!</v>
      </c>
      <c r="AP96" s="22" t="e">
        <f>VLOOKUP($B96,Data!$A$8:$EZ$351,Data!#REF!,FALSE)</f>
        <v>#REF!</v>
      </c>
      <c r="AQ96" s="22" t="e">
        <f>VLOOKUP($B96,Data!$A$8:$EZ$351,Data!#REF!,FALSE)</f>
        <v>#REF!</v>
      </c>
      <c r="AR96" s="22" t="e">
        <f>VLOOKUP($B96,Data!$A$8:$EZ$351,Data!#REF!,FALSE)</f>
        <v>#REF!</v>
      </c>
      <c r="AS96" s="22" t="e">
        <f>VLOOKUP($B96,Data!$A$8:$EZ$351,Data!#REF!,FALSE)</f>
        <v>#REF!</v>
      </c>
      <c r="AT96" s="22" t="e">
        <f>VLOOKUP($B96,Data!$A$8:$EZ$351,Data!#REF!,FALSE)</f>
        <v>#REF!</v>
      </c>
      <c r="AU96" s="22" t="e">
        <f>VLOOKUP($B96,Data!$A$8:$EZ$351,Data!#REF!,FALSE)</f>
        <v>#REF!</v>
      </c>
      <c r="AV96" s="22" t="e">
        <f>VLOOKUP($B96,Data!$A$8:$EZ$351,Data!#REF!,FALSE)</f>
        <v>#REF!</v>
      </c>
      <c r="AW96" s="22" t="e">
        <f>VLOOKUP($B96,Data!$A$8:$EZ$351,Data!#REF!,FALSE)</f>
        <v>#REF!</v>
      </c>
      <c r="AX96" s="22" t="e">
        <f>VLOOKUP($B96,Data!$A$8:$EZ$351,Data!#REF!,FALSE)</f>
        <v>#REF!</v>
      </c>
      <c r="AY96" s="22" t="e">
        <f>VLOOKUP($B96,Data!$A$8:$EZ$351,Data!#REF!,FALSE)</f>
        <v>#REF!</v>
      </c>
      <c r="AZ96" s="22" t="e">
        <f>VLOOKUP($B96,Data!$A$8:$EZ$351,Data!#REF!,FALSE)</f>
        <v>#REF!</v>
      </c>
      <c r="BA96" s="22" t="e">
        <f>VLOOKUP($B96,Data!$A$8:$EZ$351,Data!#REF!,FALSE)</f>
        <v>#REF!</v>
      </c>
      <c r="BB96" s="22" t="e">
        <f>VLOOKUP($B96,Data!$A$8:$EZ$351,Data!#REF!,FALSE)</f>
        <v>#REF!</v>
      </c>
      <c r="BC96" s="22" t="e">
        <f>VLOOKUP($B96,Data!$A$8:$EZ$351,Data!#REF!,FALSE)</f>
        <v>#REF!</v>
      </c>
      <c r="BD96" s="22" t="e">
        <f>VLOOKUP($B96,Data!$A$8:$EZ$351,Data!#REF!,FALSE)</f>
        <v>#REF!</v>
      </c>
      <c r="BE96" s="22" t="e">
        <f>VLOOKUP($B96,Data!$A$8:$EZ$351,Data!#REF!,FALSE)</f>
        <v>#REF!</v>
      </c>
    </row>
    <row r="97" spans="1:57" x14ac:dyDescent="0.3">
      <c r="A97" s="1"/>
      <c r="B97" s="16" t="s">
        <v>115</v>
      </c>
      <c r="C97" s="35" t="s">
        <v>446</v>
      </c>
      <c r="D97" t="s">
        <v>442</v>
      </c>
      <c r="E97" s="36" t="s">
        <v>115</v>
      </c>
      <c r="F97" t="s">
        <v>418</v>
      </c>
      <c r="G97" t="s">
        <v>418</v>
      </c>
      <c r="H97" s="22" t="e">
        <f>VLOOKUP($B97,Data!$A$8:$EZ$351,Data!EA$4,FALSE)</f>
        <v>#DIV/0!</v>
      </c>
      <c r="I97" s="22">
        <f>VLOOKUP($B97,Data!$A$8:$EZ$351,Data!EB$4,FALSE)</f>
        <v>5.7275031685678074E-2</v>
      </c>
      <c r="J97" s="22">
        <f>VLOOKUP($B97,Data!$A$8:$EZ$351,Data!EC$4,FALSE)</f>
        <v>5.2550420168067227E-2</v>
      </c>
      <c r="K97" s="22">
        <f>VLOOKUP($B97,Data!$A$8:$EZ$351,Data!ED$4,FALSE)</f>
        <v>5.0720198675496687E-2</v>
      </c>
      <c r="L97" s="22">
        <f>VLOOKUP($B97,Data!$A$8:$EZ$351,Data!EE$4,FALSE)</f>
        <v>5.0370675453047777E-2</v>
      </c>
      <c r="M97" s="22">
        <f>VLOOKUP($B97,Data!$A$8:$EZ$351,Data!EF$4,FALSE)</f>
        <v>4.425835370823146E-2</v>
      </c>
      <c r="N97" s="22">
        <f>VLOOKUP($B97,Data!$A$8:$EZ$351,Data!EG$4,FALSE)</f>
        <v>4.1291364003228408E-2</v>
      </c>
      <c r="O97" s="22">
        <f>VLOOKUP($B97,Data!$A$8:$EZ$351,Data!EH$4,FALSE)</f>
        <v>4.0036779730281975E-2</v>
      </c>
      <c r="P97" s="22">
        <f>VLOOKUP($B97,Data!$A$8:$EZ$351,Data!EI$4,FALSE)</f>
        <v>4.0709543568464727E-2</v>
      </c>
      <c r="Q97" s="22">
        <f>VLOOKUP($B97,Data!$A$8:$EZ$351,Data!EJ$4,FALSE)</f>
        <v>3.6867023466447095E-2</v>
      </c>
      <c r="R97" s="22">
        <f>VLOOKUP($B97,Data!$A$8:$EZ$351,Data!EK$4,FALSE)</f>
        <v>3.5460992907801421E-2</v>
      </c>
      <c r="S97" s="22">
        <f>VLOOKUP($B97,Data!$A$8:$EZ$351,Data!EL$4,FALSE)</f>
        <v>3.5551825430130087E-2</v>
      </c>
      <c r="T97" s="22">
        <f>VLOOKUP($B97,Data!$A$8:$EZ$351,Data!EM$4,FALSE)</f>
        <v>3.620761825031394E-2</v>
      </c>
      <c r="U97" s="22">
        <f>VLOOKUP($B97,Data!$A$8:$EZ$351,Data!EN$4,FALSE)</f>
        <v>3.3984179850124897E-2</v>
      </c>
      <c r="V97" s="22">
        <f>VLOOKUP($B97,Data!$A$8:$EZ$351,Data!EO$4,FALSE)</f>
        <v>3.3491198658843251E-2</v>
      </c>
      <c r="W97" s="22">
        <f>VLOOKUP($B97,Data!$A$8:$EZ$351,Data!EP$4,FALSE)</f>
        <v>3.2908643998361325E-2</v>
      </c>
      <c r="X97" s="22">
        <f>VLOOKUP($B97,Data!$A$8:$EZ$351,Data!EQ$4,FALSE)</f>
        <v>3.3405797101449274E-2</v>
      </c>
      <c r="Y97" s="22">
        <f>VLOOKUP($B97,Data!$A$8:$EZ$351,Data!ER$4,FALSE)</f>
        <v>3.3241602590044515E-2</v>
      </c>
      <c r="Z97" s="22">
        <f>VLOOKUP($B97,Data!$A$8:$EZ$351,Data!ES$4,FALSE)</f>
        <v>3.2304295463669211E-2</v>
      </c>
      <c r="AA97" s="22">
        <f>VLOOKUP($B97,Data!$A$8:$EZ$351,Data!ET$4,FALSE)</f>
        <v>3.3074104234527689E-2</v>
      </c>
      <c r="AB97" s="22">
        <f>VLOOKUP($B97,Data!$A$8:$EZ$351,Data!EU$4,FALSE)</f>
        <v>3.4807930607187114E-2</v>
      </c>
      <c r="AC97" s="22">
        <f>VLOOKUP($B97,Data!$A$8:$EZ$351,Data!EV$4,FALSE)</f>
        <v>3.5352990033222592E-2</v>
      </c>
      <c r="AD97" s="22">
        <f>VLOOKUP($B97,Data!$A$8:$EZ$351,Data!EW$4,FALSE)</f>
        <v>3.5563409563409566E-2</v>
      </c>
      <c r="AE97" s="22">
        <f>VLOOKUP($B97,Data!$A$8:$EZ$351,Data!EX$4,FALSE)</f>
        <v>3.708090075062552E-2</v>
      </c>
      <c r="AF97" s="22">
        <f>VLOOKUP($B97,Data!$A$8:$EZ$351,Data!EY$4,FALSE)</f>
        <v>3.9207342511472676E-2</v>
      </c>
      <c r="AG97" s="22">
        <f>VLOOKUP($B97,Data!$A$8:$EZ$351,Data!EZ$4,FALSE)</f>
        <v>3.7265272652726528E-2</v>
      </c>
      <c r="AH97" s="22">
        <f>VLOOKUP($B97,Data!$A$8:$FA$351,Data!FA$4,FALSE)</f>
        <v>3.6350364963503648E-2</v>
      </c>
      <c r="AI97" s="22">
        <f>VLOOKUP($B97,Data!$A$8:FB$351,Data!FB$4,FALSE)</f>
        <v>3.644047619047619E-2</v>
      </c>
      <c r="AJ97" s="22">
        <f>VLOOKUP($B97,Data!$A$8:FC$351,Data!FC$4,FALSE)</f>
        <v>3.659323965058868E-2</v>
      </c>
      <c r="AK97" s="22">
        <f>VLOOKUP($B97,Data!$A$8:FD$351,Data!FD$4,FALSE)</f>
        <v>7.6014520443255643E-2</v>
      </c>
      <c r="AL97" s="22">
        <f>VLOOKUP($B97,Data!$A$8:FE$351,Data!FE$4,FALSE)</f>
        <v>7.7229287090558763E-2</v>
      </c>
      <c r="AM97" s="22">
        <f>VLOOKUP($B97,Data!$A$8:FF$351,Data!FF$4,FALSE)</f>
        <v>7.5761205564142189E-2</v>
      </c>
      <c r="AN97" s="22" t="e">
        <f>VLOOKUP($B97,Data!$A$8:$EZ$351,Data!#REF!,FALSE)</f>
        <v>#REF!</v>
      </c>
      <c r="AO97" s="22" t="e">
        <f>VLOOKUP($B97,Data!$A$8:$EZ$351,Data!#REF!,FALSE)</f>
        <v>#REF!</v>
      </c>
      <c r="AP97" s="22" t="e">
        <f>VLOOKUP($B97,Data!$A$8:$EZ$351,Data!#REF!,FALSE)</f>
        <v>#REF!</v>
      </c>
      <c r="AQ97" s="22" t="e">
        <f>VLOOKUP($B97,Data!$A$8:$EZ$351,Data!#REF!,FALSE)</f>
        <v>#REF!</v>
      </c>
      <c r="AR97" s="22" t="e">
        <f>VLOOKUP($B97,Data!$A$8:$EZ$351,Data!#REF!,FALSE)</f>
        <v>#REF!</v>
      </c>
      <c r="AS97" s="22" t="e">
        <f>VLOOKUP($B97,Data!$A$8:$EZ$351,Data!#REF!,FALSE)</f>
        <v>#REF!</v>
      </c>
      <c r="AT97" s="22" t="e">
        <f>VLOOKUP($B97,Data!$A$8:$EZ$351,Data!#REF!,FALSE)</f>
        <v>#REF!</v>
      </c>
      <c r="AU97" s="22" t="e">
        <f>VLOOKUP($B97,Data!$A$8:$EZ$351,Data!#REF!,FALSE)</f>
        <v>#REF!</v>
      </c>
      <c r="AV97" s="22" t="e">
        <f>VLOOKUP($B97,Data!$A$8:$EZ$351,Data!#REF!,FALSE)</f>
        <v>#REF!</v>
      </c>
      <c r="AW97" s="22" t="e">
        <f>VLOOKUP($B97,Data!$A$8:$EZ$351,Data!#REF!,FALSE)</f>
        <v>#REF!</v>
      </c>
      <c r="AX97" s="22" t="e">
        <f>VLOOKUP($B97,Data!$A$8:$EZ$351,Data!#REF!,FALSE)</f>
        <v>#REF!</v>
      </c>
      <c r="AY97" s="22" t="e">
        <f>VLOOKUP($B97,Data!$A$8:$EZ$351,Data!#REF!,FALSE)</f>
        <v>#REF!</v>
      </c>
      <c r="AZ97" s="22" t="e">
        <f>VLOOKUP($B97,Data!$A$8:$EZ$351,Data!#REF!,FALSE)</f>
        <v>#REF!</v>
      </c>
      <c r="BA97" s="22" t="e">
        <f>VLOOKUP($B97,Data!$A$8:$EZ$351,Data!#REF!,FALSE)</f>
        <v>#REF!</v>
      </c>
      <c r="BB97" s="22" t="e">
        <f>VLOOKUP($B97,Data!$A$8:$EZ$351,Data!#REF!,FALSE)</f>
        <v>#REF!</v>
      </c>
      <c r="BC97" s="22" t="e">
        <f>VLOOKUP($B97,Data!$A$8:$EZ$351,Data!#REF!,FALSE)</f>
        <v>#REF!</v>
      </c>
      <c r="BD97" s="22" t="e">
        <f>VLOOKUP($B97,Data!$A$8:$EZ$351,Data!#REF!,FALSE)</f>
        <v>#REF!</v>
      </c>
      <c r="BE97" s="22" t="e">
        <f>VLOOKUP($B97,Data!$A$8:$EZ$351,Data!#REF!,FALSE)</f>
        <v>#REF!</v>
      </c>
    </row>
    <row r="98" spans="1:57" x14ac:dyDescent="0.3">
      <c r="A98" s="1"/>
      <c r="B98" s="16" t="s">
        <v>116</v>
      </c>
      <c r="C98" s="35" t="s">
        <v>440</v>
      </c>
      <c r="D98" t="s">
        <v>0</v>
      </c>
      <c r="E98" s="36" t="s">
        <v>116</v>
      </c>
      <c r="F98" t="s">
        <v>395</v>
      </c>
      <c r="G98" t="s">
        <v>418</v>
      </c>
      <c r="H98" s="22" t="e">
        <f>VLOOKUP($B98,Data!$A$8:$EZ$351,Data!EA$4,FALSE)</f>
        <v>#DIV/0!</v>
      </c>
      <c r="I98" s="22">
        <f>VLOOKUP($B98,Data!$A$8:$EZ$351,Data!EB$4,FALSE)</f>
        <v>7.138392857142857E-2</v>
      </c>
      <c r="J98" s="22">
        <f>VLOOKUP($B98,Data!$A$8:$EZ$351,Data!EC$4,FALSE)</f>
        <v>6.127083333333333E-2</v>
      </c>
      <c r="K98" s="22">
        <f>VLOOKUP($B98,Data!$A$8:$EZ$351,Data!ED$4,FALSE)</f>
        <v>5.9958592132505178E-2</v>
      </c>
      <c r="L98" s="22">
        <f>VLOOKUP($B98,Data!$A$8:$EZ$351,Data!EE$4,FALSE)</f>
        <v>6.5073995771670196E-2</v>
      </c>
      <c r="M98" s="22">
        <f>VLOOKUP($B98,Data!$A$8:$EZ$351,Data!EF$4,FALSE)</f>
        <v>5.5274949083503055E-2</v>
      </c>
      <c r="N98" s="22">
        <f>VLOOKUP($B98,Data!$A$8:$EZ$351,Data!EG$4,FALSE)</f>
        <v>5.1975560081466393E-2</v>
      </c>
      <c r="O98" s="22">
        <f>VLOOKUP($B98,Data!$A$8:$EZ$351,Data!EH$4,FALSE)</f>
        <v>4.9185803757828807E-2</v>
      </c>
      <c r="P98" s="22">
        <f>VLOOKUP($B98,Data!$A$8:$EZ$351,Data!EI$4,FALSE)</f>
        <v>5.1474358974358973E-2</v>
      </c>
      <c r="Q98" s="22">
        <f>VLOOKUP($B98,Data!$A$8:$EZ$351,Data!EJ$4,FALSE)</f>
        <v>4.7004310344827584E-2</v>
      </c>
      <c r="R98" s="22">
        <f>VLOOKUP($B98,Data!$A$8:$EZ$351,Data!EK$4,FALSE)</f>
        <v>4.8314350797266516E-2</v>
      </c>
      <c r="S98" s="22">
        <f>VLOOKUP($B98,Data!$A$8:$EZ$351,Data!EL$4,FALSE)</f>
        <v>4.7811059907834103E-2</v>
      </c>
      <c r="T98" s="22">
        <f>VLOOKUP($B98,Data!$A$8:$EZ$351,Data!EM$4,FALSE)</f>
        <v>5.0140186915887848E-2</v>
      </c>
      <c r="U98" s="22">
        <f>VLOOKUP($B98,Data!$A$8:$EZ$351,Data!EN$4,FALSE)</f>
        <v>4.7039627039627038E-2</v>
      </c>
      <c r="V98" s="22">
        <f>VLOOKUP($B98,Data!$A$8:$EZ$351,Data!EO$4,FALSE)</f>
        <v>4.5216400911161733E-2</v>
      </c>
      <c r="W98" s="22">
        <f>VLOOKUP($B98,Data!$A$8:$EZ$351,Data!EP$4,FALSE)</f>
        <v>4.3401360544217685E-2</v>
      </c>
      <c r="X98" s="22">
        <f>VLOOKUP($B98,Data!$A$8:$EZ$351,Data!EQ$4,FALSE)</f>
        <v>4.3892473118279568E-2</v>
      </c>
      <c r="Y98" s="22">
        <f>VLOOKUP($B98,Data!$A$8:$EZ$351,Data!ER$4,FALSE)</f>
        <v>4.4843049327354258E-2</v>
      </c>
      <c r="Z98" s="22">
        <f>VLOOKUP($B98,Data!$A$8:$EZ$351,Data!ES$4,FALSE)</f>
        <v>3.9801762114537446E-2</v>
      </c>
      <c r="AA98" s="22">
        <f>VLOOKUP($B98,Data!$A$8:$EZ$351,Data!ET$4,FALSE)</f>
        <v>4.20554272517321E-2</v>
      </c>
      <c r="AB98" s="22">
        <f>VLOOKUP($B98,Data!$A$8:$EZ$351,Data!EU$4,FALSE)</f>
        <v>4.2152466367713005E-2</v>
      </c>
      <c r="AC98" s="22">
        <f>VLOOKUP($B98,Data!$A$8:$EZ$351,Data!EV$4,FALSE)</f>
        <v>4.4285714285714282E-2</v>
      </c>
      <c r="AD98" s="22">
        <f>VLOOKUP($B98,Data!$A$8:$EZ$351,Data!EW$4,FALSE)</f>
        <v>4.5756207674943566E-2</v>
      </c>
      <c r="AE98" s="22">
        <f>VLOOKUP($B98,Data!$A$8:$EZ$351,Data!EX$4,FALSE)</f>
        <v>4.7577777777777774E-2</v>
      </c>
      <c r="AF98" s="22">
        <f>VLOOKUP($B98,Data!$A$8:$EZ$351,Data!EY$4,FALSE)</f>
        <v>5.1358313817330213E-2</v>
      </c>
      <c r="AG98" s="22">
        <f>VLOOKUP($B98,Data!$A$8:$EZ$351,Data!EZ$4,FALSE)</f>
        <v>5.1385681293302538E-2</v>
      </c>
      <c r="AH98" s="22">
        <f>VLOOKUP($B98,Data!$A$8:$FA$351,Data!FA$4,FALSE)</f>
        <v>4.8657718120805368E-2</v>
      </c>
      <c r="AI98" s="22">
        <f>VLOOKUP($B98,Data!$A$8:FB$351,Data!FB$4,FALSE)</f>
        <v>4.7376344086021503E-2</v>
      </c>
      <c r="AJ98" s="22">
        <f>VLOOKUP($B98,Data!$A$8:FC$351,Data!FC$4,FALSE)</f>
        <v>4.8132780082987554E-2</v>
      </c>
      <c r="AK98" s="22">
        <f>VLOOKUP($B98,Data!$A$8:FD$351,Data!FD$4,FALSE)</f>
        <v>9.4233128834355834E-2</v>
      </c>
      <c r="AL98" s="22">
        <f>VLOOKUP($B98,Data!$A$8:FE$351,Data!FE$4,FALSE)</f>
        <v>9.7025862068965518E-2</v>
      </c>
      <c r="AM98" s="22">
        <f>VLOOKUP($B98,Data!$A$8:FF$351,Data!FF$4,FALSE)</f>
        <v>9.4207188160676539E-2</v>
      </c>
      <c r="AN98" s="22" t="e">
        <f>VLOOKUP($B98,Data!$A$8:$EZ$351,Data!#REF!,FALSE)</f>
        <v>#REF!</v>
      </c>
      <c r="AO98" s="22" t="e">
        <f>VLOOKUP($B98,Data!$A$8:$EZ$351,Data!#REF!,FALSE)</f>
        <v>#REF!</v>
      </c>
      <c r="AP98" s="22" t="e">
        <f>VLOOKUP($B98,Data!$A$8:$EZ$351,Data!#REF!,FALSE)</f>
        <v>#REF!</v>
      </c>
      <c r="AQ98" s="22" t="e">
        <f>VLOOKUP($B98,Data!$A$8:$EZ$351,Data!#REF!,FALSE)</f>
        <v>#REF!</v>
      </c>
      <c r="AR98" s="22" t="e">
        <f>VLOOKUP($B98,Data!$A$8:$EZ$351,Data!#REF!,FALSE)</f>
        <v>#REF!</v>
      </c>
      <c r="AS98" s="22" t="e">
        <f>VLOOKUP($B98,Data!$A$8:$EZ$351,Data!#REF!,FALSE)</f>
        <v>#REF!</v>
      </c>
      <c r="AT98" s="22" t="e">
        <f>VLOOKUP($B98,Data!$A$8:$EZ$351,Data!#REF!,FALSE)</f>
        <v>#REF!</v>
      </c>
      <c r="AU98" s="22" t="e">
        <f>VLOOKUP($B98,Data!$A$8:$EZ$351,Data!#REF!,FALSE)</f>
        <v>#REF!</v>
      </c>
      <c r="AV98" s="22" t="e">
        <f>VLOOKUP($B98,Data!$A$8:$EZ$351,Data!#REF!,FALSE)</f>
        <v>#REF!</v>
      </c>
      <c r="AW98" s="22" t="e">
        <f>VLOOKUP($B98,Data!$A$8:$EZ$351,Data!#REF!,FALSE)</f>
        <v>#REF!</v>
      </c>
      <c r="AX98" s="22" t="e">
        <f>VLOOKUP($B98,Data!$A$8:$EZ$351,Data!#REF!,FALSE)</f>
        <v>#REF!</v>
      </c>
      <c r="AY98" s="22" t="e">
        <f>VLOOKUP($B98,Data!$A$8:$EZ$351,Data!#REF!,FALSE)</f>
        <v>#REF!</v>
      </c>
      <c r="AZ98" s="22" t="e">
        <f>VLOOKUP($B98,Data!$A$8:$EZ$351,Data!#REF!,FALSE)</f>
        <v>#REF!</v>
      </c>
      <c r="BA98" s="22" t="e">
        <f>VLOOKUP($B98,Data!$A$8:$EZ$351,Data!#REF!,FALSE)</f>
        <v>#REF!</v>
      </c>
      <c r="BB98" s="22" t="e">
        <f>VLOOKUP($B98,Data!$A$8:$EZ$351,Data!#REF!,FALSE)</f>
        <v>#REF!</v>
      </c>
      <c r="BC98" s="22" t="e">
        <f>VLOOKUP($B98,Data!$A$8:$EZ$351,Data!#REF!,FALSE)</f>
        <v>#REF!</v>
      </c>
      <c r="BD98" s="22" t="e">
        <f>VLOOKUP($B98,Data!$A$8:$EZ$351,Data!#REF!,FALSE)</f>
        <v>#REF!</v>
      </c>
      <c r="BE98" s="22" t="e">
        <f>VLOOKUP($B98,Data!$A$8:$EZ$351,Data!#REF!,FALSE)</f>
        <v>#REF!</v>
      </c>
    </row>
    <row r="99" spans="1:57" x14ac:dyDescent="0.3">
      <c r="A99" s="1"/>
      <c r="B99" s="16" t="s">
        <v>117</v>
      </c>
      <c r="C99" s="35" t="s">
        <v>440</v>
      </c>
      <c r="D99" t="s">
        <v>0</v>
      </c>
      <c r="E99" s="36" t="s">
        <v>117</v>
      </c>
      <c r="F99" t="s">
        <v>404</v>
      </c>
      <c r="G99" t="s">
        <v>418</v>
      </c>
      <c r="H99" s="22" t="e">
        <f>VLOOKUP($B99,Data!$A$8:$EZ$351,Data!EA$4,FALSE)</f>
        <v>#DIV/0!</v>
      </c>
      <c r="I99" s="22">
        <f>VLOOKUP($B99,Data!$A$8:$EZ$351,Data!EB$4,FALSE)</f>
        <v>3.3961965134706812E-2</v>
      </c>
      <c r="J99" s="22">
        <f>VLOOKUP($B99,Data!$A$8:$EZ$351,Data!EC$4,FALSE)</f>
        <v>2.8857589984350548E-2</v>
      </c>
      <c r="K99" s="22">
        <f>VLOOKUP($B99,Data!$A$8:$EZ$351,Data!ED$4,FALSE)</f>
        <v>2.7774244833068361E-2</v>
      </c>
      <c r="L99" s="22">
        <f>VLOOKUP($B99,Data!$A$8:$EZ$351,Data!EE$4,FALSE)</f>
        <v>2.5969924812030074E-2</v>
      </c>
      <c r="M99" s="22">
        <f>VLOOKUP($B99,Data!$A$8:$EZ$351,Data!EF$4,FALSE)</f>
        <v>2.211851851851852E-2</v>
      </c>
      <c r="N99" s="22">
        <f>VLOOKUP($B99,Data!$A$8:$EZ$351,Data!EG$4,FALSE)</f>
        <v>2.0379008746355686E-2</v>
      </c>
      <c r="O99" s="22">
        <f>VLOOKUP($B99,Data!$A$8:$EZ$351,Data!EH$4,FALSE)</f>
        <v>1.9434523809523811E-2</v>
      </c>
      <c r="P99" s="22">
        <f>VLOOKUP($B99,Data!$A$8:$EZ$351,Data!EI$4,FALSE)</f>
        <v>1.9865871833084948E-2</v>
      </c>
      <c r="Q99" s="22">
        <f>VLOOKUP($B99,Data!$A$8:$EZ$351,Data!EJ$4,FALSE)</f>
        <v>1.7347826086956522E-2</v>
      </c>
      <c r="R99" s="22">
        <f>VLOOKUP($B99,Data!$A$8:$EZ$351,Data!EK$4,FALSE)</f>
        <v>1.6741741741741742E-2</v>
      </c>
      <c r="S99" s="22">
        <f>VLOOKUP($B99,Data!$A$8:$EZ$351,Data!EL$4,FALSE)</f>
        <v>1.6324167872648336E-2</v>
      </c>
      <c r="T99" s="22">
        <f>VLOOKUP($B99,Data!$A$8:$EZ$351,Data!EM$4,FALSE)</f>
        <v>1.7503649635036495E-2</v>
      </c>
      <c r="U99" s="22">
        <f>VLOOKUP($B99,Data!$A$8:$EZ$351,Data!EN$4,FALSE)</f>
        <v>1.6607929515418503E-2</v>
      </c>
      <c r="V99" s="22">
        <f>VLOOKUP($B99,Data!$A$8:$EZ$351,Data!EO$4,FALSE)</f>
        <v>1.5982783357245338E-2</v>
      </c>
      <c r="W99" s="22">
        <f>VLOOKUP($B99,Data!$A$8:$EZ$351,Data!EP$4,FALSE)</f>
        <v>1.580029368575624E-2</v>
      </c>
      <c r="X99" s="22">
        <f>VLOOKUP($B99,Data!$A$8:$EZ$351,Data!EQ$4,FALSE)</f>
        <v>1.6035242290748899E-2</v>
      </c>
      <c r="Y99" s="22">
        <f>VLOOKUP($B99,Data!$A$8:$EZ$351,Data!ER$4,FALSE)</f>
        <v>1.6205357142857143E-2</v>
      </c>
      <c r="Z99" s="22">
        <f>VLOOKUP($B99,Data!$A$8:$EZ$351,Data!ES$4,FALSE)</f>
        <v>1.6244541484716157E-2</v>
      </c>
      <c r="AA99" s="22">
        <f>VLOOKUP($B99,Data!$A$8:$EZ$351,Data!ET$4,FALSE)</f>
        <v>1.6091445427728612E-2</v>
      </c>
      <c r="AB99" s="22">
        <f>VLOOKUP($B99,Data!$A$8:$EZ$351,Data!EU$4,FALSE)</f>
        <v>1.7183908045977012E-2</v>
      </c>
      <c r="AC99" s="22">
        <f>VLOOKUP($B99,Data!$A$8:$EZ$351,Data!EV$4,FALSE)</f>
        <v>1.7161572052401746E-2</v>
      </c>
      <c r="AD99" s="22">
        <f>VLOOKUP($B99,Data!$A$8:$EZ$351,Data!EW$4,FALSE)</f>
        <v>1.8441358024691358E-2</v>
      </c>
      <c r="AE99" s="22">
        <f>VLOOKUP($B99,Data!$A$8:$EZ$351,Data!EX$4,FALSE)</f>
        <v>1.7044776119402985E-2</v>
      </c>
      <c r="AF99" s="22">
        <f>VLOOKUP($B99,Data!$A$8:$EZ$351,Data!EY$4,FALSE)</f>
        <v>1.8399390243902438E-2</v>
      </c>
      <c r="AG99" s="22">
        <f>VLOOKUP($B99,Data!$A$8:$EZ$351,Data!EZ$4,FALSE)</f>
        <v>1.8005952380952379E-2</v>
      </c>
      <c r="AH99" s="22">
        <f>VLOOKUP($B99,Data!$A$8:$FA$351,Data!FA$4,FALSE)</f>
        <v>1.8671641791044778E-2</v>
      </c>
      <c r="AI99" s="22">
        <f>VLOOKUP($B99,Data!$A$8:FB$351,Data!FB$4,FALSE)</f>
        <v>1.8662613981762919E-2</v>
      </c>
      <c r="AJ99" s="22">
        <f>VLOOKUP($B99,Data!$A$8:FC$351,Data!FC$4,FALSE)</f>
        <v>1.9513677811550154E-2</v>
      </c>
      <c r="AK99" s="22">
        <f>VLOOKUP($B99,Data!$A$8:FD$351,Data!FD$4,FALSE)</f>
        <v>4.9351432880844648E-2</v>
      </c>
      <c r="AL99" s="22">
        <f>VLOOKUP($B99,Data!$A$8:FE$351,Data!FE$4,FALSE)</f>
        <v>4.4331926863572436E-2</v>
      </c>
      <c r="AM99" s="22">
        <f>VLOOKUP($B99,Data!$A$8:FF$351,Data!FF$4,FALSE)</f>
        <v>4.4275466284074604E-2</v>
      </c>
      <c r="AN99" s="22" t="e">
        <f>VLOOKUP($B99,Data!$A$8:$EZ$351,Data!#REF!,FALSE)</f>
        <v>#REF!</v>
      </c>
      <c r="AO99" s="22" t="e">
        <f>VLOOKUP($B99,Data!$A$8:$EZ$351,Data!#REF!,FALSE)</f>
        <v>#REF!</v>
      </c>
      <c r="AP99" s="22" t="e">
        <f>VLOOKUP($B99,Data!$A$8:$EZ$351,Data!#REF!,FALSE)</f>
        <v>#REF!</v>
      </c>
      <c r="AQ99" s="22" t="e">
        <f>VLOOKUP($B99,Data!$A$8:$EZ$351,Data!#REF!,FALSE)</f>
        <v>#REF!</v>
      </c>
      <c r="AR99" s="22" t="e">
        <f>VLOOKUP($B99,Data!$A$8:$EZ$351,Data!#REF!,FALSE)</f>
        <v>#REF!</v>
      </c>
      <c r="AS99" s="22" t="e">
        <f>VLOOKUP($B99,Data!$A$8:$EZ$351,Data!#REF!,FALSE)</f>
        <v>#REF!</v>
      </c>
      <c r="AT99" s="22" t="e">
        <f>VLOOKUP($B99,Data!$A$8:$EZ$351,Data!#REF!,FALSE)</f>
        <v>#REF!</v>
      </c>
      <c r="AU99" s="22" t="e">
        <f>VLOOKUP($B99,Data!$A$8:$EZ$351,Data!#REF!,FALSE)</f>
        <v>#REF!</v>
      </c>
      <c r="AV99" s="22" t="e">
        <f>VLOOKUP($B99,Data!$A$8:$EZ$351,Data!#REF!,FALSE)</f>
        <v>#REF!</v>
      </c>
      <c r="AW99" s="22" t="e">
        <f>VLOOKUP($B99,Data!$A$8:$EZ$351,Data!#REF!,FALSE)</f>
        <v>#REF!</v>
      </c>
      <c r="AX99" s="22" t="e">
        <f>VLOOKUP($B99,Data!$A$8:$EZ$351,Data!#REF!,FALSE)</f>
        <v>#REF!</v>
      </c>
      <c r="AY99" s="22" t="e">
        <f>VLOOKUP($B99,Data!$A$8:$EZ$351,Data!#REF!,FALSE)</f>
        <v>#REF!</v>
      </c>
      <c r="AZ99" s="22" t="e">
        <f>VLOOKUP($B99,Data!$A$8:$EZ$351,Data!#REF!,FALSE)</f>
        <v>#REF!</v>
      </c>
      <c r="BA99" s="22" t="e">
        <f>VLOOKUP($B99,Data!$A$8:$EZ$351,Data!#REF!,FALSE)</f>
        <v>#REF!</v>
      </c>
      <c r="BB99" s="22" t="e">
        <f>VLOOKUP($B99,Data!$A$8:$EZ$351,Data!#REF!,FALSE)</f>
        <v>#REF!</v>
      </c>
      <c r="BC99" s="22" t="e">
        <f>VLOOKUP($B99,Data!$A$8:$EZ$351,Data!#REF!,FALSE)</f>
        <v>#REF!</v>
      </c>
      <c r="BD99" s="22" t="e">
        <f>VLOOKUP($B99,Data!$A$8:$EZ$351,Data!#REF!,FALSE)</f>
        <v>#REF!</v>
      </c>
      <c r="BE99" s="22" t="e">
        <f>VLOOKUP($B99,Data!$A$8:$EZ$351,Data!#REF!,FALSE)</f>
        <v>#REF!</v>
      </c>
    </row>
    <row r="100" spans="1:57" x14ac:dyDescent="0.3">
      <c r="A100" s="1"/>
      <c r="B100" s="16" t="s">
        <v>118</v>
      </c>
      <c r="C100" s="35" t="s">
        <v>441</v>
      </c>
      <c r="D100" t="s">
        <v>0</v>
      </c>
      <c r="E100" s="36" t="s">
        <v>118</v>
      </c>
      <c r="F100" t="s">
        <v>387</v>
      </c>
      <c r="G100" t="s">
        <v>418</v>
      </c>
      <c r="H100" s="22" t="e">
        <f>VLOOKUP($B100,Data!$A$8:$EZ$351,Data!EA$4,FALSE)</f>
        <v>#DIV/0!</v>
      </c>
      <c r="I100" s="22">
        <f>VLOOKUP($B100,Data!$A$8:$EZ$351,Data!EB$4,FALSE)</f>
        <v>2.5787401574803151E-2</v>
      </c>
      <c r="J100" s="22">
        <f>VLOOKUP($B100,Data!$A$8:$EZ$351,Data!EC$4,FALSE)</f>
        <v>2.3225806451612905E-2</v>
      </c>
      <c r="K100" s="22">
        <f>VLOOKUP($B100,Data!$A$8:$EZ$351,Data!ED$4,FALSE)</f>
        <v>2.1999999999999999E-2</v>
      </c>
      <c r="L100" s="22">
        <f>VLOOKUP($B100,Data!$A$8:$EZ$351,Data!EE$4,FALSE)</f>
        <v>2.1276595744680851E-2</v>
      </c>
      <c r="M100" s="22">
        <f>VLOOKUP($B100,Data!$A$8:$EZ$351,Data!EF$4,FALSE)</f>
        <v>1.9228070175438598E-2</v>
      </c>
      <c r="N100" s="22">
        <f>VLOOKUP($B100,Data!$A$8:$EZ$351,Data!EG$4,FALSE)</f>
        <v>1.8436363636363636E-2</v>
      </c>
      <c r="O100" s="22">
        <f>VLOOKUP($B100,Data!$A$8:$EZ$351,Data!EH$4,FALSE)</f>
        <v>1.6791044776119403E-2</v>
      </c>
      <c r="P100" s="22">
        <f>VLOOKUP($B100,Data!$A$8:$EZ$351,Data!EI$4,FALSE)</f>
        <v>1.5820895522388061E-2</v>
      </c>
      <c r="Q100" s="22">
        <f>VLOOKUP($B100,Data!$A$8:$EZ$351,Data!EJ$4,FALSE)</f>
        <v>1.6475095785440614E-2</v>
      </c>
      <c r="R100" s="22">
        <f>VLOOKUP($B100,Data!$A$8:$EZ$351,Data!EK$4,FALSE)</f>
        <v>1.5471698113207547E-2</v>
      </c>
      <c r="S100" s="22">
        <f>VLOOKUP($B100,Data!$A$8:$EZ$351,Data!EL$4,FALSE)</f>
        <v>1.4925373134328358E-2</v>
      </c>
      <c r="T100" s="22">
        <f>VLOOKUP($B100,Data!$A$8:$EZ$351,Data!EM$4,FALSE)</f>
        <v>1.78E-2</v>
      </c>
      <c r="U100" s="22">
        <f>VLOOKUP($B100,Data!$A$8:$EZ$351,Data!EN$4,FALSE)</f>
        <v>1.5606060606060606E-2</v>
      </c>
      <c r="V100" s="22">
        <f>VLOOKUP($B100,Data!$A$8:$EZ$351,Data!EO$4,FALSE)</f>
        <v>1.4906367041198501E-2</v>
      </c>
      <c r="W100" s="22">
        <f>VLOOKUP($B100,Data!$A$8:$EZ$351,Data!EP$4,FALSE)</f>
        <v>1.5092250922509225E-2</v>
      </c>
      <c r="X100" s="22">
        <f>VLOOKUP($B100,Data!$A$8:$EZ$351,Data!EQ$4,FALSE)</f>
        <v>1.5772058823529413E-2</v>
      </c>
      <c r="Y100" s="22">
        <f>VLOOKUP($B100,Data!$A$8:$EZ$351,Data!ER$4,FALSE)</f>
        <v>1.5801526717557253E-2</v>
      </c>
      <c r="Z100" s="22">
        <f>VLOOKUP($B100,Data!$A$8:$EZ$351,Data!ES$4,FALSE)</f>
        <v>1.618320610687023E-2</v>
      </c>
      <c r="AA100" s="22">
        <f>VLOOKUP($B100,Data!$A$8:$EZ$351,Data!ET$4,FALSE)</f>
        <v>1.7215686274509805E-2</v>
      </c>
      <c r="AB100" s="22">
        <f>VLOOKUP($B100,Data!$A$8:$EZ$351,Data!EU$4,FALSE)</f>
        <v>1.6908396946564885E-2</v>
      </c>
      <c r="AC100" s="22">
        <f>VLOOKUP($B100,Data!$A$8:$EZ$351,Data!EV$4,FALSE)</f>
        <v>1.6867924528301888E-2</v>
      </c>
      <c r="AD100" s="22">
        <f>VLOOKUP($B100,Data!$A$8:$EZ$351,Data!EW$4,FALSE)</f>
        <v>1.6412213740458016E-2</v>
      </c>
      <c r="AE100" s="22">
        <f>VLOOKUP($B100,Data!$A$8:$EZ$351,Data!EX$4,FALSE)</f>
        <v>1.6321839080459769E-2</v>
      </c>
      <c r="AF100" s="22">
        <f>VLOOKUP($B100,Data!$A$8:$EZ$351,Data!EY$4,FALSE)</f>
        <v>1.7878787878787879E-2</v>
      </c>
      <c r="AG100" s="22">
        <f>VLOOKUP($B100,Data!$A$8:$EZ$351,Data!EZ$4,FALSE)</f>
        <v>1.7803030303030303E-2</v>
      </c>
      <c r="AH100" s="22">
        <f>VLOOKUP($B100,Data!$A$8:$FA$351,Data!FA$4,FALSE)</f>
        <v>1.7186311787072243E-2</v>
      </c>
      <c r="AI100" s="22">
        <f>VLOOKUP($B100,Data!$A$8:FB$351,Data!FB$4,FALSE)</f>
        <v>1.7573529411764707E-2</v>
      </c>
      <c r="AJ100" s="22">
        <f>VLOOKUP($B100,Data!$A$8:FC$351,Data!FC$4,FALSE)</f>
        <v>1.8233215547703178E-2</v>
      </c>
      <c r="AK100" s="22">
        <f>VLOOKUP($B100,Data!$A$8:FD$351,Data!FD$4,FALSE)</f>
        <v>4.7275985663082436E-2</v>
      </c>
      <c r="AL100" s="22">
        <f>VLOOKUP($B100,Data!$A$8:FE$351,Data!FE$4,FALSE)</f>
        <v>4.215613382899628E-2</v>
      </c>
      <c r="AM100" s="22">
        <f>VLOOKUP($B100,Data!$A$8:FF$351,Data!FF$4,FALSE)</f>
        <v>3.8731884057971011E-2</v>
      </c>
      <c r="AN100" s="22" t="e">
        <f>VLOOKUP($B100,Data!$A$8:$EZ$351,Data!#REF!,FALSE)</f>
        <v>#REF!</v>
      </c>
      <c r="AO100" s="22" t="e">
        <f>VLOOKUP($B100,Data!$A$8:$EZ$351,Data!#REF!,FALSE)</f>
        <v>#REF!</v>
      </c>
      <c r="AP100" s="22" t="e">
        <f>VLOOKUP($B100,Data!$A$8:$EZ$351,Data!#REF!,FALSE)</f>
        <v>#REF!</v>
      </c>
      <c r="AQ100" s="22" t="e">
        <f>VLOOKUP($B100,Data!$A$8:$EZ$351,Data!#REF!,FALSE)</f>
        <v>#REF!</v>
      </c>
      <c r="AR100" s="22" t="e">
        <f>VLOOKUP($B100,Data!$A$8:$EZ$351,Data!#REF!,FALSE)</f>
        <v>#REF!</v>
      </c>
      <c r="AS100" s="22" t="e">
        <f>VLOOKUP($B100,Data!$A$8:$EZ$351,Data!#REF!,FALSE)</f>
        <v>#REF!</v>
      </c>
      <c r="AT100" s="22" t="e">
        <f>VLOOKUP($B100,Data!$A$8:$EZ$351,Data!#REF!,FALSE)</f>
        <v>#REF!</v>
      </c>
      <c r="AU100" s="22" t="e">
        <f>VLOOKUP($B100,Data!$A$8:$EZ$351,Data!#REF!,FALSE)</f>
        <v>#REF!</v>
      </c>
      <c r="AV100" s="22" t="e">
        <f>VLOOKUP($B100,Data!$A$8:$EZ$351,Data!#REF!,FALSE)</f>
        <v>#REF!</v>
      </c>
      <c r="AW100" s="22" t="e">
        <f>VLOOKUP($B100,Data!$A$8:$EZ$351,Data!#REF!,FALSE)</f>
        <v>#REF!</v>
      </c>
      <c r="AX100" s="22" t="e">
        <f>VLOOKUP($B100,Data!$A$8:$EZ$351,Data!#REF!,FALSE)</f>
        <v>#REF!</v>
      </c>
      <c r="AY100" s="22" t="e">
        <f>VLOOKUP($B100,Data!$A$8:$EZ$351,Data!#REF!,FALSE)</f>
        <v>#REF!</v>
      </c>
      <c r="AZ100" s="22" t="e">
        <f>VLOOKUP($B100,Data!$A$8:$EZ$351,Data!#REF!,FALSE)</f>
        <v>#REF!</v>
      </c>
      <c r="BA100" s="22" t="e">
        <f>VLOOKUP($B100,Data!$A$8:$EZ$351,Data!#REF!,FALSE)</f>
        <v>#REF!</v>
      </c>
      <c r="BB100" s="22" t="e">
        <f>VLOOKUP($B100,Data!$A$8:$EZ$351,Data!#REF!,FALSE)</f>
        <v>#REF!</v>
      </c>
      <c r="BC100" s="22" t="e">
        <f>VLOOKUP($B100,Data!$A$8:$EZ$351,Data!#REF!,FALSE)</f>
        <v>#REF!</v>
      </c>
      <c r="BD100" s="22" t="e">
        <f>VLOOKUP($B100,Data!$A$8:$EZ$351,Data!#REF!,FALSE)</f>
        <v>#REF!</v>
      </c>
      <c r="BE100" s="22" t="e">
        <f>VLOOKUP($B100,Data!$A$8:$EZ$351,Data!#REF!,FALSE)</f>
        <v>#REF!</v>
      </c>
    </row>
    <row r="101" spans="1:57" x14ac:dyDescent="0.3">
      <c r="A101" s="1"/>
      <c r="B101" s="16" t="s">
        <v>119</v>
      </c>
      <c r="C101" s="35" t="s">
        <v>440</v>
      </c>
      <c r="D101" t="s">
        <v>0</v>
      </c>
      <c r="E101" s="36" t="s">
        <v>119</v>
      </c>
      <c r="F101" t="s">
        <v>389</v>
      </c>
      <c r="G101" t="s">
        <v>418</v>
      </c>
      <c r="H101" s="22" t="e">
        <f>VLOOKUP($B101,Data!$A$8:$EZ$351,Data!EA$4,FALSE)</f>
        <v>#DIV/0!</v>
      </c>
      <c r="I101" s="22">
        <f>VLOOKUP($B101,Data!$A$8:$EZ$351,Data!EB$4,FALSE)</f>
        <v>2.9057507987220448E-2</v>
      </c>
      <c r="J101" s="22">
        <f>VLOOKUP($B101,Data!$A$8:$EZ$351,Data!EC$4,FALSE)</f>
        <v>2.689763779527559E-2</v>
      </c>
      <c r="K101" s="22">
        <f>VLOOKUP($B101,Data!$A$8:$EZ$351,Data!ED$4,FALSE)</f>
        <v>2.4858044164037855E-2</v>
      </c>
      <c r="L101" s="22">
        <f>VLOOKUP($B101,Data!$A$8:$EZ$351,Data!EE$4,FALSE)</f>
        <v>2.4344512195121952E-2</v>
      </c>
      <c r="M101" s="22">
        <f>VLOOKUP($B101,Data!$A$8:$EZ$351,Data!EF$4,FALSE)</f>
        <v>2.152492668621701E-2</v>
      </c>
      <c r="N101" s="22">
        <f>VLOOKUP($B101,Data!$A$8:$EZ$351,Data!EG$4,FALSE)</f>
        <v>1.9548872180451128E-2</v>
      </c>
      <c r="O101" s="22">
        <f>VLOOKUP($B101,Data!$A$8:$EZ$351,Data!EH$4,FALSE)</f>
        <v>1.8046153846153847E-2</v>
      </c>
      <c r="P101" s="22">
        <f>VLOOKUP($B101,Data!$A$8:$EZ$351,Data!EI$4,FALSE)</f>
        <v>1.8317901234567901E-2</v>
      </c>
      <c r="Q101" s="22">
        <f>VLOOKUP($B101,Data!$A$8:$EZ$351,Data!EJ$4,FALSE)</f>
        <v>1.7593167701863355E-2</v>
      </c>
      <c r="R101" s="22">
        <f>VLOOKUP($B101,Data!$A$8:$EZ$351,Data!EK$4,FALSE)</f>
        <v>1.6620370370370369E-2</v>
      </c>
      <c r="S101" s="22">
        <f>VLOOKUP($B101,Data!$A$8:$EZ$351,Data!EL$4,FALSE)</f>
        <v>1.6181533646322379E-2</v>
      </c>
      <c r="T101" s="22">
        <f>VLOOKUP($B101,Data!$A$8:$EZ$351,Data!EM$4,FALSE)</f>
        <v>1.6984374999999999E-2</v>
      </c>
      <c r="U101" s="22">
        <f>VLOOKUP($B101,Data!$A$8:$EZ$351,Data!EN$4,FALSE)</f>
        <v>1.7764900662251656E-2</v>
      </c>
      <c r="V101" s="22">
        <f>VLOOKUP($B101,Data!$A$8:$EZ$351,Data!EO$4,FALSE)</f>
        <v>1.729096989966555E-2</v>
      </c>
      <c r="W101" s="22">
        <f>VLOOKUP($B101,Data!$A$8:$EZ$351,Data!EP$4,FALSE)</f>
        <v>1.7504187604690118E-2</v>
      </c>
      <c r="X101" s="22">
        <f>VLOOKUP($B101,Data!$A$8:$EZ$351,Data!EQ$4,FALSE)</f>
        <v>1.9128205128205129E-2</v>
      </c>
      <c r="Y101" s="22">
        <f>VLOOKUP($B101,Data!$A$8:$EZ$351,Data!ER$4,FALSE)</f>
        <v>1.7905844155844154E-2</v>
      </c>
      <c r="Z101" s="22">
        <f>VLOOKUP($B101,Data!$A$8:$EZ$351,Data!ES$4,FALSE)</f>
        <v>1.6946688206785139E-2</v>
      </c>
      <c r="AA101" s="22">
        <f>VLOOKUP($B101,Data!$A$8:$EZ$351,Data!ET$4,FALSE)</f>
        <v>1.6761006289308177E-2</v>
      </c>
      <c r="AB101" s="22">
        <f>VLOOKUP($B101,Data!$A$8:$EZ$351,Data!EU$4,FALSE)</f>
        <v>1.7113884555382215E-2</v>
      </c>
      <c r="AC101" s="22">
        <f>VLOOKUP($B101,Data!$A$8:$EZ$351,Data!EV$4,FALSE)</f>
        <v>1.671850699844479E-2</v>
      </c>
      <c r="AD101" s="22">
        <f>VLOOKUP($B101,Data!$A$8:$EZ$351,Data!EW$4,FALSE)</f>
        <v>1.6084243369734789E-2</v>
      </c>
      <c r="AE101" s="22">
        <f>VLOOKUP($B101,Data!$A$8:$EZ$351,Data!EX$4,FALSE)</f>
        <v>1.7671451355661883E-2</v>
      </c>
      <c r="AF101" s="22">
        <f>VLOOKUP($B101,Data!$A$8:$EZ$351,Data!EY$4,FALSE)</f>
        <v>1.7675507020280812E-2</v>
      </c>
      <c r="AG101" s="22">
        <f>VLOOKUP($B101,Data!$A$8:$EZ$351,Data!EZ$4,FALSE)</f>
        <v>1.7281250000000001E-2</v>
      </c>
      <c r="AH101" s="22">
        <f>VLOOKUP($B101,Data!$A$8:$FA$351,Data!FA$4,FALSE)</f>
        <v>1.843450479233227E-2</v>
      </c>
      <c r="AI101" s="22">
        <f>VLOOKUP($B101,Data!$A$8:FB$351,Data!FB$4,FALSE)</f>
        <v>1.9229559748427674E-2</v>
      </c>
      <c r="AJ101" s="22">
        <f>VLOOKUP($B101,Data!$A$8:FC$351,Data!FC$4,FALSE)</f>
        <v>1.9704510108864697E-2</v>
      </c>
      <c r="AK101" s="22">
        <f>VLOOKUP($B101,Data!$A$8:FD$351,Data!FD$4,FALSE)</f>
        <v>4.8438438438438439E-2</v>
      </c>
      <c r="AL101" s="22">
        <f>VLOOKUP($B101,Data!$A$8:FE$351,Data!FE$4,FALSE)</f>
        <v>4.9199417758369723E-2</v>
      </c>
      <c r="AM101" s="22">
        <f>VLOOKUP($B101,Data!$A$8:FF$351,Data!FF$4,FALSE)</f>
        <v>4.9780380673499269E-2</v>
      </c>
      <c r="AN101" s="22" t="e">
        <f>VLOOKUP($B101,Data!$A$8:$EZ$351,Data!#REF!,FALSE)</f>
        <v>#REF!</v>
      </c>
      <c r="AO101" s="22" t="e">
        <f>VLOOKUP($B101,Data!$A$8:$EZ$351,Data!#REF!,FALSE)</f>
        <v>#REF!</v>
      </c>
      <c r="AP101" s="22" t="e">
        <f>VLOOKUP($B101,Data!$A$8:$EZ$351,Data!#REF!,FALSE)</f>
        <v>#REF!</v>
      </c>
      <c r="AQ101" s="22" t="e">
        <f>VLOOKUP($B101,Data!$A$8:$EZ$351,Data!#REF!,FALSE)</f>
        <v>#REF!</v>
      </c>
      <c r="AR101" s="22" t="e">
        <f>VLOOKUP($B101,Data!$A$8:$EZ$351,Data!#REF!,FALSE)</f>
        <v>#REF!</v>
      </c>
      <c r="AS101" s="22" t="e">
        <f>VLOOKUP($B101,Data!$A$8:$EZ$351,Data!#REF!,FALSE)</f>
        <v>#REF!</v>
      </c>
      <c r="AT101" s="22" t="e">
        <f>VLOOKUP($B101,Data!$A$8:$EZ$351,Data!#REF!,FALSE)</f>
        <v>#REF!</v>
      </c>
      <c r="AU101" s="22" t="e">
        <f>VLOOKUP($B101,Data!$A$8:$EZ$351,Data!#REF!,FALSE)</f>
        <v>#REF!</v>
      </c>
      <c r="AV101" s="22" t="e">
        <f>VLOOKUP($B101,Data!$A$8:$EZ$351,Data!#REF!,FALSE)</f>
        <v>#REF!</v>
      </c>
      <c r="AW101" s="22" t="e">
        <f>VLOOKUP($B101,Data!$A$8:$EZ$351,Data!#REF!,FALSE)</f>
        <v>#REF!</v>
      </c>
      <c r="AX101" s="22" t="e">
        <f>VLOOKUP($B101,Data!$A$8:$EZ$351,Data!#REF!,FALSE)</f>
        <v>#REF!</v>
      </c>
      <c r="AY101" s="22" t="e">
        <f>VLOOKUP($B101,Data!$A$8:$EZ$351,Data!#REF!,FALSE)</f>
        <v>#REF!</v>
      </c>
      <c r="AZ101" s="22" t="e">
        <f>VLOOKUP($B101,Data!$A$8:$EZ$351,Data!#REF!,FALSE)</f>
        <v>#REF!</v>
      </c>
      <c r="BA101" s="22" t="e">
        <f>VLOOKUP($B101,Data!$A$8:$EZ$351,Data!#REF!,FALSE)</f>
        <v>#REF!</v>
      </c>
      <c r="BB101" s="22" t="e">
        <f>VLOOKUP($B101,Data!$A$8:$EZ$351,Data!#REF!,FALSE)</f>
        <v>#REF!</v>
      </c>
      <c r="BC101" s="22" t="e">
        <f>VLOOKUP($B101,Data!$A$8:$EZ$351,Data!#REF!,FALSE)</f>
        <v>#REF!</v>
      </c>
      <c r="BD101" s="22" t="e">
        <f>VLOOKUP($B101,Data!$A$8:$EZ$351,Data!#REF!,FALSE)</f>
        <v>#REF!</v>
      </c>
      <c r="BE101" s="22" t="e">
        <f>VLOOKUP($B101,Data!$A$8:$EZ$351,Data!#REF!,FALSE)</f>
        <v>#REF!</v>
      </c>
    </row>
    <row r="102" spans="1:57" x14ac:dyDescent="0.3">
      <c r="A102" s="1"/>
      <c r="B102" s="16" t="s">
        <v>120</v>
      </c>
      <c r="C102" s="35" t="s">
        <v>440</v>
      </c>
      <c r="D102" t="s">
        <v>442</v>
      </c>
      <c r="E102" s="36" t="s">
        <v>120</v>
      </c>
      <c r="F102" t="s">
        <v>402</v>
      </c>
      <c r="G102" t="s">
        <v>418</v>
      </c>
      <c r="H102" s="22" t="e">
        <f>VLOOKUP($B102,Data!$A$8:$EZ$351,Data!EA$4,FALSE)</f>
        <v>#DIV/0!</v>
      </c>
      <c r="I102" s="22">
        <f>VLOOKUP($B102,Data!$A$8:$EZ$351,Data!EB$4,FALSE)</f>
        <v>9.9336043360433599E-2</v>
      </c>
      <c r="J102" s="22">
        <f>VLOOKUP($B102,Data!$A$8:$EZ$351,Data!EC$4,FALSE)</f>
        <v>9.5473110959836627E-2</v>
      </c>
      <c r="K102" s="22">
        <f>VLOOKUP($B102,Data!$A$8:$EZ$351,Data!ED$4,FALSE)</f>
        <v>8.8117489986648867E-2</v>
      </c>
      <c r="L102" s="22">
        <f>VLOOKUP($B102,Data!$A$8:$EZ$351,Data!EE$4,FALSE)</f>
        <v>8.8984321745057937E-2</v>
      </c>
      <c r="M102" s="22">
        <f>VLOOKUP($B102,Data!$A$8:$EZ$351,Data!EF$4,FALSE)</f>
        <v>8.0948563794255177E-2</v>
      </c>
      <c r="N102" s="22">
        <f>VLOOKUP($B102,Data!$A$8:$EZ$351,Data!EG$4,FALSE)</f>
        <v>7.3214747736093141E-2</v>
      </c>
      <c r="O102" s="22">
        <f>VLOOKUP($B102,Data!$A$8:$EZ$351,Data!EH$4,FALSE)</f>
        <v>6.7605177993527513E-2</v>
      </c>
      <c r="P102" s="22">
        <f>VLOOKUP($B102,Data!$A$8:$EZ$351,Data!EI$4,FALSE)</f>
        <v>6.6145833333333334E-2</v>
      </c>
      <c r="Q102" s="22">
        <f>VLOOKUP($B102,Data!$A$8:$EZ$351,Data!EJ$4,FALSE)</f>
        <v>6.0640149160969548E-2</v>
      </c>
      <c r="R102" s="22">
        <f>VLOOKUP($B102,Data!$A$8:$EZ$351,Data!EK$4,FALSE)</f>
        <v>5.850250626566416E-2</v>
      </c>
      <c r="S102" s="22">
        <f>VLOOKUP($B102,Data!$A$8:$EZ$351,Data!EL$4,FALSE)</f>
        <v>5.5873115577889446E-2</v>
      </c>
      <c r="T102" s="22">
        <f>VLOOKUP($B102,Data!$A$8:$EZ$351,Data!EM$4,FALSE)</f>
        <v>5.6420209488601353E-2</v>
      </c>
      <c r="U102" s="22">
        <f>VLOOKUP($B102,Data!$A$8:$EZ$351,Data!EN$4,FALSE)</f>
        <v>5.8228713486637662E-2</v>
      </c>
      <c r="V102" s="22">
        <f>VLOOKUP($B102,Data!$A$8:$EZ$351,Data!EO$4,FALSE)</f>
        <v>5.7434127979924719E-2</v>
      </c>
      <c r="W102" s="22">
        <f>VLOOKUP($B102,Data!$A$8:$EZ$351,Data!EP$4,FALSE)</f>
        <v>5.6007580543272269E-2</v>
      </c>
      <c r="X102" s="22">
        <f>VLOOKUP($B102,Data!$A$8:$EZ$351,Data!EQ$4,FALSE)</f>
        <v>5.5710707576706327E-2</v>
      </c>
      <c r="Y102" s="22">
        <f>VLOOKUP($B102,Data!$A$8:$EZ$351,Data!ER$4,FALSE)</f>
        <v>5.6549520766773165E-2</v>
      </c>
      <c r="Z102" s="22">
        <f>VLOOKUP($B102,Data!$A$8:$EZ$351,Data!ES$4,FALSE)</f>
        <v>5.4435331230283913E-2</v>
      </c>
      <c r="AA102" s="22">
        <f>VLOOKUP($B102,Data!$A$8:$EZ$351,Data!ET$4,FALSE)</f>
        <v>5.2573760200878845E-2</v>
      </c>
      <c r="AB102" s="22">
        <f>VLOOKUP($B102,Data!$A$8:$EZ$351,Data!EU$4,FALSE)</f>
        <v>5.3955974842767297E-2</v>
      </c>
      <c r="AC102" s="22">
        <f>VLOOKUP($B102,Data!$A$8:$EZ$351,Data!EV$4,FALSE)</f>
        <v>5.3467336683417084E-2</v>
      </c>
      <c r="AD102" s="22">
        <f>VLOOKUP($B102,Data!$A$8:$EZ$351,Data!EW$4,FALSE)</f>
        <v>5.30984126984127E-2</v>
      </c>
      <c r="AE102" s="22">
        <f>VLOOKUP($B102,Data!$A$8:$EZ$351,Data!EX$4,FALSE)</f>
        <v>5.1849747474747472E-2</v>
      </c>
      <c r="AF102" s="22">
        <f>VLOOKUP($B102,Data!$A$8:$EZ$351,Data!EY$4,FALSE)</f>
        <v>5.5069885641677252E-2</v>
      </c>
      <c r="AG102" s="22">
        <f>VLOOKUP($B102,Data!$A$8:$EZ$351,Data!EZ$4,FALSE)</f>
        <v>5.6823222439660794E-2</v>
      </c>
      <c r="AH102" s="22">
        <f>VLOOKUP($B102,Data!$A$8:$FA$351,Data!FA$4,FALSE)</f>
        <v>6.0798657718120805E-2</v>
      </c>
      <c r="AI102" s="22">
        <f>VLOOKUP($B102,Data!$A$8:FB$351,Data!FB$4,FALSE)</f>
        <v>5.680537772087068E-2</v>
      </c>
      <c r="AJ102" s="22">
        <f>VLOOKUP($B102,Data!$A$8:FC$351,Data!FC$4,FALSE)</f>
        <v>5.655088360755637E-2</v>
      </c>
      <c r="AK102" s="22">
        <f>VLOOKUP($B102,Data!$A$8:FD$351,Data!FD$4,FALSE)</f>
        <v>0.12193329215565164</v>
      </c>
      <c r="AL102" s="22">
        <f>VLOOKUP($B102,Data!$A$8:FE$351,Data!FE$4,FALSE)</f>
        <v>0.11686087990487515</v>
      </c>
      <c r="AM102" s="22">
        <f>VLOOKUP($B102,Data!$A$8:FF$351,Data!FF$4,FALSE)</f>
        <v>0.12356272838002436</v>
      </c>
      <c r="AN102" s="22" t="e">
        <f>VLOOKUP($B102,Data!$A$8:$EZ$351,Data!#REF!,FALSE)</f>
        <v>#REF!</v>
      </c>
      <c r="AO102" s="22" t="e">
        <f>VLOOKUP($B102,Data!$A$8:$EZ$351,Data!#REF!,FALSE)</f>
        <v>#REF!</v>
      </c>
      <c r="AP102" s="22" t="e">
        <f>VLOOKUP($B102,Data!$A$8:$EZ$351,Data!#REF!,FALSE)</f>
        <v>#REF!</v>
      </c>
      <c r="AQ102" s="22" t="e">
        <f>VLOOKUP($B102,Data!$A$8:$EZ$351,Data!#REF!,FALSE)</f>
        <v>#REF!</v>
      </c>
      <c r="AR102" s="22" t="e">
        <f>VLOOKUP($B102,Data!$A$8:$EZ$351,Data!#REF!,FALSE)</f>
        <v>#REF!</v>
      </c>
      <c r="AS102" s="22" t="e">
        <f>VLOOKUP($B102,Data!$A$8:$EZ$351,Data!#REF!,FALSE)</f>
        <v>#REF!</v>
      </c>
      <c r="AT102" s="22" t="e">
        <f>VLOOKUP($B102,Data!$A$8:$EZ$351,Data!#REF!,FALSE)</f>
        <v>#REF!</v>
      </c>
      <c r="AU102" s="22" t="e">
        <f>VLOOKUP($B102,Data!$A$8:$EZ$351,Data!#REF!,FALSE)</f>
        <v>#REF!</v>
      </c>
      <c r="AV102" s="22" t="e">
        <f>VLOOKUP($B102,Data!$A$8:$EZ$351,Data!#REF!,FALSE)</f>
        <v>#REF!</v>
      </c>
      <c r="AW102" s="22" t="e">
        <f>VLOOKUP($B102,Data!$A$8:$EZ$351,Data!#REF!,FALSE)</f>
        <v>#REF!</v>
      </c>
      <c r="AX102" s="22" t="e">
        <f>VLOOKUP($B102,Data!$A$8:$EZ$351,Data!#REF!,FALSE)</f>
        <v>#REF!</v>
      </c>
      <c r="AY102" s="22" t="e">
        <f>VLOOKUP($B102,Data!$A$8:$EZ$351,Data!#REF!,FALSE)</f>
        <v>#REF!</v>
      </c>
      <c r="AZ102" s="22" t="e">
        <f>VLOOKUP($B102,Data!$A$8:$EZ$351,Data!#REF!,FALSE)</f>
        <v>#REF!</v>
      </c>
      <c r="BA102" s="22" t="e">
        <f>VLOOKUP($B102,Data!$A$8:$EZ$351,Data!#REF!,FALSE)</f>
        <v>#REF!</v>
      </c>
      <c r="BB102" s="22" t="e">
        <f>VLOOKUP($B102,Data!$A$8:$EZ$351,Data!#REF!,FALSE)</f>
        <v>#REF!</v>
      </c>
      <c r="BC102" s="22" t="e">
        <f>VLOOKUP($B102,Data!$A$8:$EZ$351,Data!#REF!,FALSE)</f>
        <v>#REF!</v>
      </c>
      <c r="BD102" s="22" t="e">
        <f>VLOOKUP($B102,Data!$A$8:$EZ$351,Data!#REF!,FALSE)</f>
        <v>#REF!</v>
      </c>
      <c r="BE102" s="22" t="e">
        <f>VLOOKUP($B102,Data!$A$8:$EZ$351,Data!#REF!,FALSE)</f>
        <v>#REF!</v>
      </c>
    </row>
    <row r="103" spans="1:57" x14ac:dyDescent="0.3">
      <c r="A103" s="1"/>
      <c r="B103" s="16" t="s">
        <v>121</v>
      </c>
      <c r="C103" s="35" t="s">
        <v>446</v>
      </c>
      <c r="D103" t="s">
        <v>0</v>
      </c>
      <c r="E103" s="36" t="s">
        <v>121</v>
      </c>
      <c r="F103" t="s">
        <v>395</v>
      </c>
      <c r="G103" t="s">
        <v>418</v>
      </c>
      <c r="H103" s="22" t="e">
        <f>VLOOKUP($B103,Data!$A$8:$EZ$351,Data!EA$4,FALSE)</f>
        <v>#DIV/0!</v>
      </c>
      <c r="I103" s="22">
        <f>VLOOKUP($B103,Data!$A$8:$EZ$351,Data!EB$4,FALSE)</f>
        <v>4.6359649122807017E-2</v>
      </c>
      <c r="J103" s="22">
        <f>VLOOKUP($B103,Data!$A$8:$EZ$351,Data!EC$4,FALSE)</f>
        <v>4.2606774668630339E-2</v>
      </c>
      <c r="K103" s="22">
        <f>VLOOKUP($B103,Data!$A$8:$EZ$351,Data!ED$4,FALSE)</f>
        <v>4.1379821958456971E-2</v>
      </c>
      <c r="L103" s="22">
        <f>VLOOKUP($B103,Data!$A$8:$EZ$351,Data!EE$4,FALSE)</f>
        <v>4.2888540031397172E-2</v>
      </c>
      <c r="M103" s="22">
        <f>VLOOKUP($B103,Data!$A$8:$EZ$351,Data!EF$4,FALSE)</f>
        <v>3.9496753246753245E-2</v>
      </c>
      <c r="N103" s="22">
        <f>VLOOKUP($B103,Data!$A$8:$EZ$351,Data!EG$4,FALSE)</f>
        <v>3.530578512396694E-2</v>
      </c>
      <c r="O103" s="22">
        <f>VLOOKUP($B103,Data!$A$8:$EZ$351,Data!EH$4,FALSE)</f>
        <v>3.4689655172413791E-2</v>
      </c>
      <c r="P103" s="22">
        <f>VLOOKUP($B103,Data!$A$8:$EZ$351,Data!EI$4,FALSE)</f>
        <v>3.6256684491978608E-2</v>
      </c>
      <c r="Q103" s="22">
        <f>VLOOKUP($B103,Data!$A$8:$EZ$351,Data!EJ$4,FALSE)</f>
        <v>3.2305084745762713E-2</v>
      </c>
      <c r="R103" s="22">
        <f>VLOOKUP($B103,Data!$A$8:$EZ$351,Data!EK$4,FALSE)</f>
        <v>3.2521588946459415E-2</v>
      </c>
      <c r="S103" s="22">
        <f>VLOOKUP($B103,Data!$A$8:$EZ$351,Data!EL$4,FALSE)</f>
        <v>2.9917355371900826E-2</v>
      </c>
      <c r="T103" s="22">
        <f>VLOOKUP($B103,Data!$A$8:$EZ$351,Data!EM$4,FALSE)</f>
        <v>2.9522292993630572E-2</v>
      </c>
      <c r="U103" s="22">
        <f>VLOOKUP($B103,Data!$A$8:$EZ$351,Data!EN$4,FALSE)</f>
        <v>2.8370607028753995E-2</v>
      </c>
      <c r="V103" s="22">
        <f>VLOOKUP($B103,Data!$A$8:$EZ$351,Data!EO$4,FALSE)</f>
        <v>2.838709677419355E-2</v>
      </c>
      <c r="W103" s="22">
        <f>VLOOKUP($B103,Data!$A$8:$EZ$351,Data!EP$4,FALSE)</f>
        <v>2.9062500000000002E-2</v>
      </c>
      <c r="X103" s="22">
        <f>VLOOKUP($B103,Data!$A$8:$EZ$351,Data!EQ$4,FALSE)</f>
        <v>2.9151712887438827E-2</v>
      </c>
      <c r="Y103" s="22">
        <f>VLOOKUP($B103,Data!$A$8:$EZ$351,Data!ER$4,FALSE)</f>
        <v>2.7934959349593495E-2</v>
      </c>
      <c r="Z103" s="22">
        <f>VLOOKUP($B103,Data!$A$8:$EZ$351,Data!ES$4,FALSE)</f>
        <v>2.6415094339622643E-2</v>
      </c>
      <c r="AA103" s="22">
        <f>VLOOKUP($B103,Data!$A$8:$EZ$351,Data!ET$4,FALSE)</f>
        <v>2.6130030959752321E-2</v>
      </c>
      <c r="AB103" s="22">
        <f>VLOOKUP($B103,Data!$A$8:$EZ$351,Data!EU$4,FALSE)</f>
        <v>2.5648286140089419E-2</v>
      </c>
      <c r="AC103" s="22">
        <f>VLOOKUP($B103,Data!$A$8:$EZ$351,Data!EV$4,FALSE)</f>
        <v>2.5738203957382039E-2</v>
      </c>
      <c r="AD103" s="22">
        <f>VLOOKUP($B103,Data!$A$8:$EZ$351,Data!EW$4,FALSE)</f>
        <v>2.4236526946107784E-2</v>
      </c>
      <c r="AE103" s="22">
        <f>VLOOKUP($B103,Data!$A$8:$EZ$351,Data!EX$4,FALSE)</f>
        <v>2.2995594713656389E-2</v>
      </c>
      <c r="AF103" s="22">
        <f>VLOOKUP($B103,Data!$A$8:$EZ$351,Data!EY$4,FALSE)</f>
        <v>2.4477611940298509E-2</v>
      </c>
      <c r="AG103" s="22">
        <f>VLOOKUP($B103,Data!$A$8:$EZ$351,Data!EZ$4,FALSE)</f>
        <v>2.5862595419847329E-2</v>
      </c>
      <c r="AH103" s="22">
        <f>VLOOKUP($B103,Data!$A$8:$FA$351,Data!FA$4,FALSE)</f>
        <v>2.4848024316109423E-2</v>
      </c>
      <c r="AI103" s="22">
        <f>VLOOKUP($B103,Data!$A$8:FB$351,Data!FB$4,FALSE)</f>
        <v>2.4367469879518072E-2</v>
      </c>
      <c r="AJ103" s="22">
        <f>VLOOKUP($B103,Data!$A$8:FC$351,Data!FC$4,FALSE)</f>
        <v>2.5334323922734027E-2</v>
      </c>
      <c r="AK103" s="22">
        <f>VLOOKUP($B103,Data!$A$8:FD$351,Data!FD$4,FALSE)</f>
        <v>7.3415384615384618E-2</v>
      </c>
      <c r="AL103" s="22">
        <f>VLOOKUP($B103,Data!$A$8:FE$351,Data!FE$4,FALSE)</f>
        <v>7.6130030959752321E-2</v>
      </c>
      <c r="AM103" s="22">
        <f>VLOOKUP($B103,Data!$A$8:FF$351,Data!FF$4,FALSE)</f>
        <v>7.47360248447205E-2</v>
      </c>
      <c r="AN103" s="22" t="e">
        <f>VLOOKUP($B103,Data!$A$8:$EZ$351,Data!#REF!,FALSE)</f>
        <v>#REF!</v>
      </c>
      <c r="AO103" s="22" t="e">
        <f>VLOOKUP($B103,Data!$A$8:$EZ$351,Data!#REF!,FALSE)</f>
        <v>#REF!</v>
      </c>
      <c r="AP103" s="22" t="e">
        <f>VLOOKUP($B103,Data!$A$8:$EZ$351,Data!#REF!,FALSE)</f>
        <v>#REF!</v>
      </c>
      <c r="AQ103" s="22" t="e">
        <f>VLOOKUP($B103,Data!$A$8:$EZ$351,Data!#REF!,FALSE)</f>
        <v>#REF!</v>
      </c>
      <c r="AR103" s="22" t="e">
        <f>VLOOKUP($B103,Data!$A$8:$EZ$351,Data!#REF!,FALSE)</f>
        <v>#REF!</v>
      </c>
      <c r="AS103" s="22" t="e">
        <f>VLOOKUP($B103,Data!$A$8:$EZ$351,Data!#REF!,FALSE)</f>
        <v>#REF!</v>
      </c>
      <c r="AT103" s="22" t="e">
        <f>VLOOKUP($B103,Data!$A$8:$EZ$351,Data!#REF!,FALSE)</f>
        <v>#REF!</v>
      </c>
      <c r="AU103" s="22" t="e">
        <f>VLOOKUP($B103,Data!$A$8:$EZ$351,Data!#REF!,FALSE)</f>
        <v>#REF!</v>
      </c>
      <c r="AV103" s="22" t="e">
        <f>VLOOKUP($B103,Data!$A$8:$EZ$351,Data!#REF!,FALSE)</f>
        <v>#REF!</v>
      </c>
      <c r="AW103" s="22" t="e">
        <f>VLOOKUP($B103,Data!$A$8:$EZ$351,Data!#REF!,FALSE)</f>
        <v>#REF!</v>
      </c>
      <c r="AX103" s="22" t="e">
        <f>VLOOKUP($B103,Data!$A$8:$EZ$351,Data!#REF!,FALSE)</f>
        <v>#REF!</v>
      </c>
      <c r="AY103" s="22" t="e">
        <f>VLOOKUP($B103,Data!$A$8:$EZ$351,Data!#REF!,FALSE)</f>
        <v>#REF!</v>
      </c>
      <c r="AZ103" s="22" t="e">
        <f>VLOOKUP($B103,Data!$A$8:$EZ$351,Data!#REF!,FALSE)</f>
        <v>#REF!</v>
      </c>
      <c r="BA103" s="22" t="e">
        <f>VLOOKUP($B103,Data!$A$8:$EZ$351,Data!#REF!,FALSE)</f>
        <v>#REF!</v>
      </c>
      <c r="BB103" s="22" t="e">
        <f>VLOOKUP($B103,Data!$A$8:$EZ$351,Data!#REF!,FALSE)</f>
        <v>#REF!</v>
      </c>
      <c r="BC103" s="22" t="e">
        <f>VLOOKUP($B103,Data!$A$8:$EZ$351,Data!#REF!,FALSE)</f>
        <v>#REF!</v>
      </c>
      <c r="BD103" s="22" t="e">
        <f>VLOOKUP($B103,Data!$A$8:$EZ$351,Data!#REF!,FALSE)</f>
        <v>#REF!</v>
      </c>
      <c r="BE103" s="22" t="e">
        <f>VLOOKUP($B103,Data!$A$8:$EZ$351,Data!#REF!,FALSE)</f>
        <v>#REF!</v>
      </c>
    </row>
    <row r="104" spans="1:57" x14ac:dyDescent="0.3">
      <c r="A104" s="1"/>
      <c r="B104" s="16" t="s">
        <v>122</v>
      </c>
      <c r="C104" s="35" t="s">
        <v>440</v>
      </c>
      <c r="D104" t="s">
        <v>0</v>
      </c>
      <c r="E104" s="36" t="s">
        <v>122</v>
      </c>
      <c r="F104" t="s">
        <v>385</v>
      </c>
      <c r="G104" t="s">
        <v>418</v>
      </c>
      <c r="H104" s="22" t="e">
        <f>VLOOKUP($B104,Data!$A$8:$EZ$351,Data!EA$4,FALSE)</f>
        <v>#DIV/0!</v>
      </c>
      <c r="I104" s="22">
        <f>VLOOKUP($B104,Data!$A$8:$EZ$351,Data!EB$4,FALSE)</f>
        <v>3.0051679586563306E-2</v>
      </c>
      <c r="J104" s="22">
        <f>VLOOKUP($B104,Data!$A$8:$EZ$351,Data!EC$4,FALSE)</f>
        <v>2.8567708333333334E-2</v>
      </c>
      <c r="K104" s="22">
        <f>VLOOKUP($B104,Data!$A$8:$EZ$351,Data!ED$4,FALSE)</f>
        <v>2.8701657458563536E-2</v>
      </c>
      <c r="L104" s="22">
        <f>VLOOKUP($B104,Data!$A$8:$EZ$351,Data!EE$4,FALSE)</f>
        <v>2.8522727272727273E-2</v>
      </c>
      <c r="M104" s="22">
        <f>VLOOKUP($B104,Data!$A$8:$EZ$351,Data!EF$4,FALSE)</f>
        <v>2.46218487394958E-2</v>
      </c>
      <c r="N104" s="22">
        <f>VLOOKUP($B104,Data!$A$8:$EZ$351,Data!EG$4,FALSE)</f>
        <v>2.1598915989159893E-2</v>
      </c>
      <c r="O104" s="22">
        <f>VLOOKUP($B104,Data!$A$8:$EZ$351,Data!EH$4,FALSE)</f>
        <v>1.7349397590361446E-2</v>
      </c>
      <c r="P104" s="22">
        <f>VLOOKUP($B104,Data!$A$8:$EZ$351,Data!EI$4,FALSE)</f>
        <v>1.6604651162790699E-2</v>
      </c>
      <c r="Q104" s="22">
        <f>VLOOKUP($B104,Data!$A$8:$EZ$351,Data!EJ$4,FALSE)</f>
        <v>1.7420924574209247E-2</v>
      </c>
      <c r="R104" s="22">
        <f>VLOOKUP($B104,Data!$A$8:$EZ$351,Data!EK$4,FALSE)</f>
        <v>1.5859564164648909E-2</v>
      </c>
      <c r="S104" s="22">
        <f>VLOOKUP($B104,Data!$A$8:$EZ$351,Data!EL$4,FALSE)</f>
        <v>1.7083333333333332E-2</v>
      </c>
      <c r="T104" s="22">
        <f>VLOOKUP($B104,Data!$A$8:$EZ$351,Data!EM$4,FALSE)</f>
        <v>1.7622739018087856E-2</v>
      </c>
      <c r="U104" s="22">
        <f>VLOOKUP($B104,Data!$A$8:$EZ$351,Data!EN$4,FALSE)</f>
        <v>1.6537530266343827E-2</v>
      </c>
      <c r="V104" s="22">
        <f>VLOOKUP($B104,Data!$A$8:$EZ$351,Data!EO$4,FALSE)</f>
        <v>1.5966183574879226E-2</v>
      </c>
      <c r="W104" s="22">
        <f>VLOOKUP($B104,Data!$A$8:$EZ$351,Data!EP$4,FALSE)</f>
        <v>1.6924999999999999E-2</v>
      </c>
      <c r="X104" s="22">
        <f>VLOOKUP($B104,Data!$A$8:$EZ$351,Data!EQ$4,FALSE)</f>
        <v>1.801526717557252E-2</v>
      </c>
      <c r="Y104" s="22">
        <f>VLOOKUP($B104,Data!$A$8:$EZ$351,Data!ER$4,FALSE)</f>
        <v>1.9893617021276597E-2</v>
      </c>
      <c r="Z104" s="22">
        <f>VLOOKUP($B104,Data!$A$8:$EZ$351,Data!ES$4,FALSE)</f>
        <v>1.9641873278236913E-2</v>
      </c>
      <c r="AA104" s="22">
        <f>VLOOKUP($B104,Data!$A$8:$EZ$351,Data!ET$4,FALSE)</f>
        <v>1.8446866485013622E-2</v>
      </c>
      <c r="AB104" s="22">
        <f>VLOOKUP($B104,Data!$A$8:$EZ$351,Data!EU$4,FALSE)</f>
        <v>1.8930481283422462E-2</v>
      </c>
      <c r="AC104" s="22">
        <f>VLOOKUP($B104,Data!$A$8:$EZ$351,Data!EV$4,FALSE)</f>
        <v>1.7449494949494951E-2</v>
      </c>
      <c r="AD104" s="22">
        <f>VLOOKUP($B104,Data!$A$8:$EZ$351,Data!EW$4,FALSE)</f>
        <v>1.678132678132678E-2</v>
      </c>
      <c r="AE104" s="22">
        <f>VLOOKUP($B104,Data!$A$8:$EZ$351,Data!EX$4,FALSE)</f>
        <v>1.6177884615384615E-2</v>
      </c>
      <c r="AF104" s="22">
        <f>VLOOKUP($B104,Data!$A$8:$EZ$351,Data!EY$4,FALSE)</f>
        <v>1.6739659367396593E-2</v>
      </c>
      <c r="AG104" s="22">
        <f>VLOOKUP($B104,Data!$A$8:$EZ$351,Data!EZ$4,FALSE)</f>
        <v>1.6330935251798562E-2</v>
      </c>
      <c r="AH104" s="22">
        <f>VLOOKUP($B104,Data!$A$8:$FA$351,Data!FA$4,FALSE)</f>
        <v>1.6385542168674699E-2</v>
      </c>
      <c r="AI104" s="22">
        <f>VLOOKUP($B104,Data!$A$8:FB$351,Data!FB$4,FALSE)</f>
        <v>1.6277372262773721E-2</v>
      </c>
      <c r="AJ104" s="22">
        <f>VLOOKUP($B104,Data!$A$8:FC$351,Data!FC$4,FALSE)</f>
        <v>1.6651053864168618E-2</v>
      </c>
      <c r="AK104" s="22">
        <f>VLOOKUP($B104,Data!$A$8:FD$351,Data!FD$4,FALSE)</f>
        <v>4.6014150943396226E-2</v>
      </c>
      <c r="AL104" s="22">
        <f>VLOOKUP($B104,Data!$A$8:FE$351,Data!FE$4,FALSE)</f>
        <v>4.4954337899543381E-2</v>
      </c>
      <c r="AM104" s="22">
        <f>VLOOKUP($B104,Data!$A$8:FF$351,Data!FF$4,FALSE)</f>
        <v>4.5071428571428575E-2</v>
      </c>
      <c r="AN104" s="22" t="e">
        <f>VLOOKUP($B104,Data!$A$8:$EZ$351,Data!#REF!,FALSE)</f>
        <v>#REF!</v>
      </c>
      <c r="AO104" s="22" t="e">
        <f>VLOOKUP($B104,Data!$A$8:$EZ$351,Data!#REF!,FALSE)</f>
        <v>#REF!</v>
      </c>
      <c r="AP104" s="22" t="e">
        <f>VLOOKUP($B104,Data!$A$8:$EZ$351,Data!#REF!,FALSE)</f>
        <v>#REF!</v>
      </c>
      <c r="AQ104" s="22" t="e">
        <f>VLOOKUP($B104,Data!$A$8:$EZ$351,Data!#REF!,FALSE)</f>
        <v>#REF!</v>
      </c>
      <c r="AR104" s="22" t="e">
        <f>VLOOKUP($B104,Data!$A$8:$EZ$351,Data!#REF!,FALSE)</f>
        <v>#REF!</v>
      </c>
      <c r="AS104" s="22" t="e">
        <f>VLOOKUP($B104,Data!$A$8:$EZ$351,Data!#REF!,FALSE)</f>
        <v>#REF!</v>
      </c>
      <c r="AT104" s="22" t="e">
        <f>VLOOKUP($B104,Data!$A$8:$EZ$351,Data!#REF!,FALSE)</f>
        <v>#REF!</v>
      </c>
      <c r="AU104" s="22" t="e">
        <f>VLOOKUP($B104,Data!$A$8:$EZ$351,Data!#REF!,FALSE)</f>
        <v>#REF!</v>
      </c>
      <c r="AV104" s="22" t="e">
        <f>VLOOKUP($B104,Data!$A$8:$EZ$351,Data!#REF!,FALSE)</f>
        <v>#REF!</v>
      </c>
      <c r="AW104" s="22" t="e">
        <f>VLOOKUP($B104,Data!$A$8:$EZ$351,Data!#REF!,FALSE)</f>
        <v>#REF!</v>
      </c>
      <c r="AX104" s="22" t="e">
        <f>VLOOKUP($B104,Data!$A$8:$EZ$351,Data!#REF!,FALSE)</f>
        <v>#REF!</v>
      </c>
      <c r="AY104" s="22" t="e">
        <f>VLOOKUP($B104,Data!$A$8:$EZ$351,Data!#REF!,FALSE)</f>
        <v>#REF!</v>
      </c>
      <c r="AZ104" s="22" t="e">
        <f>VLOOKUP($B104,Data!$A$8:$EZ$351,Data!#REF!,FALSE)</f>
        <v>#REF!</v>
      </c>
      <c r="BA104" s="22" t="e">
        <f>VLOOKUP($B104,Data!$A$8:$EZ$351,Data!#REF!,FALSE)</f>
        <v>#REF!</v>
      </c>
      <c r="BB104" s="22" t="e">
        <f>VLOOKUP($B104,Data!$A$8:$EZ$351,Data!#REF!,FALSE)</f>
        <v>#REF!</v>
      </c>
      <c r="BC104" s="22" t="e">
        <f>VLOOKUP($B104,Data!$A$8:$EZ$351,Data!#REF!,FALSE)</f>
        <v>#REF!</v>
      </c>
      <c r="BD104" s="22" t="e">
        <f>VLOOKUP($B104,Data!$A$8:$EZ$351,Data!#REF!,FALSE)</f>
        <v>#REF!</v>
      </c>
      <c r="BE104" s="22" t="e">
        <f>VLOOKUP($B104,Data!$A$8:$EZ$351,Data!#REF!,FALSE)</f>
        <v>#REF!</v>
      </c>
    </row>
    <row r="105" spans="1:57" x14ac:dyDescent="0.3">
      <c r="A105" s="1"/>
      <c r="B105" s="16" t="s">
        <v>123</v>
      </c>
      <c r="C105" s="35" t="s">
        <v>440</v>
      </c>
      <c r="D105" t="s">
        <v>0</v>
      </c>
      <c r="E105" s="36" t="s">
        <v>123</v>
      </c>
      <c r="F105" t="s">
        <v>388</v>
      </c>
      <c r="G105" t="s">
        <v>418</v>
      </c>
      <c r="H105" s="22" t="e">
        <f>VLOOKUP($B105,Data!$A$8:$EZ$351,Data!EA$4,FALSE)</f>
        <v>#DIV/0!</v>
      </c>
      <c r="I105" s="22">
        <f>VLOOKUP($B105,Data!$A$8:$EZ$351,Data!EB$4,FALSE)</f>
        <v>6.114139693356048E-2</v>
      </c>
      <c r="J105" s="22">
        <f>VLOOKUP($B105,Data!$A$8:$EZ$351,Data!EC$4,FALSE)</f>
        <v>5.9677419354838709E-2</v>
      </c>
      <c r="K105" s="22">
        <f>VLOOKUP($B105,Data!$A$8:$EZ$351,Data!ED$4,FALSE)</f>
        <v>5.4298401420959146E-2</v>
      </c>
      <c r="L105" s="22">
        <f>VLOOKUP($B105,Data!$A$8:$EZ$351,Data!EE$4,FALSE)</f>
        <v>5.3855633802816903E-2</v>
      </c>
      <c r="M105" s="22">
        <f>VLOOKUP($B105,Data!$A$8:$EZ$351,Data!EF$4,FALSE)</f>
        <v>4.819112627986348E-2</v>
      </c>
      <c r="N105" s="22">
        <f>VLOOKUP($B105,Data!$A$8:$EZ$351,Data!EG$4,FALSE)</f>
        <v>4.273927392739274E-2</v>
      </c>
      <c r="O105" s="22">
        <f>VLOOKUP($B105,Data!$A$8:$EZ$351,Data!EH$4,FALSE)</f>
        <v>3.9813874788494075E-2</v>
      </c>
      <c r="P105" s="22">
        <f>VLOOKUP($B105,Data!$A$8:$EZ$351,Data!EI$4,FALSE)</f>
        <v>4.1672535211267604E-2</v>
      </c>
      <c r="Q105" s="22">
        <f>VLOOKUP($B105,Data!$A$8:$EZ$351,Data!EJ$4,FALSE)</f>
        <v>3.9230769230769229E-2</v>
      </c>
      <c r="R105" s="22">
        <f>VLOOKUP($B105,Data!$A$8:$EZ$351,Data!EK$4,FALSE)</f>
        <v>3.9212454212454215E-2</v>
      </c>
      <c r="S105" s="22">
        <f>VLOOKUP($B105,Data!$A$8:$EZ$351,Data!EL$4,FALSE)</f>
        <v>3.3620981387478849E-2</v>
      </c>
      <c r="T105" s="22">
        <f>VLOOKUP($B105,Data!$A$8:$EZ$351,Data!EM$4,FALSE)</f>
        <v>3.6045751633986926E-2</v>
      </c>
      <c r="U105" s="22">
        <f>VLOOKUP($B105,Data!$A$8:$EZ$351,Data!EN$4,FALSE)</f>
        <v>3.5484400656814449E-2</v>
      </c>
      <c r="V105" s="22">
        <f>VLOOKUP($B105,Data!$A$8:$EZ$351,Data!EO$4,FALSE)</f>
        <v>3.384244372990354E-2</v>
      </c>
      <c r="W105" s="22">
        <f>VLOOKUP($B105,Data!$A$8:$EZ$351,Data!EP$4,FALSE)</f>
        <v>3.1278317152103559E-2</v>
      </c>
      <c r="X105" s="22">
        <f>VLOOKUP($B105,Data!$A$8:$EZ$351,Data!EQ$4,FALSE)</f>
        <v>3.3147853736089028E-2</v>
      </c>
      <c r="Y105" s="22">
        <f>VLOOKUP($B105,Data!$A$8:$EZ$351,Data!ER$4,FALSE)</f>
        <v>3.3088480801335557E-2</v>
      </c>
      <c r="Z105" s="22">
        <f>VLOOKUP($B105,Data!$A$8:$EZ$351,Data!ES$4,FALSE)</f>
        <v>3.2536348949919226E-2</v>
      </c>
      <c r="AA105" s="22">
        <f>VLOOKUP($B105,Data!$A$8:$EZ$351,Data!ET$4,FALSE)</f>
        <v>3.1630971993410216E-2</v>
      </c>
      <c r="AB105" s="22">
        <f>VLOOKUP($B105,Data!$A$8:$EZ$351,Data!EU$4,FALSE)</f>
        <v>3.4630541871921182E-2</v>
      </c>
      <c r="AC105" s="22">
        <f>VLOOKUP($B105,Data!$A$8:$EZ$351,Data!EV$4,FALSE)</f>
        <v>3.4718543046357617E-2</v>
      </c>
      <c r="AD105" s="22">
        <f>VLOOKUP($B105,Data!$A$8:$EZ$351,Data!EW$4,FALSE)</f>
        <v>3.4128595600676818E-2</v>
      </c>
      <c r="AE105" s="22">
        <f>VLOOKUP($B105,Data!$A$8:$EZ$351,Data!EX$4,FALSE)</f>
        <v>3.5362068965517239E-2</v>
      </c>
      <c r="AF105" s="22">
        <f>VLOOKUP($B105,Data!$A$8:$EZ$351,Data!EY$4,FALSE)</f>
        <v>3.6416083916083919E-2</v>
      </c>
      <c r="AG105" s="22">
        <f>VLOOKUP($B105,Data!$A$8:$EZ$351,Data!EZ$4,FALSE)</f>
        <v>3.4414261460101868E-2</v>
      </c>
      <c r="AH105" s="22">
        <f>VLOOKUP($B105,Data!$A$8:$FA$351,Data!FA$4,FALSE)</f>
        <v>3.4432989690721651E-2</v>
      </c>
      <c r="AI105" s="22">
        <f>VLOOKUP($B105,Data!$A$8:FB$351,Data!FB$4,FALSE)</f>
        <v>3.2649572649572647E-2</v>
      </c>
      <c r="AJ105" s="22">
        <f>VLOOKUP($B105,Data!$A$8:FC$351,Data!FC$4,FALSE)</f>
        <v>3.4043993231810489E-2</v>
      </c>
      <c r="AK105" s="22">
        <f>VLOOKUP($B105,Data!$A$8:FD$351,Data!FD$4,FALSE)</f>
        <v>6.9173838209982783E-2</v>
      </c>
      <c r="AL105" s="22">
        <f>VLOOKUP($B105,Data!$A$8:FE$351,Data!FE$4,FALSE)</f>
        <v>6.6149914821124367E-2</v>
      </c>
      <c r="AM105" s="22">
        <f>VLOOKUP($B105,Data!$A$8:FF$351,Data!FF$4,FALSE)</f>
        <v>5.716612377850163E-2</v>
      </c>
      <c r="AN105" s="22" t="e">
        <f>VLOOKUP($B105,Data!$A$8:$EZ$351,Data!#REF!,FALSE)</f>
        <v>#REF!</v>
      </c>
      <c r="AO105" s="22" t="e">
        <f>VLOOKUP($B105,Data!$A$8:$EZ$351,Data!#REF!,FALSE)</f>
        <v>#REF!</v>
      </c>
      <c r="AP105" s="22" t="e">
        <f>VLOOKUP($B105,Data!$A$8:$EZ$351,Data!#REF!,FALSE)</f>
        <v>#REF!</v>
      </c>
      <c r="AQ105" s="22" t="e">
        <f>VLOOKUP($B105,Data!$A$8:$EZ$351,Data!#REF!,FALSE)</f>
        <v>#REF!</v>
      </c>
      <c r="AR105" s="22" t="e">
        <f>VLOOKUP($B105,Data!$A$8:$EZ$351,Data!#REF!,FALSE)</f>
        <v>#REF!</v>
      </c>
      <c r="AS105" s="22" t="e">
        <f>VLOOKUP($B105,Data!$A$8:$EZ$351,Data!#REF!,FALSE)</f>
        <v>#REF!</v>
      </c>
      <c r="AT105" s="22" t="e">
        <f>VLOOKUP($B105,Data!$A$8:$EZ$351,Data!#REF!,FALSE)</f>
        <v>#REF!</v>
      </c>
      <c r="AU105" s="22" t="e">
        <f>VLOOKUP($B105,Data!$A$8:$EZ$351,Data!#REF!,FALSE)</f>
        <v>#REF!</v>
      </c>
      <c r="AV105" s="22" t="e">
        <f>VLOOKUP($B105,Data!$A$8:$EZ$351,Data!#REF!,FALSE)</f>
        <v>#REF!</v>
      </c>
      <c r="AW105" s="22" t="e">
        <f>VLOOKUP($B105,Data!$A$8:$EZ$351,Data!#REF!,FALSE)</f>
        <v>#REF!</v>
      </c>
      <c r="AX105" s="22" t="e">
        <f>VLOOKUP($B105,Data!$A$8:$EZ$351,Data!#REF!,FALSE)</f>
        <v>#REF!</v>
      </c>
      <c r="AY105" s="22" t="e">
        <f>VLOOKUP($B105,Data!$A$8:$EZ$351,Data!#REF!,FALSE)</f>
        <v>#REF!</v>
      </c>
      <c r="AZ105" s="22" t="e">
        <f>VLOOKUP($B105,Data!$A$8:$EZ$351,Data!#REF!,FALSE)</f>
        <v>#REF!</v>
      </c>
      <c r="BA105" s="22" t="e">
        <f>VLOOKUP($B105,Data!$A$8:$EZ$351,Data!#REF!,FALSE)</f>
        <v>#REF!</v>
      </c>
      <c r="BB105" s="22" t="e">
        <f>VLOOKUP($B105,Data!$A$8:$EZ$351,Data!#REF!,FALSE)</f>
        <v>#REF!</v>
      </c>
      <c r="BC105" s="22" t="e">
        <f>VLOOKUP($B105,Data!$A$8:$EZ$351,Data!#REF!,FALSE)</f>
        <v>#REF!</v>
      </c>
      <c r="BD105" s="22" t="e">
        <f>VLOOKUP($B105,Data!$A$8:$EZ$351,Data!#REF!,FALSE)</f>
        <v>#REF!</v>
      </c>
      <c r="BE105" s="22" t="e">
        <f>VLOOKUP($B105,Data!$A$8:$EZ$351,Data!#REF!,FALSE)</f>
        <v>#REF!</v>
      </c>
    </row>
    <row r="106" spans="1:57" x14ac:dyDescent="0.3">
      <c r="A106" s="1"/>
      <c r="B106" s="16" t="s">
        <v>124</v>
      </c>
      <c r="C106" s="35" t="s">
        <v>446</v>
      </c>
      <c r="D106" t="s">
        <v>442</v>
      </c>
      <c r="E106" s="36" t="s">
        <v>124</v>
      </c>
      <c r="F106" t="s">
        <v>418</v>
      </c>
      <c r="G106" t="s">
        <v>418</v>
      </c>
      <c r="H106" s="22" t="e">
        <f>VLOOKUP($B106,Data!$A$8:$EZ$351,Data!EA$4,FALSE)</f>
        <v>#DIV/0!</v>
      </c>
      <c r="I106" s="22">
        <f>VLOOKUP($B106,Data!$A$8:$EZ$351,Data!EB$4,FALSE)</f>
        <v>5.3922866599510719E-2</v>
      </c>
      <c r="J106" s="22">
        <f>VLOOKUP($B106,Data!$A$8:$EZ$351,Data!EC$4,FALSE)</f>
        <v>5.045199366633079E-2</v>
      </c>
      <c r="K106" s="22">
        <f>VLOOKUP($B106,Data!$A$8:$EZ$351,Data!ED$4,FALSE)</f>
        <v>4.727220465651049E-2</v>
      </c>
      <c r="L106" s="22">
        <f>VLOOKUP($B106,Data!$A$8:$EZ$351,Data!EE$4,FALSE)</f>
        <v>4.7003584229390681E-2</v>
      </c>
      <c r="M106" s="22">
        <f>VLOOKUP($B106,Data!$A$8:$EZ$351,Data!EF$4,FALSE)</f>
        <v>4.2173533265395254E-2</v>
      </c>
      <c r="N106" s="22">
        <f>VLOOKUP($B106,Data!$A$8:$EZ$351,Data!EG$4,FALSE)</f>
        <v>3.7549189814814816E-2</v>
      </c>
      <c r="O106" s="22">
        <f>VLOOKUP($B106,Data!$A$8:$EZ$351,Data!EH$4,FALSE)</f>
        <v>3.5571469907407408E-2</v>
      </c>
      <c r="P106" s="22">
        <f>VLOOKUP($B106,Data!$A$8:$EZ$351,Data!EI$4,FALSE)</f>
        <v>3.5634852393235883E-2</v>
      </c>
      <c r="Q106" s="22">
        <f>VLOOKUP($B106,Data!$A$8:$EZ$351,Data!EJ$4,FALSE)</f>
        <v>3.271734505743866E-2</v>
      </c>
      <c r="R106" s="22">
        <f>VLOOKUP($B106,Data!$A$8:$EZ$351,Data!EK$4,FALSE)</f>
        <v>3.2076901086335048E-2</v>
      </c>
      <c r="S106" s="22">
        <f>VLOOKUP($B106,Data!$A$8:$EZ$351,Data!EL$4,FALSE)</f>
        <v>3.1082078954842374E-2</v>
      </c>
      <c r="T106" s="22">
        <f>VLOOKUP($B106,Data!$A$8:$EZ$351,Data!EM$4,FALSE)</f>
        <v>3.2625017910875485E-2</v>
      </c>
      <c r="U106" s="22">
        <f>VLOOKUP($B106,Data!$A$8:$EZ$351,Data!EN$4,FALSE)</f>
        <v>3.1269049992878509E-2</v>
      </c>
      <c r="V106" s="22">
        <f>VLOOKUP($B106,Data!$A$8:$EZ$351,Data!EO$4,FALSE)</f>
        <v>3.0387430047352563E-2</v>
      </c>
      <c r="W106" s="22">
        <f>VLOOKUP($B106,Data!$A$8:$EZ$351,Data!EP$4,FALSE)</f>
        <v>3.0304772857964346E-2</v>
      </c>
      <c r="X106" s="22">
        <f>VLOOKUP($B106,Data!$A$8:$EZ$351,Data!EQ$4,FALSE)</f>
        <v>3.0951769406392694E-2</v>
      </c>
      <c r="Y106" s="22">
        <f>VLOOKUP($B106,Data!$A$8:$EZ$351,Data!ER$4,FALSE)</f>
        <v>2.9900539926115372E-2</v>
      </c>
      <c r="Z106" s="22">
        <f>VLOOKUP($B106,Data!$A$8:$EZ$351,Data!ES$4,FALSE)</f>
        <v>2.8393058690744922E-2</v>
      </c>
      <c r="AA106" s="22">
        <f>VLOOKUP($B106,Data!$A$8:$EZ$351,Data!ET$4,FALSE)</f>
        <v>2.7437959240260639E-2</v>
      </c>
      <c r="AB106" s="22">
        <f>VLOOKUP($B106,Data!$A$8:$EZ$351,Data!EU$4,FALSE)</f>
        <v>2.8281142226514001E-2</v>
      </c>
      <c r="AC106" s="22">
        <f>VLOOKUP($B106,Data!$A$8:$EZ$351,Data!EV$4,FALSE)</f>
        <v>2.7926661152467603E-2</v>
      </c>
      <c r="AD106" s="22">
        <f>VLOOKUP($B106,Data!$A$8:$EZ$351,Data!EW$4,FALSE)</f>
        <v>2.7366175863492499E-2</v>
      </c>
      <c r="AE106" s="22">
        <f>VLOOKUP($B106,Data!$A$8:$EZ$351,Data!EX$4,FALSE)</f>
        <v>2.8181565796779568E-2</v>
      </c>
      <c r="AF106" s="22">
        <f>VLOOKUP($B106,Data!$A$8:$EZ$351,Data!EY$4,FALSE)</f>
        <v>2.9859077093119645E-2</v>
      </c>
      <c r="AG106" s="22">
        <f>VLOOKUP($B106,Data!$A$8:$EZ$351,Data!EZ$4,FALSE)</f>
        <v>3.0315378174713928E-2</v>
      </c>
      <c r="AH106" s="22">
        <f>VLOOKUP($B106,Data!$A$8:$FA$351,Data!FA$4,FALSE)</f>
        <v>2.9951021550517772E-2</v>
      </c>
      <c r="AI106" s="22">
        <f>VLOOKUP($B106,Data!$A$8:FB$351,Data!FB$4,FALSE)</f>
        <v>3.0462120151239322E-2</v>
      </c>
      <c r="AJ106" s="22">
        <f>VLOOKUP($B106,Data!$A$8:FC$351,Data!FC$4,FALSE)</f>
        <v>3.2983347445667513E-2</v>
      </c>
      <c r="AK106" s="22">
        <f>VLOOKUP($B106,Data!$A$8:FD$351,Data!FD$4,FALSE)</f>
        <v>7.3898495712076476E-2</v>
      </c>
      <c r="AL106" s="22">
        <f>VLOOKUP($B106,Data!$A$8:FE$351,Data!FE$4,FALSE)</f>
        <v>7.3626878130217024E-2</v>
      </c>
      <c r="AM106" s="22">
        <f>VLOOKUP($B106,Data!$A$8:FF$351,Data!FF$4,FALSE)</f>
        <v>7.2080745341614905E-2</v>
      </c>
      <c r="AN106" s="22" t="e">
        <f>VLOOKUP($B106,Data!$A$8:$EZ$351,Data!#REF!,FALSE)</f>
        <v>#REF!</v>
      </c>
      <c r="AO106" s="22" t="e">
        <f>VLOOKUP($B106,Data!$A$8:$EZ$351,Data!#REF!,FALSE)</f>
        <v>#REF!</v>
      </c>
      <c r="AP106" s="22" t="e">
        <f>VLOOKUP($B106,Data!$A$8:$EZ$351,Data!#REF!,FALSE)</f>
        <v>#REF!</v>
      </c>
      <c r="AQ106" s="22" t="e">
        <f>VLOOKUP($B106,Data!$A$8:$EZ$351,Data!#REF!,FALSE)</f>
        <v>#REF!</v>
      </c>
      <c r="AR106" s="22" t="e">
        <f>VLOOKUP($B106,Data!$A$8:$EZ$351,Data!#REF!,FALSE)</f>
        <v>#REF!</v>
      </c>
      <c r="AS106" s="22" t="e">
        <f>VLOOKUP($B106,Data!$A$8:$EZ$351,Data!#REF!,FALSE)</f>
        <v>#REF!</v>
      </c>
      <c r="AT106" s="22" t="e">
        <f>VLOOKUP($B106,Data!$A$8:$EZ$351,Data!#REF!,FALSE)</f>
        <v>#REF!</v>
      </c>
      <c r="AU106" s="22" t="e">
        <f>VLOOKUP($B106,Data!$A$8:$EZ$351,Data!#REF!,FALSE)</f>
        <v>#REF!</v>
      </c>
      <c r="AV106" s="22" t="e">
        <f>VLOOKUP($B106,Data!$A$8:$EZ$351,Data!#REF!,FALSE)</f>
        <v>#REF!</v>
      </c>
      <c r="AW106" s="22" t="e">
        <f>VLOOKUP($B106,Data!$A$8:$EZ$351,Data!#REF!,FALSE)</f>
        <v>#REF!</v>
      </c>
      <c r="AX106" s="22" t="e">
        <f>VLOOKUP($B106,Data!$A$8:$EZ$351,Data!#REF!,FALSE)</f>
        <v>#REF!</v>
      </c>
      <c r="AY106" s="22" t="e">
        <f>VLOOKUP($B106,Data!$A$8:$EZ$351,Data!#REF!,FALSE)</f>
        <v>#REF!</v>
      </c>
      <c r="AZ106" s="22" t="e">
        <f>VLOOKUP($B106,Data!$A$8:$EZ$351,Data!#REF!,FALSE)</f>
        <v>#REF!</v>
      </c>
      <c r="BA106" s="22" t="e">
        <f>VLOOKUP($B106,Data!$A$8:$EZ$351,Data!#REF!,FALSE)</f>
        <v>#REF!</v>
      </c>
      <c r="BB106" s="22" t="e">
        <f>VLOOKUP($B106,Data!$A$8:$EZ$351,Data!#REF!,FALSE)</f>
        <v>#REF!</v>
      </c>
      <c r="BC106" s="22" t="e">
        <f>VLOOKUP($B106,Data!$A$8:$EZ$351,Data!#REF!,FALSE)</f>
        <v>#REF!</v>
      </c>
      <c r="BD106" s="22" t="e">
        <f>VLOOKUP($B106,Data!$A$8:$EZ$351,Data!#REF!,FALSE)</f>
        <v>#REF!</v>
      </c>
      <c r="BE106" s="22" t="e">
        <f>VLOOKUP($B106,Data!$A$8:$EZ$351,Data!#REF!,FALSE)</f>
        <v>#REF!</v>
      </c>
    </row>
    <row r="107" spans="1:57" x14ac:dyDescent="0.3">
      <c r="A107" s="1"/>
      <c r="B107" s="16" t="s">
        <v>125</v>
      </c>
      <c r="C107" s="35" t="s">
        <v>440</v>
      </c>
      <c r="D107" t="s">
        <v>0</v>
      </c>
      <c r="E107" s="36" t="s">
        <v>125</v>
      </c>
      <c r="F107" t="s">
        <v>393</v>
      </c>
      <c r="G107" t="s">
        <v>418</v>
      </c>
      <c r="H107" s="22" t="e">
        <f>VLOOKUP($B107,Data!$A$8:$EZ$351,Data!EA$4,FALSE)</f>
        <v>#DIV/0!</v>
      </c>
      <c r="I107" s="22">
        <f>VLOOKUP($B107,Data!$A$8:$EZ$351,Data!EB$4,FALSE)</f>
        <v>4.4252336448598134E-2</v>
      </c>
      <c r="J107" s="22">
        <f>VLOOKUP($B107,Data!$A$8:$EZ$351,Data!EC$4,FALSE)</f>
        <v>4.1407766990291264E-2</v>
      </c>
      <c r="K107" s="22">
        <f>VLOOKUP($B107,Data!$A$8:$EZ$351,Data!ED$4,FALSE)</f>
        <v>3.9524590163934427E-2</v>
      </c>
      <c r="L107" s="22">
        <f>VLOOKUP($B107,Data!$A$8:$EZ$351,Data!EE$4,FALSE)</f>
        <v>3.8897893030794169E-2</v>
      </c>
      <c r="M107" s="22">
        <f>VLOOKUP($B107,Data!$A$8:$EZ$351,Data!EF$4,FALSE)</f>
        <v>3.1761194029850746E-2</v>
      </c>
      <c r="N107" s="22">
        <f>VLOOKUP($B107,Data!$A$8:$EZ$351,Data!EG$4,FALSE)</f>
        <v>2.8238719068413392E-2</v>
      </c>
      <c r="O107" s="22">
        <f>VLOOKUP($B107,Data!$A$8:$EZ$351,Data!EH$4,FALSE)</f>
        <v>2.5377777777777777E-2</v>
      </c>
      <c r="P107" s="22">
        <f>VLOOKUP($B107,Data!$A$8:$EZ$351,Data!EI$4,FALSE)</f>
        <v>2.7254901960784315E-2</v>
      </c>
      <c r="Q107" s="22">
        <f>VLOOKUP($B107,Data!$A$8:$EZ$351,Data!EJ$4,FALSE)</f>
        <v>2.5738203957382039E-2</v>
      </c>
      <c r="R107" s="22">
        <f>VLOOKUP($B107,Data!$A$8:$EZ$351,Data!EK$4,FALSE)</f>
        <v>2.4121037463976945E-2</v>
      </c>
      <c r="S107" s="22">
        <f>VLOOKUP($B107,Data!$A$8:$EZ$351,Data!EL$4,FALSE)</f>
        <v>2.1430536451169189E-2</v>
      </c>
      <c r="T107" s="22">
        <f>VLOOKUP($B107,Data!$A$8:$EZ$351,Data!EM$4,FALSE)</f>
        <v>2.3492286115007012E-2</v>
      </c>
      <c r="U107" s="22">
        <f>VLOOKUP($B107,Data!$A$8:$EZ$351,Data!EN$4,FALSE)</f>
        <v>2.3602941176470587E-2</v>
      </c>
      <c r="V107" s="22">
        <f>VLOOKUP($B107,Data!$A$8:$EZ$351,Data!EO$4,FALSE)</f>
        <v>2.4340490797546011E-2</v>
      </c>
      <c r="W107" s="22">
        <f>VLOOKUP($B107,Data!$A$8:$EZ$351,Data!EP$4,FALSE)</f>
        <v>2.5574324324324323E-2</v>
      </c>
      <c r="X107" s="22">
        <f>VLOOKUP($B107,Data!$A$8:$EZ$351,Data!EQ$4,FALSE)</f>
        <v>2.7705192629815745E-2</v>
      </c>
      <c r="Y107" s="22">
        <f>VLOOKUP($B107,Data!$A$8:$EZ$351,Data!ER$4,FALSE)</f>
        <v>2.4437500000000001E-2</v>
      </c>
      <c r="Z107" s="22">
        <f>VLOOKUP($B107,Data!$A$8:$EZ$351,Data!ES$4,FALSE)</f>
        <v>2.2379518072289158E-2</v>
      </c>
      <c r="AA107" s="22">
        <f>VLOOKUP($B107,Data!$A$8:$EZ$351,Data!ET$4,FALSE)</f>
        <v>1.9627586206896551E-2</v>
      </c>
      <c r="AB107" s="22">
        <f>VLOOKUP($B107,Data!$A$8:$EZ$351,Data!EU$4,FALSE)</f>
        <v>2.2103746397694524E-2</v>
      </c>
      <c r="AC107" s="22">
        <f>VLOOKUP($B107,Data!$A$8:$EZ$351,Data!EV$4,FALSE)</f>
        <v>2.0548523206751056E-2</v>
      </c>
      <c r="AD107" s="22">
        <f>VLOOKUP($B107,Data!$A$8:$EZ$351,Data!EW$4,FALSE)</f>
        <v>1.9898255813953488E-2</v>
      </c>
      <c r="AE107" s="22">
        <f>VLOOKUP($B107,Data!$A$8:$EZ$351,Data!EX$4,FALSE)</f>
        <v>2.0102489019033675E-2</v>
      </c>
      <c r="AF107" s="22">
        <f>VLOOKUP($B107,Data!$A$8:$EZ$351,Data!EY$4,FALSE)</f>
        <v>2.1981707317073169E-2</v>
      </c>
      <c r="AG107" s="22">
        <f>VLOOKUP($B107,Data!$A$8:$EZ$351,Data!EZ$4,FALSE)</f>
        <v>2.0545193687230991E-2</v>
      </c>
      <c r="AH107" s="22">
        <f>VLOOKUP($B107,Data!$A$8:$FA$351,Data!FA$4,FALSE)</f>
        <v>2.0350631136044881E-2</v>
      </c>
      <c r="AI107" s="22">
        <f>VLOOKUP($B107,Data!$A$8:FB$351,Data!FB$4,FALSE)</f>
        <v>2.1227080394922427E-2</v>
      </c>
      <c r="AJ107" s="22">
        <f>VLOOKUP($B107,Data!$A$8:FC$351,Data!FC$4,FALSE)</f>
        <v>2.1547945205479452E-2</v>
      </c>
      <c r="AK107" s="22">
        <f>VLOOKUP($B107,Data!$A$8:FD$351,Data!FD$4,FALSE)</f>
        <v>5.1055480378890392E-2</v>
      </c>
      <c r="AL107" s="22">
        <f>VLOOKUP($B107,Data!$A$8:FE$351,Data!FE$4,FALSE)</f>
        <v>5.1373626373626372E-2</v>
      </c>
      <c r="AM107" s="22">
        <f>VLOOKUP($B107,Data!$A$8:FF$351,Data!FF$4,FALSE)</f>
        <v>4.9159779614325071E-2</v>
      </c>
      <c r="AN107" s="22" t="e">
        <f>VLOOKUP($B107,Data!$A$8:$EZ$351,Data!#REF!,FALSE)</f>
        <v>#REF!</v>
      </c>
      <c r="AO107" s="22" t="e">
        <f>VLOOKUP($B107,Data!$A$8:$EZ$351,Data!#REF!,FALSE)</f>
        <v>#REF!</v>
      </c>
      <c r="AP107" s="22" t="e">
        <f>VLOOKUP($B107,Data!$A$8:$EZ$351,Data!#REF!,FALSE)</f>
        <v>#REF!</v>
      </c>
      <c r="AQ107" s="22" t="e">
        <f>VLOOKUP($B107,Data!$A$8:$EZ$351,Data!#REF!,FALSE)</f>
        <v>#REF!</v>
      </c>
      <c r="AR107" s="22" t="e">
        <f>VLOOKUP($B107,Data!$A$8:$EZ$351,Data!#REF!,FALSE)</f>
        <v>#REF!</v>
      </c>
      <c r="AS107" s="22" t="e">
        <f>VLOOKUP($B107,Data!$A$8:$EZ$351,Data!#REF!,FALSE)</f>
        <v>#REF!</v>
      </c>
      <c r="AT107" s="22" t="e">
        <f>VLOOKUP($B107,Data!$A$8:$EZ$351,Data!#REF!,FALSE)</f>
        <v>#REF!</v>
      </c>
      <c r="AU107" s="22" t="e">
        <f>VLOOKUP($B107,Data!$A$8:$EZ$351,Data!#REF!,FALSE)</f>
        <v>#REF!</v>
      </c>
      <c r="AV107" s="22" t="e">
        <f>VLOOKUP($B107,Data!$A$8:$EZ$351,Data!#REF!,FALSE)</f>
        <v>#REF!</v>
      </c>
      <c r="AW107" s="22" t="e">
        <f>VLOOKUP($B107,Data!$A$8:$EZ$351,Data!#REF!,FALSE)</f>
        <v>#REF!</v>
      </c>
      <c r="AX107" s="22" t="e">
        <f>VLOOKUP($B107,Data!$A$8:$EZ$351,Data!#REF!,FALSE)</f>
        <v>#REF!</v>
      </c>
      <c r="AY107" s="22" t="e">
        <f>VLOOKUP($B107,Data!$A$8:$EZ$351,Data!#REF!,FALSE)</f>
        <v>#REF!</v>
      </c>
      <c r="AZ107" s="22" t="e">
        <f>VLOOKUP($B107,Data!$A$8:$EZ$351,Data!#REF!,FALSE)</f>
        <v>#REF!</v>
      </c>
      <c r="BA107" s="22" t="e">
        <f>VLOOKUP($B107,Data!$A$8:$EZ$351,Data!#REF!,FALSE)</f>
        <v>#REF!</v>
      </c>
      <c r="BB107" s="22" t="e">
        <f>VLOOKUP($B107,Data!$A$8:$EZ$351,Data!#REF!,FALSE)</f>
        <v>#REF!</v>
      </c>
      <c r="BC107" s="22" t="e">
        <f>VLOOKUP($B107,Data!$A$8:$EZ$351,Data!#REF!,FALSE)</f>
        <v>#REF!</v>
      </c>
      <c r="BD107" s="22" t="e">
        <f>VLOOKUP($B107,Data!$A$8:$EZ$351,Data!#REF!,FALSE)</f>
        <v>#REF!</v>
      </c>
      <c r="BE107" s="22" t="e">
        <f>VLOOKUP($B107,Data!$A$8:$EZ$351,Data!#REF!,FALSE)</f>
        <v>#REF!</v>
      </c>
    </row>
    <row r="108" spans="1:57" x14ac:dyDescent="0.3">
      <c r="A108" s="1"/>
      <c r="B108" s="16" t="s">
        <v>126</v>
      </c>
      <c r="C108" s="35" t="s">
        <v>440</v>
      </c>
      <c r="D108" t="s">
        <v>0</v>
      </c>
      <c r="E108" s="36" t="s">
        <v>126</v>
      </c>
      <c r="F108" t="s">
        <v>404</v>
      </c>
      <c r="G108" t="s">
        <v>418</v>
      </c>
      <c r="H108" s="22" t="e">
        <f>VLOOKUP($B108,Data!$A$8:$EZ$351,Data!EA$4,FALSE)</f>
        <v>#DIV/0!</v>
      </c>
      <c r="I108" s="22">
        <f>VLOOKUP($B108,Data!$A$8:$EZ$351,Data!EB$4,FALSE)</f>
        <v>2.7409326424870466E-2</v>
      </c>
      <c r="J108" s="22">
        <f>VLOOKUP($B108,Data!$A$8:$EZ$351,Data!EC$4,FALSE)</f>
        <v>2.7205882352941177E-2</v>
      </c>
      <c r="K108" s="22">
        <f>VLOOKUP($B108,Data!$A$8:$EZ$351,Data!ED$4,FALSE)</f>
        <v>2.3297491039426525E-2</v>
      </c>
      <c r="L108" s="22">
        <f>VLOOKUP($B108,Data!$A$8:$EZ$351,Data!EE$4,FALSE)</f>
        <v>2.2793103448275863E-2</v>
      </c>
      <c r="M108" s="22">
        <f>VLOOKUP($B108,Data!$A$8:$EZ$351,Data!EF$4,FALSE)</f>
        <v>1.935201401050788E-2</v>
      </c>
      <c r="N108" s="22">
        <f>VLOOKUP($B108,Data!$A$8:$EZ$351,Data!EG$4,FALSE)</f>
        <v>1.7436762225969647E-2</v>
      </c>
      <c r="O108" s="22">
        <f>VLOOKUP($B108,Data!$A$8:$EZ$351,Data!EH$4,FALSE)</f>
        <v>1.6729131175468485E-2</v>
      </c>
      <c r="P108" s="22">
        <f>VLOOKUP($B108,Data!$A$8:$EZ$351,Data!EI$4,FALSE)</f>
        <v>1.6915254237288135E-2</v>
      </c>
      <c r="Q108" s="22">
        <f>VLOOKUP($B108,Data!$A$8:$EZ$351,Data!EJ$4,FALSE)</f>
        <v>1.5743243243243242E-2</v>
      </c>
      <c r="R108" s="22">
        <f>VLOOKUP($B108,Data!$A$8:$EZ$351,Data!EK$4,FALSE)</f>
        <v>1.4840871021775545E-2</v>
      </c>
      <c r="S108" s="22">
        <f>VLOOKUP($B108,Data!$A$8:$EZ$351,Data!EL$4,FALSE)</f>
        <v>1.5025210084033614E-2</v>
      </c>
      <c r="T108" s="22">
        <f>VLOOKUP($B108,Data!$A$8:$EZ$351,Data!EM$4,FALSE)</f>
        <v>1.5327586206896551E-2</v>
      </c>
      <c r="U108" s="22">
        <f>VLOOKUP($B108,Data!$A$8:$EZ$351,Data!EN$4,FALSE)</f>
        <v>1.4861111111111111E-2</v>
      </c>
      <c r="V108" s="22">
        <f>VLOOKUP($B108,Data!$A$8:$EZ$351,Data!EO$4,FALSE)</f>
        <v>1.4087837837837838E-2</v>
      </c>
      <c r="W108" s="22">
        <f>VLOOKUP($B108,Data!$A$8:$EZ$351,Data!EP$4,FALSE)</f>
        <v>1.3048576214405361E-2</v>
      </c>
      <c r="X108" s="22">
        <f>VLOOKUP($B108,Data!$A$8:$EZ$351,Data!EQ$4,FALSE)</f>
        <v>1.3513513513513514E-2</v>
      </c>
      <c r="Y108" s="22">
        <f>VLOOKUP($B108,Data!$A$8:$EZ$351,Data!ER$4,FALSE)</f>
        <v>1.3794266441821247E-2</v>
      </c>
      <c r="Z108" s="22">
        <f>VLOOKUP($B108,Data!$A$8:$EZ$351,Data!ES$4,FALSE)</f>
        <v>1.3826530612244897E-2</v>
      </c>
      <c r="AA108" s="22">
        <f>VLOOKUP($B108,Data!$A$8:$EZ$351,Data!ET$4,FALSE)</f>
        <v>1.3560477001703578E-2</v>
      </c>
      <c r="AB108" s="22">
        <f>VLOOKUP($B108,Data!$A$8:$EZ$351,Data!EU$4,FALSE)</f>
        <v>1.4201680672268907E-2</v>
      </c>
      <c r="AC108" s="22">
        <f>VLOOKUP($B108,Data!$A$8:$EZ$351,Data!EV$4,FALSE)</f>
        <v>1.4540901502504174E-2</v>
      </c>
      <c r="AD108" s="22">
        <f>VLOOKUP($B108,Data!$A$8:$EZ$351,Data!EW$4,FALSE)</f>
        <v>1.3644067796610169E-2</v>
      </c>
      <c r="AE108" s="22">
        <f>VLOOKUP($B108,Data!$A$8:$EZ$351,Data!EX$4,FALSE)</f>
        <v>1.3944153577661432E-2</v>
      </c>
      <c r="AF108" s="22">
        <f>VLOOKUP($B108,Data!$A$8:$EZ$351,Data!EY$4,FALSE)</f>
        <v>1.4682395644283121E-2</v>
      </c>
      <c r="AG108" s="22">
        <f>VLOOKUP($B108,Data!$A$8:$EZ$351,Data!EZ$4,FALSE)</f>
        <v>1.4586330935251799E-2</v>
      </c>
      <c r="AH108" s="22">
        <f>VLOOKUP($B108,Data!$A$8:$FA$351,Data!FA$4,FALSE)</f>
        <v>1.4240837696335079E-2</v>
      </c>
      <c r="AI108" s="22">
        <f>VLOOKUP($B108,Data!$A$8:FB$351,Data!FB$4,FALSE)</f>
        <v>1.4461538461538461E-2</v>
      </c>
      <c r="AJ108" s="22">
        <f>VLOOKUP($B108,Data!$A$8:FC$351,Data!FC$4,FALSE)</f>
        <v>1.4624373956594324E-2</v>
      </c>
      <c r="AK108" s="22">
        <f>VLOOKUP($B108,Data!$A$8:FD$351,Data!FD$4,FALSE)</f>
        <v>4.123762376237624E-2</v>
      </c>
      <c r="AL108" s="22">
        <f>VLOOKUP($B108,Data!$A$8:FE$351,Data!FE$4,FALSE)</f>
        <v>4.3129251700680271E-2</v>
      </c>
      <c r="AM108" s="22">
        <f>VLOOKUP($B108,Data!$A$8:FF$351,Data!FF$4,FALSE)</f>
        <v>4.2663139329805998E-2</v>
      </c>
      <c r="AN108" s="22" t="e">
        <f>VLOOKUP($B108,Data!$A$8:$EZ$351,Data!#REF!,FALSE)</f>
        <v>#REF!</v>
      </c>
      <c r="AO108" s="22" t="e">
        <f>VLOOKUP($B108,Data!$A$8:$EZ$351,Data!#REF!,FALSE)</f>
        <v>#REF!</v>
      </c>
      <c r="AP108" s="22" t="e">
        <f>VLOOKUP($B108,Data!$A$8:$EZ$351,Data!#REF!,FALSE)</f>
        <v>#REF!</v>
      </c>
      <c r="AQ108" s="22" t="e">
        <f>VLOOKUP($B108,Data!$A$8:$EZ$351,Data!#REF!,FALSE)</f>
        <v>#REF!</v>
      </c>
      <c r="AR108" s="22" t="e">
        <f>VLOOKUP($B108,Data!$A$8:$EZ$351,Data!#REF!,FALSE)</f>
        <v>#REF!</v>
      </c>
      <c r="AS108" s="22" t="e">
        <f>VLOOKUP($B108,Data!$A$8:$EZ$351,Data!#REF!,FALSE)</f>
        <v>#REF!</v>
      </c>
      <c r="AT108" s="22" t="e">
        <f>VLOOKUP($B108,Data!$A$8:$EZ$351,Data!#REF!,FALSE)</f>
        <v>#REF!</v>
      </c>
      <c r="AU108" s="22" t="e">
        <f>VLOOKUP($B108,Data!$A$8:$EZ$351,Data!#REF!,FALSE)</f>
        <v>#REF!</v>
      </c>
      <c r="AV108" s="22" t="e">
        <f>VLOOKUP($B108,Data!$A$8:$EZ$351,Data!#REF!,FALSE)</f>
        <v>#REF!</v>
      </c>
      <c r="AW108" s="22" t="e">
        <f>VLOOKUP($B108,Data!$A$8:$EZ$351,Data!#REF!,FALSE)</f>
        <v>#REF!</v>
      </c>
      <c r="AX108" s="22" t="e">
        <f>VLOOKUP($B108,Data!$A$8:$EZ$351,Data!#REF!,FALSE)</f>
        <v>#REF!</v>
      </c>
      <c r="AY108" s="22" t="e">
        <f>VLOOKUP($B108,Data!$A$8:$EZ$351,Data!#REF!,FALSE)</f>
        <v>#REF!</v>
      </c>
      <c r="AZ108" s="22" t="e">
        <f>VLOOKUP($B108,Data!$A$8:$EZ$351,Data!#REF!,FALSE)</f>
        <v>#REF!</v>
      </c>
      <c r="BA108" s="22" t="e">
        <f>VLOOKUP($B108,Data!$A$8:$EZ$351,Data!#REF!,FALSE)</f>
        <v>#REF!</v>
      </c>
      <c r="BB108" s="22" t="e">
        <f>VLOOKUP($B108,Data!$A$8:$EZ$351,Data!#REF!,FALSE)</f>
        <v>#REF!</v>
      </c>
      <c r="BC108" s="22" t="e">
        <f>VLOOKUP($B108,Data!$A$8:$EZ$351,Data!#REF!,FALSE)</f>
        <v>#REF!</v>
      </c>
      <c r="BD108" s="22" t="e">
        <f>VLOOKUP($B108,Data!$A$8:$EZ$351,Data!#REF!,FALSE)</f>
        <v>#REF!</v>
      </c>
      <c r="BE108" s="22" t="e">
        <f>VLOOKUP($B108,Data!$A$8:$EZ$351,Data!#REF!,FALSE)</f>
        <v>#REF!</v>
      </c>
    </row>
    <row r="109" spans="1:57" x14ac:dyDescent="0.3">
      <c r="A109" s="1"/>
      <c r="B109" s="16" t="s">
        <v>127</v>
      </c>
      <c r="C109" s="35" t="s">
        <v>441</v>
      </c>
      <c r="D109" t="s">
        <v>0</v>
      </c>
      <c r="E109" s="36" t="s">
        <v>127</v>
      </c>
      <c r="F109" t="s">
        <v>391</v>
      </c>
      <c r="G109" t="s">
        <v>418</v>
      </c>
      <c r="H109" s="22" t="e">
        <f>VLOOKUP($B109,Data!$A$8:$EZ$351,Data!EA$4,FALSE)</f>
        <v>#DIV/0!</v>
      </c>
      <c r="I109" s="22">
        <f>VLOOKUP($B109,Data!$A$8:$EZ$351,Data!EB$4,FALSE)</f>
        <v>6.5622317596566518E-2</v>
      </c>
      <c r="J109" s="22">
        <f>VLOOKUP($B109,Data!$A$8:$EZ$351,Data!EC$4,FALSE)</f>
        <v>5.6974248927038625E-2</v>
      </c>
      <c r="K109" s="22">
        <f>VLOOKUP($B109,Data!$A$8:$EZ$351,Data!ED$4,FALSE)</f>
        <v>5.2782426778242679E-2</v>
      </c>
      <c r="L109" s="22">
        <f>VLOOKUP($B109,Data!$A$8:$EZ$351,Data!EE$4,FALSE)</f>
        <v>5.32258064516129E-2</v>
      </c>
      <c r="M109" s="22">
        <f>VLOOKUP($B109,Data!$A$8:$EZ$351,Data!EF$4,FALSE)</f>
        <v>4.6494845360824745E-2</v>
      </c>
      <c r="N109" s="22">
        <f>VLOOKUP($B109,Data!$A$8:$EZ$351,Data!EG$4,FALSE)</f>
        <v>3.9456740442655937E-2</v>
      </c>
      <c r="O109" s="22">
        <f>VLOOKUP($B109,Data!$A$8:$EZ$351,Data!EH$4,FALSE)</f>
        <v>3.5350701402805614E-2</v>
      </c>
      <c r="P109" s="22">
        <f>VLOOKUP($B109,Data!$A$8:$EZ$351,Data!EI$4,FALSE)</f>
        <v>3.7039999999999997E-2</v>
      </c>
      <c r="Q109" s="22">
        <f>VLOOKUP($B109,Data!$A$8:$EZ$351,Data!EJ$4,FALSE)</f>
        <v>3.349206349206349E-2</v>
      </c>
      <c r="R109" s="22">
        <f>VLOOKUP($B109,Data!$A$8:$EZ$351,Data!EK$4,FALSE)</f>
        <v>3.1207920792079208E-2</v>
      </c>
      <c r="S109" s="22">
        <f>VLOOKUP($B109,Data!$A$8:$EZ$351,Data!EL$4,FALSE)</f>
        <v>3.1877551020408165E-2</v>
      </c>
      <c r="T109" s="22">
        <f>VLOOKUP($B109,Data!$A$8:$EZ$351,Data!EM$4,FALSE)</f>
        <v>3.5460251046025106E-2</v>
      </c>
      <c r="U109" s="22">
        <f>VLOOKUP($B109,Data!$A$8:$EZ$351,Data!EN$4,FALSE)</f>
        <v>3.6506550218340608E-2</v>
      </c>
      <c r="V109" s="22">
        <f>VLOOKUP($B109,Data!$A$8:$EZ$351,Data!EO$4,FALSE)</f>
        <v>3.4586129753914986E-2</v>
      </c>
      <c r="W109" s="22">
        <f>VLOOKUP($B109,Data!$A$8:$EZ$351,Data!EP$4,FALSE)</f>
        <v>3.1099137931034481E-2</v>
      </c>
      <c r="X109" s="22">
        <f>VLOOKUP($B109,Data!$A$8:$EZ$351,Data!EQ$4,FALSE)</f>
        <v>3.2821052631578945E-2</v>
      </c>
      <c r="Y109" s="22">
        <f>VLOOKUP($B109,Data!$A$8:$EZ$351,Data!ER$4,FALSE)</f>
        <v>3.103030303030303E-2</v>
      </c>
      <c r="Z109" s="22">
        <f>VLOOKUP($B109,Data!$A$8:$EZ$351,Data!ES$4,FALSE)</f>
        <v>2.9374999999999998E-2</v>
      </c>
      <c r="AA109" s="22">
        <f>VLOOKUP($B109,Data!$A$8:$EZ$351,Data!ET$4,FALSE)</f>
        <v>2.9607438016528927E-2</v>
      </c>
      <c r="AB109" s="22">
        <f>VLOOKUP($B109,Data!$A$8:$EZ$351,Data!EU$4,FALSE)</f>
        <v>3.0613107822410147E-2</v>
      </c>
      <c r="AC109" s="22">
        <f>VLOOKUP($B109,Data!$A$8:$EZ$351,Data!EV$4,FALSE)</f>
        <v>3.3634361233480174E-2</v>
      </c>
      <c r="AD109" s="22">
        <f>VLOOKUP($B109,Data!$A$8:$EZ$351,Data!EW$4,FALSE)</f>
        <v>3.4179431072210067E-2</v>
      </c>
      <c r="AE109" s="22">
        <f>VLOOKUP($B109,Data!$A$8:$EZ$351,Data!EX$4,FALSE)</f>
        <v>3.2107438016528926E-2</v>
      </c>
      <c r="AF109" s="22">
        <f>VLOOKUP($B109,Data!$A$8:$EZ$351,Data!EY$4,FALSE)</f>
        <v>3.2430278884462149E-2</v>
      </c>
      <c r="AG109" s="22">
        <f>VLOOKUP($B109,Data!$A$8:$EZ$351,Data!EZ$4,FALSE)</f>
        <v>3.2857142857142856E-2</v>
      </c>
      <c r="AH109" s="22">
        <f>VLOOKUP($B109,Data!$A$8:$FA$351,Data!FA$4,FALSE)</f>
        <v>3.3522267206477732E-2</v>
      </c>
      <c r="AI109" s="22">
        <f>VLOOKUP($B109,Data!$A$8:FB$351,Data!FB$4,FALSE)</f>
        <v>3.8561797752808991E-2</v>
      </c>
      <c r="AJ109" s="22">
        <f>VLOOKUP($B109,Data!$A$8:FC$351,Data!FC$4,FALSE)</f>
        <v>4.2279069767441863E-2</v>
      </c>
      <c r="AK109" s="22">
        <f>VLOOKUP($B109,Data!$A$8:FD$351,Data!FD$4,FALSE)</f>
        <v>8.5968468468468465E-2</v>
      </c>
      <c r="AL109" s="22">
        <f>VLOOKUP($B109,Data!$A$8:FE$351,Data!FE$4,FALSE)</f>
        <v>8.1756756756756754E-2</v>
      </c>
      <c r="AM109" s="22">
        <f>VLOOKUP($B109,Data!$A$8:FF$351,Data!FF$4,FALSE)</f>
        <v>7.4891774891774898E-2</v>
      </c>
      <c r="AN109" s="22" t="e">
        <f>VLOOKUP($B109,Data!$A$8:$EZ$351,Data!#REF!,FALSE)</f>
        <v>#REF!</v>
      </c>
      <c r="AO109" s="22" t="e">
        <f>VLOOKUP($B109,Data!$A$8:$EZ$351,Data!#REF!,FALSE)</f>
        <v>#REF!</v>
      </c>
      <c r="AP109" s="22" t="e">
        <f>VLOOKUP($B109,Data!$A$8:$EZ$351,Data!#REF!,FALSE)</f>
        <v>#REF!</v>
      </c>
      <c r="AQ109" s="22" t="e">
        <f>VLOOKUP($B109,Data!$A$8:$EZ$351,Data!#REF!,FALSE)</f>
        <v>#REF!</v>
      </c>
      <c r="AR109" s="22" t="e">
        <f>VLOOKUP($B109,Data!$A$8:$EZ$351,Data!#REF!,FALSE)</f>
        <v>#REF!</v>
      </c>
      <c r="AS109" s="22" t="e">
        <f>VLOOKUP($B109,Data!$A$8:$EZ$351,Data!#REF!,FALSE)</f>
        <v>#REF!</v>
      </c>
      <c r="AT109" s="22" t="e">
        <f>VLOOKUP($B109,Data!$A$8:$EZ$351,Data!#REF!,FALSE)</f>
        <v>#REF!</v>
      </c>
      <c r="AU109" s="22" t="e">
        <f>VLOOKUP($B109,Data!$A$8:$EZ$351,Data!#REF!,FALSE)</f>
        <v>#REF!</v>
      </c>
      <c r="AV109" s="22" t="e">
        <f>VLOOKUP($B109,Data!$A$8:$EZ$351,Data!#REF!,FALSE)</f>
        <v>#REF!</v>
      </c>
      <c r="AW109" s="22" t="e">
        <f>VLOOKUP($B109,Data!$A$8:$EZ$351,Data!#REF!,FALSE)</f>
        <v>#REF!</v>
      </c>
      <c r="AX109" s="22" t="e">
        <f>VLOOKUP($B109,Data!$A$8:$EZ$351,Data!#REF!,FALSE)</f>
        <v>#REF!</v>
      </c>
      <c r="AY109" s="22" t="e">
        <f>VLOOKUP($B109,Data!$A$8:$EZ$351,Data!#REF!,FALSE)</f>
        <v>#REF!</v>
      </c>
      <c r="AZ109" s="22" t="e">
        <f>VLOOKUP($B109,Data!$A$8:$EZ$351,Data!#REF!,FALSE)</f>
        <v>#REF!</v>
      </c>
      <c r="BA109" s="22" t="e">
        <f>VLOOKUP($B109,Data!$A$8:$EZ$351,Data!#REF!,FALSE)</f>
        <v>#REF!</v>
      </c>
      <c r="BB109" s="22" t="e">
        <f>VLOOKUP($B109,Data!$A$8:$EZ$351,Data!#REF!,FALSE)</f>
        <v>#REF!</v>
      </c>
      <c r="BC109" s="22" t="e">
        <f>VLOOKUP($B109,Data!$A$8:$EZ$351,Data!#REF!,FALSE)</f>
        <v>#REF!</v>
      </c>
      <c r="BD109" s="22" t="e">
        <f>VLOOKUP($B109,Data!$A$8:$EZ$351,Data!#REF!,FALSE)</f>
        <v>#REF!</v>
      </c>
      <c r="BE109" s="22" t="e">
        <f>VLOOKUP($B109,Data!$A$8:$EZ$351,Data!#REF!,FALSE)</f>
        <v>#REF!</v>
      </c>
    </row>
    <row r="110" spans="1:57" x14ac:dyDescent="0.3">
      <c r="A110" s="1"/>
      <c r="B110" s="16" t="s">
        <v>466</v>
      </c>
      <c r="C110" s="35" t="s">
        <v>441</v>
      </c>
      <c r="D110" t="s">
        <v>0</v>
      </c>
      <c r="E110" s="16" t="s">
        <v>466</v>
      </c>
      <c r="F110" t="s">
        <v>400</v>
      </c>
      <c r="H110" s="22" t="e">
        <f>VLOOKUP($B110,Data!$A$8:$EZ$351,Data!EA$4,FALSE)</f>
        <v>#DIV/0!</v>
      </c>
      <c r="I110" s="22">
        <f>VLOOKUP($B110,Data!$A$8:$EZ$351,Data!EB$4,FALSE)</f>
        <v>4.2657502863688433E-2</v>
      </c>
      <c r="J110" s="22">
        <f>VLOOKUP($B110,Data!$A$8:$EZ$351,Data!EC$4,FALSE)</f>
        <v>3.9224537037037037E-2</v>
      </c>
      <c r="K110" s="22">
        <f>VLOOKUP($B110,Data!$A$8:$EZ$351,Data!ED$4,FALSE)</f>
        <v>3.5470183486238531E-2</v>
      </c>
      <c r="L110" s="22">
        <f>VLOOKUP($B110,Data!$A$8:$EZ$351,Data!EE$4,FALSE)</f>
        <v>3.4902857142857145E-2</v>
      </c>
      <c r="M110" s="22">
        <f>VLOOKUP($B110,Data!$A$8:$EZ$351,Data!EF$4,FALSE)</f>
        <v>2.9965477560414268E-2</v>
      </c>
      <c r="N110" s="22">
        <f>VLOOKUP($B110,Data!$A$8:$EZ$351,Data!EG$4,FALSE)</f>
        <v>2.8173410404624278E-2</v>
      </c>
      <c r="O110" s="22">
        <f>VLOOKUP($B110,Data!$A$8:$EZ$351,Data!EH$4,FALSE)</f>
        <v>2.5206703910614525E-2</v>
      </c>
      <c r="P110" s="22">
        <f>VLOOKUP($B110,Data!$A$8:$EZ$351,Data!EI$4,FALSE)</f>
        <v>2.5698324022346369E-2</v>
      </c>
      <c r="Q110" s="22">
        <f>VLOOKUP($B110,Data!$A$8:$EZ$351,Data!EJ$4,FALSE)</f>
        <v>2.4606481481481483E-2</v>
      </c>
      <c r="R110" s="22">
        <f>VLOOKUP($B110,Data!$A$8:$EZ$351,Data!EK$4,FALSE)</f>
        <v>2.3248847926267281E-2</v>
      </c>
      <c r="S110" s="22">
        <f>VLOOKUP($B110,Data!$A$8:$EZ$351,Data!EL$4,FALSE)</f>
        <v>2.2439862542955328E-2</v>
      </c>
      <c r="T110" s="22">
        <f>VLOOKUP($B110,Data!$A$8:$EZ$351,Data!EM$4,FALSE)</f>
        <v>2.3015873015873017E-2</v>
      </c>
      <c r="U110" s="22">
        <f>VLOOKUP($B110,Data!$A$8:$EZ$351,Data!EN$4,FALSE)</f>
        <v>2.2717023675310033E-2</v>
      </c>
      <c r="V110" s="22">
        <f>VLOOKUP($B110,Data!$A$8:$EZ$351,Data!EO$4,FALSE)</f>
        <v>2.2434584755403868E-2</v>
      </c>
      <c r="W110" s="22">
        <f>VLOOKUP($B110,Data!$A$8:$EZ$351,Data!EP$4,FALSE)</f>
        <v>2.1251422070534699E-2</v>
      </c>
      <c r="X110" s="22">
        <f>VLOOKUP($B110,Data!$A$8:$EZ$351,Data!EQ$4,FALSE)</f>
        <v>2.410942956926659E-2</v>
      </c>
      <c r="Y110" s="22">
        <f>VLOOKUP($B110,Data!$A$8:$EZ$351,Data!ER$4,FALSE)</f>
        <v>2.3447880870561284E-2</v>
      </c>
      <c r="Z110" s="22">
        <f>VLOOKUP($B110,Data!$A$8:$EZ$351,Data!ES$4,FALSE)</f>
        <v>2.2811059907834101E-2</v>
      </c>
      <c r="AA110" s="22">
        <f>VLOOKUP($B110,Data!$A$8:$EZ$351,Data!ET$4,FALSE)</f>
        <v>2.2684331797235023E-2</v>
      </c>
      <c r="AB110" s="22">
        <f>VLOOKUP($B110,Data!$A$8:$EZ$351,Data!EU$4,FALSE)</f>
        <v>2.3816534541336355E-2</v>
      </c>
      <c r="AC110" s="22">
        <f>VLOOKUP($B110,Data!$A$8:$EZ$351,Data!EV$4,FALSE)</f>
        <v>2.3145434047350619E-2</v>
      </c>
      <c r="AD110" s="22">
        <f>VLOOKUP($B110,Data!$A$8:$EZ$351,Data!EW$4,FALSE)</f>
        <v>2.1968325791855203E-2</v>
      </c>
      <c r="AE110" s="22">
        <f>VLOOKUP($B110,Data!$A$8:$EZ$351,Data!EX$4,FALSE)</f>
        <v>2.2618223760092274E-2</v>
      </c>
      <c r="AF110" s="22">
        <f>VLOOKUP($B110,Data!$A$8:$EZ$351,Data!EY$4,FALSE)</f>
        <v>2.4209302325581394E-2</v>
      </c>
      <c r="AG110" s="22">
        <f>VLOOKUP($B110,Data!$A$8:$EZ$351,Data!EZ$4,FALSE)</f>
        <v>2.3811188811188811E-2</v>
      </c>
      <c r="AH110" s="22">
        <f>VLOOKUP($B110,Data!$A$8:$FA$351,Data!FA$4,FALSE)</f>
        <v>2.4144037780401417E-2</v>
      </c>
      <c r="AI110" s="22">
        <f>VLOOKUP($B110,Data!$A$8:FB$351,Data!FB$4,FALSE)</f>
        <v>2.3136574074074073E-2</v>
      </c>
      <c r="AJ110" s="22">
        <f>VLOOKUP($B110,Data!$A$8:FC$351,Data!FC$4,FALSE)</f>
        <v>2.4841735052754981E-2</v>
      </c>
      <c r="AK110" s="22">
        <f>VLOOKUP($B110,Data!$A$8:FD$351,Data!FD$4,FALSE)</f>
        <v>5.389929742388759E-2</v>
      </c>
      <c r="AL110" s="22">
        <f>VLOOKUP($B110,Data!$A$8:FE$351,Data!FE$4,FALSE)</f>
        <v>5.3291995490417139E-2</v>
      </c>
      <c r="AM110" s="22">
        <f>VLOOKUP($B110,Data!$A$8:FF$351,Data!FF$4,FALSE)</f>
        <v>5.1868512110726642E-2</v>
      </c>
      <c r="AN110" s="22" t="e">
        <f>VLOOKUP($B110,Data!$A$8:$EZ$351,Data!#REF!,FALSE)</f>
        <v>#REF!</v>
      </c>
      <c r="AO110" s="22" t="e">
        <f>VLOOKUP($B110,Data!$A$8:$EZ$351,Data!#REF!,FALSE)</f>
        <v>#REF!</v>
      </c>
      <c r="AP110" s="22" t="e">
        <f>VLOOKUP($B110,Data!$A$8:$EZ$351,Data!#REF!,FALSE)</f>
        <v>#REF!</v>
      </c>
      <c r="AQ110" s="22" t="e">
        <f>VLOOKUP($B110,Data!$A$8:$EZ$351,Data!#REF!,FALSE)</f>
        <v>#REF!</v>
      </c>
      <c r="AR110" s="22" t="e">
        <f>VLOOKUP($B110,Data!$A$8:$EZ$351,Data!#REF!,FALSE)</f>
        <v>#REF!</v>
      </c>
      <c r="AS110" s="22" t="e">
        <f>VLOOKUP($B110,Data!$A$8:$EZ$351,Data!#REF!,FALSE)</f>
        <v>#REF!</v>
      </c>
      <c r="AT110" s="22" t="e">
        <f>VLOOKUP($B110,Data!$A$8:$EZ$351,Data!#REF!,FALSE)</f>
        <v>#REF!</v>
      </c>
      <c r="AU110" s="22" t="e">
        <f>VLOOKUP($B110,Data!$A$8:$EZ$351,Data!#REF!,FALSE)</f>
        <v>#REF!</v>
      </c>
      <c r="AV110" s="22" t="e">
        <f>VLOOKUP($B110,Data!$A$8:$EZ$351,Data!#REF!,FALSE)</f>
        <v>#REF!</v>
      </c>
      <c r="AW110" s="22" t="e">
        <f>VLOOKUP($B110,Data!$A$8:$EZ$351,Data!#REF!,FALSE)</f>
        <v>#REF!</v>
      </c>
      <c r="AX110" s="22" t="e">
        <f>VLOOKUP($B110,Data!$A$8:$EZ$351,Data!#REF!,FALSE)</f>
        <v>#REF!</v>
      </c>
      <c r="AY110" s="22" t="e">
        <f>VLOOKUP($B110,Data!$A$8:$EZ$351,Data!#REF!,FALSE)</f>
        <v>#REF!</v>
      </c>
      <c r="AZ110" s="22" t="e">
        <f>VLOOKUP($B110,Data!$A$8:$EZ$351,Data!#REF!,FALSE)</f>
        <v>#REF!</v>
      </c>
      <c r="BA110" s="22" t="e">
        <f>VLOOKUP($B110,Data!$A$8:$EZ$351,Data!#REF!,FALSE)</f>
        <v>#REF!</v>
      </c>
      <c r="BB110" s="22" t="e">
        <f>VLOOKUP($B110,Data!$A$8:$EZ$351,Data!#REF!,FALSE)</f>
        <v>#REF!</v>
      </c>
      <c r="BC110" s="22" t="e">
        <f>VLOOKUP($B110,Data!$A$8:$EZ$351,Data!#REF!,FALSE)</f>
        <v>#REF!</v>
      </c>
      <c r="BD110" s="22" t="e">
        <f>VLOOKUP($B110,Data!$A$8:$EZ$351,Data!#REF!,FALSE)</f>
        <v>#REF!</v>
      </c>
      <c r="BE110" s="22" t="e">
        <f>VLOOKUP($B110,Data!$A$8:$EZ$351,Data!#REF!,FALSE)</f>
        <v>#REF!</v>
      </c>
    </row>
    <row r="111" spans="1:57" x14ac:dyDescent="0.3">
      <c r="A111" s="1"/>
      <c r="B111" s="16" t="s">
        <v>128</v>
      </c>
      <c r="C111" s="35" t="s">
        <v>441</v>
      </c>
      <c r="D111" t="s">
        <v>0</v>
      </c>
      <c r="E111" s="36" t="s">
        <v>128</v>
      </c>
      <c r="F111" t="s">
        <v>413</v>
      </c>
      <c r="G111" t="s">
        <v>418</v>
      </c>
      <c r="H111" s="22" t="e">
        <f>VLOOKUP($B111,Data!$A$8:$EZ$351,Data!EA$4,FALSE)</f>
        <v>#DIV/0!</v>
      </c>
      <c r="I111" s="22">
        <f>VLOOKUP($B111,Data!$A$8:$EZ$351,Data!EB$4,FALSE)</f>
        <v>4.8629441624365485E-2</v>
      </c>
      <c r="J111" s="22">
        <f>VLOOKUP($B111,Data!$A$8:$EZ$351,Data!EC$4,FALSE)</f>
        <v>4.8512820512820513E-2</v>
      </c>
      <c r="K111" s="22">
        <f>VLOOKUP($B111,Data!$A$8:$EZ$351,Data!ED$4,FALSE)</f>
        <v>4.5794871794871794E-2</v>
      </c>
      <c r="L111" s="22">
        <f>VLOOKUP($B111,Data!$A$8:$EZ$351,Data!EE$4,FALSE)</f>
        <v>4.4708860759493672E-2</v>
      </c>
      <c r="M111" s="22">
        <f>VLOOKUP($B111,Data!$A$8:$EZ$351,Data!EF$4,FALSE)</f>
        <v>3.8345864661654135E-2</v>
      </c>
      <c r="N111" s="22">
        <f>VLOOKUP($B111,Data!$A$8:$EZ$351,Data!EG$4,FALSE)</f>
        <v>3.4143920595533499E-2</v>
      </c>
      <c r="O111" s="22">
        <f>VLOOKUP($B111,Data!$A$8:$EZ$351,Data!EH$4,FALSE)</f>
        <v>3.1622276029055693E-2</v>
      </c>
      <c r="P111" s="22">
        <f>VLOOKUP($B111,Data!$A$8:$EZ$351,Data!EI$4,FALSE)</f>
        <v>3.1662763466042153E-2</v>
      </c>
      <c r="Q111" s="22">
        <f>VLOOKUP($B111,Data!$A$8:$EZ$351,Data!EJ$4,FALSE)</f>
        <v>2.9348837209302325E-2</v>
      </c>
      <c r="R111" s="22">
        <f>VLOOKUP($B111,Data!$A$8:$EZ$351,Data!EK$4,FALSE)</f>
        <v>2.9182692307692309E-2</v>
      </c>
      <c r="S111" s="22">
        <f>VLOOKUP($B111,Data!$A$8:$EZ$351,Data!EL$4,FALSE)</f>
        <v>3.0072639225181597E-2</v>
      </c>
      <c r="T111" s="22">
        <f>VLOOKUP($B111,Data!$A$8:$EZ$351,Data!EM$4,FALSE)</f>
        <v>3.2407862407862406E-2</v>
      </c>
      <c r="U111" s="22">
        <f>VLOOKUP($B111,Data!$A$8:$EZ$351,Data!EN$4,FALSE)</f>
        <v>3.0827250608272506E-2</v>
      </c>
      <c r="V111" s="22">
        <f>VLOOKUP($B111,Data!$A$8:$EZ$351,Data!EO$4,FALSE)</f>
        <v>2.9706601466992666E-2</v>
      </c>
      <c r="W111" s="22">
        <f>VLOOKUP($B111,Data!$A$8:$EZ$351,Data!EP$4,FALSE)</f>
        <v>2.7906403940886698E-2</v>
      </c>
      <c r="X111" s="22">
        <f>VLOOKUP($B111,Data!$A$8:$EZ$351,Data!EQ$4,FALSE)</f>
        <v>3.078880407124682E-2</v>
      </c>
      <c r="Y111" s="22">
        <f>VLOOKUP($B111,Data!$A$8:$EZ$351,Data!ER$4,FALSE)</f>
        <v>3.0946291560102302E-2</v>
      </c>
      <c r="Z111" s="22">
        <f>VLOOKUP($B111,Data!$A$8:$EZ$351,Data!ES$4,FALSE)</f>
        <v>2.743718592964824E-2</v>
      </c>
      <c r="AA111" s="22">
        <f>VLOOKUP($B111,Data!$A$8:$EZ$351,Data!ET$4,FALSE)</f>
        <v>2.7890624999999999E-2</v>
      </c>
      <c r="AB111" s="22">
        <f>VLOOKUP($B111,Data!$A$8:$EZ$351,Data!EU$4,FALSE)</f>
        <v>2.9321148825065275E-2</v>
      </c>
      <c r="AC111" s="22">
        <f>VLOOKUP($B111,Data!$A$8:$EZ$351,Data!EV$4,FALSE)</f>
        <v>2.8106060606060607E-2</v>
      </c>
      <c r="AD111" s="22">
        <f>VLOOKUP($B111,Data!$A$8:$EZ$351,Data!EW$4,FALSE)</f>
        <v>2.7356608478802991E-2</v>
      </c>
      <c r="AE111" s="22">
        <f>VLOOKUP($B111,Data!$A$8:$EZ$351,Data!EX$4,FALSE)</f>
        <v>2.6786570743405277E-2</v>
      </c>
      <c r="AF111" s="22">
        <f>VLOOKUP($B111,Data!$A$8:$EZ$351,Data!EY$4,FALSE)</f>
        <v>2.7724137931034482E-2</v>
      </c>
      <c r="AG111" s="22">
        <f>VLOOKUP($B111,Data!$A$8:$EZ$351,Data!EZ$4,FALSE)</f>
        <v>2.7720930232558141E-2</v>
      </c>
      <c r="AH111" s="22">
        <f>VLOOKUP($B111,Data!$A$8:$FA$351,Data!FA$4,FALSE)</f>
        <v>2.7119047619047619E-2</v>
      </c>
      <c r="AI111" s="22">
        <f>VLOOKUP($B111,Data!$A$8:FB$351,Data!FB$4,FALSE)</f>
        <v>2.6402877697841727E-2</v>
      </c>
      <c r="AJ111" s="22">
        <f>VLOOKUP($B111,Data!$A$8:FC$351,Data!FC$4,FALSE)</f>
        <v>2.7226107226107226E-2</v>
      </c>
      <c r="AK111" s="22">
        <f>VLOOKUP($B111,Data!$A$8:FD$351,Data!FD$4,FALSE)</f>
        <v>6.293827160493827E-2</v>
      </c>
      <c r="AL111" s="22">
        <f>VLOOKUP($B111,Data!$A$8:FE$351,Data!FE$4,FALSE)</f>
        <v>6.0495049504950493E-2</v>
      </c>
      <c r="AM111" s="22">
        <f>VLOOKUP($B111,Data!$A$8:FF$351,Data!FF$4,FALSE)</f>
        <v>5.5643564356435644E-2</v>
      </c>
      <c r="AN111" s="22" t="e">
        <f>VLOOKUP($B111,Data!$A$8:$EZ$351,Data!#REF!,FALSE)</f>
        <v>#REF!</v>
      </c>
      <c r="AO111" s="22" t="e">
        <f>VLOOKUP($B111,Data!$A$8:$EZ$351,Data!#REF!,FALSE)</f>
        <v>#REF!</v>
      </c>
      <c r="AP111" s="22" t="e">
        <f>VLOOKUP($B111,Data!$A$8:$EZ$351,Data!#REF!,FALSE)</f>
        <v>#REF!</v>
      </c>
      <c r="AQ111" s="22" t="e">
        <f>VLOOKUP($B111,Data!$A$8:$EZ$351,Data!#REF!,FALSE)</f>
        <v>#REF!</v>
      </c>
      <c r="AR111" s="22" t="e">
        <f>VLOOKUP($B111,Data!$A$8:$EZ$351,Data!#REF!,FALSE)</f>
        <v>#REF!</v>
      </c>
      <c r="AS111" s="22" t="e">
        <f>VLOOKUP($B111,Data!$A$8:$EZ$351,Data!#REF!,FALSE)</f>
        <v>#REF!</v>
      </c>
      <c r="AT111" s="22" t="e">
        <f>VLOOKUP($B111,Data!$A$8:$EZ$351,Data!#REF!,FALSE)</f>
        <v>#REF!</v>
      </c>
      <c r="AU111" s="22" t="e">
        <f>VLOOKUP($B111,Data!$A$8:$EZ$351,Data!#REF!,FALSE)</f>
        <v>#REF!</v>
      </c>
      <c r="AV111" s="22" t="e">
        <f>VLOOKUP($B111,Data!$A$8:$EZ$351,Data!#REF!,FALSE)</f>
        <v>#REF!</v>
      </c>
      <c r="AW111" s="22" t="e">
        <f>VLOOKUP($B111,Data!$A$8:$EZ$351,Data!#REF!,FALSE)</f>
        <v>#REF!</v>
      </c>
      <c r="AX111" s="22" t="e">
        <f>VLOOKUP($B111,Data!$A$8:$EZ$351,Data!#REF!,FALSE)</f>
        <v>#REF!</v>
      </c>
      <c r="AY111" s="22" t="e">
        <f>VLOOKUP($B111,Data!$A$8:$EZ$351,Data!#REF!,FALSE)</f>
        <v>#REF!</v>
      </c>
      <c r="AZ111" s="22" t="e">
        <f>VLOOKUP($B111,Data!$A$8:$EZ$351,Data!#REF!,FALSE)</f>
        <v>#REF!</v>
      </c>
      <c r="BA111" s="22" t="e">
        <f>VLOOKUP($B111,Data!$A$8:$EZ$351,Data!#REF!,FALSE)</f>
        <v>#REF!</v>
      </c>
      <c r="BB111" s="22" t="e">
        <f>VLOOKUP($B111,Data!$A$8:$EZ$351,Data!#REF!,FALSE)</f>
        <v>#REF!</v>
      </c>
      <c r="BC111" s="22" t="e">
        <f>VLOOKUP($B111,Data!$A$8:$EZ$351,Data!#REF!,FALSE)</f>
        <v>#REF!</v>
      </c>
      <c r="BD111" s="22" t="e">
        <f>VLOOKUP($B111,Data!$A$8:$EZ$351,Data!#REF!,FALSE)</f>
        <v>#REF!</v>
      </c>
      <c r="BE111" s="22" t="e">
        <f>VLOOKUP($B111,Data!$A$8:$EZ$351,Data!#REF!,FALSE)</f>
        <v>#REF!</v>
      </c>
    </row>
    <row r="112" spans="1:57" x14ac:dyDescent="0.3">
      <c r="A112" s="1"/>
      <c r="B112" s="16" t="s">
        <v>129</v>
      </c>
      <c r="C112" s="35" t="s">
        <v>440</v>
      </c>
      <c r="D112" t="s">
        <v>0</v>
      </c>
      <c r="E112" s="36" t="s">
        <v>129</v>
      </c>
      <c r="F112" t="s">
        <v>412</v>
      </c>
      <c r="G112" t="s">
        <v>418</v>
      </c>
      <c r="H112" s="22" t="e">
        <f>VLOOKUP($B112,Data!$A$8:$EZ$351,Data!EA$4,FALSE)</f>
        <v>#DIV/0!</v>
      </c>
      <c r="I112" s="22">
        <f>VLOOKUP($B112,Data!$A$8:$EZ$351,Data!EB$4,FALSE)</f>
        <v>4.5507246376811597E-2</v>
      </c>
      <c r="J112" s="22">
        <f>VLOOKUP($B112,Data!$A$8:$EZ$351,Data!EC$4,FALSE)</f>
        <v>4.3544668587896254E-2</v>
      </c>
      <c r="K112" s="22">
        <f>VLOOKUP($B112,Data!$A$8:$EZ$351,Data!ED$4,FALSE)</f>
        <v>4.6280487804878048E-2</v>
      </c>
      <c r="L112" s="22">
        <f>VLOOKUP($B112,Data!$A$8:$EZ$351,Data!EE$4,FALSE)</f>
        <v>4.9648562300319492E-2</v>
      </c>
      <c r="M112" s="22">
        <f>VLOOKUP($B112,Data!$A$8:$EZ$351,Data!EF$4,FALSE)</f>
        <v>3.9246987951807227E-2</v>
      </c>
      <c r="N112" s="22">
        <f>VLOOKUP($B112,Data!$A$8:$EZ$351,Data!EG$4,FALSE)</f>
        <v>3.6993865030674845E-2</v>
      </c>
      <c r="O112" s="22">
        <f>VLOOKUP($B112,Data!$A$8:$EZ$351,Data!EH$4,FALSE)</f>
        <v>3.3760932944606414E-2</v>
      </c>
      <c r="P112" s="22">
        <f>VLOOKUP($B112,Data!$A$8:$EZ$351,Data!EI$4,FALSE)</f>
        <v>3.2430769230769228E-2</v>
      </c>
      <c r="Q112" s="22">
        <f>VLOOKUP($B112,Data!$A$8:$EZ$351,Data!EJ$4,FALSE)</f>
        <v>3.3716012084592142E-2</v>
      </c>
      <c r="R112" s="22">
        <f>VLOOKUP($B112,Data!$A$8:$EZ$351,Data!EK$4,FALSE)</f>
        <v>3.1354466858789627E-2</v>
      </c>
      <c r="S112" s="22">
        <f>VLOOKUP($B112,Data!$A$8:$EZ$351,Data!EL$4,FALSE)</f>
        <v>2.9829545454545456E-2</v>
      </c>
      <c r="T112" s="22">
        <f>VLOOKUP($B112,Data!$A$8:$EZ$351,Data!EM$4,FALSE)</f>
        <v>2.8989071038251366E-2</v>
      </c>
      <c r="U112" s="22">
        <f>VLOOKUP($B112,Data!$A$8:$EZ$351,Data!EN$4,FALSE)</f>
        <v>2.9237288135593221E-2</v>
      </c>
      <c r="V112" s="22">
        <f>VLOOKUP($B112,Data!$A$8:$EZ$351,Data!EO$4,FALSE)</f>
        <v>2.8603351955307263E-2</v>
      </c>
      <c r="W112" s="22">
        <f>VLOOKUP($B112,Data!$A$8:$EZ$351,Data!EP$4,FALSE)</f>
        <v>2.9970414201183432E-2</v>
      </c>
      <c r="X112" s="22">
        <f>VLOOKUP($B112,Data!$A$8:$EZ$351,Data!EQ$4,FALSE)</f>
        <v>3.0942857142857143E-2</v>
      </c>
      <c r="Y112" s="22">
        <f>VLOOKUP($B112,Data!$A$8:$EZ$351,Data!ER$4,FALSE)</f>
        <v>2.8655462184873949E-2</v>
      </c>
      <c r="Z112" s="22">
        <f>VLOOKUP($B112,Data!$A$8:$EZ$351,Data!ES$4,FALSE)</f>
        <v>2.8968481375358165E-2</v>
      </c>
      <c r="AA112" s="22">
        <f>VLOOKUP($B112,Data!$A$8:$EZ$351,Data!ET$4,FALSE)</f>
        <v>2.9125364431486882E-2</v>
      </c>
      <c r="AB112" s="22">
        <f>VLOOKUP($B112,Data!$A$8:$EZ$351,Data!EU$4,FALSE)</f>
        <v>2.9090909090909091E-2</v>
      </c>
      <c r="AC112" s="22">
        <f>VLOOKUP($B112,Data!$A$8:$EZ$351,Data!EV$4,FALSE)</f>
        <v>2.957957957957958E-2</v>
      </c>
      <c r="AD112" s="22">
        <f>VLOOKUP($B112,Data!$A$8:$EZ$351,Data!EW$4,FALSE)</f>
        <v>2.8293413173652696E-2</v>
      </c>
      <c r="AE112" s="22">
        <f>VLOOKUP($B112,Data!$A$8:$EZ$351,Data!EX$4,FALSE)</f>
        <v>2.9706744868035189E-2</v>
      </c>
      <c r="AF112" s="22">
        <f>VLOOKUP($B112,Data!$A$8:$EZ$351,Data!EY$4,FALSE)</f>
        <v>2.9134078212290502E-2</v>
      </c>
      <c r="AG112" s="22">
        <f>VLOOKUP($B112,Data!$A$8:$EZ$351,Data!EZ$4,FALSE)</f>
        <v>2.8087431693989071E-2</v>
      </c>
      <c r="AH112" s="22">
        <f>VLOOKUP($B112,Data!$A$8:$FA$351,Data!FA$4,FALSE)</f>
        <v>2.7849462365591399E-2</v>
      </c>
      <c r="AI112" s="22">
        <f>VLOOKUP($B112,Data!$A$8:FB$351,Data!FB$4,FALSE)</f>
        <v>2.7338501291989663E-2</v>
      </c>
      <c r="AJ112" s="22">
        <f>VLOOKUP($B112,Data!$A$8:FC$351,Data!FC$4,FALSE)</f>
        <v>2.9242819843342035E-2</v>
      </c>
      <c r="AK112" s="22">
        <f>VLOOKUP($B112,Data!$A$8:FD$351,Data!FD$4,FALSE)</f>
        <v>7.2391304347826091E-2</v>
      </c>
      <c r="AL112" s="22">
        <f>VLOOKUP($B112,Data!$A$8:FE$351,Data!FE$4,FALSE)</f>
        <v>6.8756906077348065E-2</v>
      </c>
      <c r="AM112" s="22">
        <f>VLOOKUP($B112,Data!$A$8:FF$351,Data!FF$4,FALSE)</f>
        <v>6.9606741573033704E-2</v>
      </c>
      <c r="AN112" s="22" t="e">
        <f>VLOOKUP($B112,Data!$A$8:$EZ$351,Data!#REF!,FALSE)</f>
        <v>#REF!</v>
      </c>
      <c r="AO112" s="22" t="e">
        <f>VLOOKUP($B112,Data!$A$8:$EZ$351,Data!#REF!,FALSE)</f>
        <v>#REF!</v>
      </c>
      <c r="AP112" s="22" t="e">
        <f>VLOOKUP($B112,Data!$A$8:$EZ$351,Data!#REF!,FALSE)</f>
        <v>#REF!</v>
      </c>
      <c r="AQ112" s="22" t="e">
        <f>VLOOKUP($B112,Data!$A$8:$EZ$351,Data!#REF!,FALSE)</f>
        <v>#REF!</v>
      </c>
      <c r="AR112" s="22" t="e">
        <f>VLOOKUP($B112,Data!$A$8:$EZ$351,Data!#REF!,FALSE)</f>
        <v>#REF!</v>
      </c>
      <c r="AS112" s="22" t="e">
        <f>VLOOKUP($B112,Data!$A$8:$EZ$351,Data!#REF!,FALSE)</f>
        <v>#REF!</v>
      </c>
      <c r="AT112" s="22" t="e">
        <f>VLOOKUP($B112,Data!$A$8:$EZ$351,Data!#REF!,FALSE)</f>
        <v>#REF!</v>
      </c>
      <c r="AU112" s="22" t="e">
        <f>VLOOKUP($B112,Data!$A$8:$EZ$351,Data!#REF!,FALSE)</f>
        <v>#REF!</v>
      </c>
      <c r="AV112" s="22" t="e">
        <f>VLOOKUP($B112,Data!$A$8:$EZ$351,Data!#REF!,FALSE)</f>
        <v>#REF!</v>
      </c>
      <c r="AW112" s="22" t="e">
        <f>VLOOKUP($B112,Data!$A$8:$EZ$351,Data!#REF!,FALSE)</f>
        <v>#REF!</v>
      </c>
      <c r="AX112" s="22" t="e">
        <f>VLOOKUP($B112,Data!$A$8:$EZ$351,Data!#REF!,FALSE)</f>
        <v>#REF!</v>
      </c>
      <c r="AY112" s="22" t="e">
        <f>VLOOKUP($B112,Data!$A$8:$EZ$351,Data!#REF!,FALSE)</f>
        <v>#REF!</v>
      </c>
      <c r="AZ112" s="22" t="e">
        <f>VLOOKUP($B112,Data!$A$8:$EZ$351,Data!#REF!,FALSE)</f>
        <v>#REF!</v>
      </c>
      <c r="BA112" s="22" t="e">
        <f>VLOOKUP($B112,Data!$A$8:$EZ$351,Data!#REF!,FALSE)</f>
        <v>#REF!</v>
      </c>
      <c r="BB112" s="22" t="e">
        <f>VLOOKUP($B112,Data!$A$8:$EZ$351,Data!#REF!,FALSE)</f>
        <v>#REF!</v>
      </c>
      <c r="BC112" s="22" t="e">
        <f>VLOOKUP($B112,Data!$A$8:$EZ$351,Data!#REF!,FALSE)</f>
        <v>#REF!</v>
      </c>
      <c r="BD112" s="22" t="e">
        <f>VLOOKUP($B112,Data!$A$8:$EZ$351,Data!#REF!,FALSE)</f>
        <v>#REF!</v>
      </c>
      <c r="BE112" s="22" t="e">
        <f>VLOOKUP($B112,Data!$A$8:$EZ$351,Data!#REF!,FALSE)</f>
        <v>#REF!</v>
      </c>
    </row>
    <row r="113" spans="1:57" x14ac:dyDescent="0.3">
      <c r="A113" s="1"/>
      <c r="B113" s="16" t="s">
        <v>130</v>
      </c>
      <c r="C113" s="35" t="s">
        <v>440</v>
      </c>
      <c r="D113" t="s">
        <v>442</v>
      </c>
      <c r="E113" s="36" t="s">
        <v>130</v>
      </c>
      <c r="F113" t="s">
        <v>401</v>
      </c>
      <c r="G113" t="s">
        <v>418</v>
      </c>
      <c r="H113" s="22" t="e">
        <f>VLOOKUP($B113,Data!$A$8:$EZ$351,Data!EA$4,FALSE)</f>
        <v>#DIV/0!</v>
      </c>
      <c r="I113" s="22">
        <f>VLOOKUP($B113,Data!$A$8:$EZ$351,Data!EB$4,FALSE)</f>
        <v>8.963617463617464E-2</v>
      </c>
      <c r="J113" s="22">
        <f>VLOOKUP($B113,Data!$A$8:$EZ$351,Data!EC$4,FALSE)</f>
        <v>8.6897274633123689E-2</v>
      </c>
      <c r="K113" s="22">
        <f>VLOOKUP($B113,Data!$A$8:$EZ$351,Data!ED$4,FALSE)</f>
        <v>8.077330508474577E-2</v>
      </c>
      <c r="L113" s="22">
        <f>VLOOKUP($B113,Data!$A$8:$EZ$351,Data!EE$4,FALSE)</f>
        <v>8.1787592008412194E-2</v>
      </c>
      <c r="M113" s="22">
        <f>VLOOKUP($B113,Data!$A$8:$EZ$351,Data!EF$4,FALSE)</f>
        <v>7.5084033613445372E-2</v>
      </c>
      <c r="N113" s="22">
        <f>VLOOKUP($B113,Data!$A$8:$EZ$351,Data!EG$4,FALSE)</f>
        <v>6.7536082474226808E-2</v>
      </c>
      <c r="O113" s="22">
        <f>VLOOKUP($B113,Data!$A$8:$EZ$351,Data!EH$4,FALSE)</f>
        <v>6.3190621814475031E-2</v>
      </c>
      <c r="P113" s="22">
        <f>VLOOKUP($B113,Data!$A$8:$EZ$351,Data!EI$4,FALSE)</f>
        <v>6.1722772277227722E-2</v>
      </c>
      <c r="Q113" s="22">
        <f>VLOOKUP($B113,Data!$A$8:$EZ$351,Data!EJ$4,FALSE)</f>
        <v>5.6899606299212598E-2</v>
      </c>
      <c r="R113" s="22">
        <f>VLOOKUP($B113,Data!$A$8:$EZ$351,Data!EK$4,FALSE)</f>
        <v>5.4980158730158733E-2</v>
      </c>
      <c r="S113" s="22">
        <f>VLOOKUP($B113,Data!$A$8:$EZ$351,Data!EL$4,FALSE)</f>
        <v>5.1454363089267804E-2</v>
      </c>
      <c r="T113" s="22">
        <f>VLOOKUP($B113,Data!$A$8:$EZ$351,Data!EM$4,FALSE)</f>
        <v>5.6518668012108982E-2</v>
      </c>
      <c r="U113" s="22">
        <f>VLOOKUP($B113,Data!$A$8:$EZ$351,Data!EN$4,FALSE)</f>
        <v>5.5247225025227047E-2</v>
      </c>
      <c r="V113" s="22">
        <f>VLOOKUP($B113,Data!$A$8:$EZ$351,Data!EO$4,FALSE)</f>
        <v>5.5061224489795918E-2</v>
      </c>
      <c r="W113" s="22">
        <f>VLOOKUP($B113,Data!$A$8:$EZ$351,Data!EP$4,FALSE)</f>
        <v>5.4032258064516128E-2</v>
      </c>
      <c r="X113" s="22">
        <f>VLOOKUP($B113,Data!$A$8:$EZ$351,Data!EQ$4,FALSE)</f>
        <v>5.7723995880535534E-2</v>
      </c>
      <c r="Y113" s="22">
        <f>VLOOKUP($B113,Data!$A$8:$EZ$351,Data!ER$4,FALSE)</f>
        <v>5.390466531440162E-2</v>
      </c>
      <c r="Z113" s="22">
        <f>VLOOKUP($B113,Data!$A$8:$EZ$351,Data!ES$4,FALSE)</f>
        <v>5.2703777335984095E-2</v>
      </c>
      <c r="AA113" s="22">
        <f>VLOOKUP($B113,Data!$A$8:$EZ$351,Data!ET$4,FALSE)</f>
        <v>5.245226130653266E-2</v>
      </c>
      <c r="AB113" s="22">
        <f>VLOOKUP($B113,Data!$A$8:$EZ$351,Data!EU$4,FALSE)</f>
        <v>5.4829659318637272E-2</v>
      </c>
      <c r="AC113" s="22">
        <f>VLOOKUP($B113,Data!$A$8:$EZ$351,Data!EV$4,FALSE)</f>
        <v>5.5586760280842529E-2</v>
      </c>
      <c r="AD113" s="22">
        <f>VLOOKUP($B113,Data!$A$8:$EZ$351,Data!EW$4,FALSE)</f>
        <v>5.5295315682281056E-2</v>
      </c>
      <c r="AE113" s="22">
        <f>VLOOKUP($B113,Data!$A$8:$EZ$351,Data!EX$4,FALSE)</f>
        <v>5.484E-2</v>
      </c>
      <c r="AF113" s="22">
        <f>VLOOKUP($B113,Data!$A$8:$EZ$351,Data!EY$4,FALSE)</f>
        <v>5.6683168316831685E-2</v>
      </c>
      <c r="AG113" s="22">
        <f>VLOOKUP($B113,Data!$A$8:$EZ$351,Data!EZ$4,FALSE)</f>
        <v>5.6169999999999998E-2</v>
      </c>
      <c r="AH113" s="22">
        <f>VLOOKUP($B113,Data!$A$8:$FA$351,Data!FA$4,FALSE)</f>
        <v>5.5188492063492064E-2</v>
      </c>
      <c r="AI113" s="22">
        <f>VLOOKUP($B113,Data!$A$8:FB$351,Data!FB$4,FALSE)</f>
        <v>5.4397163120567374E-2</v>
      </c>
      <c r="AJ113" s="22">
        <f>VLOOKUP($B113,Data!$A$8:FC$351,Data!FC$4,FALSE)</f>
        <v>5.7405900305188197E-2</v>
      </c>
      <c r="AK113" s="22">
        <f>VLOOKUP($B113,Data!$A$8:FD$351,Data!FD$4,FALSE)</f>
        <v>9.6424302788844618E-2</v>
      </c>
      <c r="AL113" s="22">
        <f>VLOOKUP($B113,Data!$A$8:FE$351,Data!FE$4,FALSE)</f>
        <v>9.4013605442176865E-2</v>
      </c>
      <c r="AM113" s="22">
        <f>VLOOKUP($B113,Data!$A$8:FF$351,Data!FF$4,FALSE)</f>
        <v>8.8636806231742943E-2</v>
      </c>
      <c r="AN113" s="22" t="e">
        <f>VLOOKUP($B113,Data!$A$8:$EZ$351,Data!#REF!,FALSE)</f>
        <v>#REF!</v>
      </c>
      <c r="AO113" s="22" t="e">
        <f>VLOOKUP($B113,Data!$A$8:$EZ$351,Data!#REF!,FALSE)</f>
        <v>#REF!</v>
      </c>
      <c r="AP113" s="22" t="e">
        <f>VLOOKUP($B113,Data!$A$8:$EZ$351,Data!#REF!,FALSE)</f>
        <v>#REF!</v>
      </c>
      <c r="AQ113" s="22" t="e">
        <f>VLOOKUP($B113,Data!$A$8:$EZ$351,Data!#REF!,FALSE)</f>
        <v>#REF!</v>
      </c>
      <c r="AR113" s="22" t="e">
        <f>VLOOKUP($B113,Data!$A$8:$EZ$351,Data!#REF!,FALSE)</f>
        <v>#REF!</v>
      </c>
      <c r="AS113" s="22" t="e">
        <f>VLOOKUP($B113,Data!$A$8:$EZ$351,Data!#REF!,FALSE)</f>
        <v>#REF!</v>
      </c>
      <c r="AT113" s="22" t="e">
        <f>VLOOKUP($B113,Data!$A$8:$EZ$351,Data!#REF!,FALSE)</f>
        <v>#REF!</v>
      </c>
      <c r="AU113" s="22" t="e">
        <f>VLOOKUP($B113,Data!$A$8:$EZ$351,Data!#REF!,FALSE)</f>
        <v>#REF!</v>
      </c>
      <c r="AV113" s="22" t="e">
        <f>VLOOKUP($B113,Data!$A$8:$EZ$351,Data!#REF!,FALSE)</f>
        <v>#REF!</v>
      </c>
      <c r="AW113" s="22" t="e">
        <f>VLOOKUP($B113,Data!$A$8:$EZ$351,Data!#REF!,FALSE)</f>
        <v>#REF!</v>
      </c>
      <c r="AX113" s="22" t="e">
        <f>VLOOKUP($B113,Data!$A$8:$EZ$351,Data!#REF!,FALSE)</f>
        <v>#REF!</v>
      </c>
      <c r="AY113" s="22" t="e">
        <f>VLOOKUP($B113,Data!$A$8:$EZ$351,Data!#REF!,FALSE)</f>
        <v>#REF!</v>
      </c>
      <c r="AZ113" s="22" t="e">
        <f>VLOOKUP($B113,Data!$A$8:$EZ$351,Data!#REF!,FALSE)</f>
        <v>#REF!</v>
      </c>
      <c r="BA113" s="22" t="e">
        <f>VLOOKUP($B113,Data!$A$8:$EZ$351,Data!#REF!,FALSE)</f>
        <v>#REF!</v>
      </c>
      <c r="BB113" s="22" t="e">
        <f>VLOOKUP($B113,Data!$A$8:$EZ$351,Data!#REF!,FALSE)</f>
        <v>#REF!</v>
      </c>
      <c r="BC113" s="22" t="e">
        <f>VLOOKUP($B113,Data!$A$8:$EZ$351,Data!#REF!,FALSE)</f>
        <v>#REF!</v>
      </c>
      <c r="BD113" s="22" t="e">
        <f>VLOOKUP($B113,Data!$A$8:$EZ$351,Data!#REF!,FALSE)</f>
        <v>#REF!</v>
      </c>
      <c r="BE113" s="22" t="e">
        <f>VLOOKUP($B113,Data!$A$8:$EZ$351,Data!#REF!,FALSE)</f>
        <v>#REF!</v>
      </c>
    </row>
    <row r="114" spans="1:57" x14ac:dyDescent="0.3">
      <c r="A114" s="1"/>
      <c r="B114" s="16" t="s">
        <v>131</v>
      </c>
      <c r="C114" s="35" t="s">
        <v>440</v>
      </c>
      <c r="D114" t="s">
        <v>0</v>
      </c>
      <c r="E114" s="36" t="s">
        <v>131</v>
      </c>
      <c r="F114" t="s">
        <v>388</v>
      </c>
      <c r="G114" t="s">
        <v>418</v>
      </c>
      <c r="H114" s="22" t="e">
        <f>VLOOKUP($B114,Data!$A$8:$EZ$351,Data!EA$4,FALSE)</f>
        <v>#DIV/0!</v>
      </c>
      <c r="I114" s="22">
        <f>VLOOKUP($B114,Data!$A$8:$EZ$351,Data!EB$4,FALSE)</f>
        <v>5.6994633273703042E-2</v>
      </c>
      <c r="J114" s="22">
        <f>VLOOKUP($B114,Data!$A$8:$EZ$351,Data!EC$4,FALSE)</f>
        <v>5.2156862745098037E-2</v>
      </c>
      <c r="K114" s="22">
        <f>VLOOKUP($B114,Data!$A$8:$EZ$351,Data!ED$4,FALSE)</f>
        <v>4.8302919708029197E-2</v>
      </c>
      <c r="L114" s="22">
        <f>VLOOKUP($B114,Data!$A$8:$EZ$351,Data!EE$4,FALSE)</f>
        <v>4.8400735294117647E-2</v>
      </c>
      <c r="M114" s="22">
        <f>VLOOKUP($B114,Data!$A$8:$EZ$351,Data!EF$4,FALSE)</f>
        <v>4.3253676470588233E-2</v>
      </c>
      <c r="N114" s="22">
        <f>VLOOKUP($B114,Data!$A$8:$EZ$351,Data!EG$4,FALSE)</f>
        <v>4.1257035647279547E-2</v>
      </c>
      <c r="O114" s="22">
        <f>VLOOKUP($B114,Data!$A$8:$EZ$351,Data!EH$4,FALSE)</f>
        <v>3.790352504638219E-2</v>
      </c>
      <c r="P114" s="22">
        <f>VLOOKUP($B114,Data!$A$8:$EZ$351,Data!EI$4,FALSE)</f>
        <v>3.7053406998158379E-2</v>
      </c>
      <c r="Q114" s="22">
        <f>VLOOKUP($B114,Data!$A$8:$EZ$351,Data!EJ$4,FALSE)</f>
        <v>3.2570422535211266E-2</v>
      </c>
      <c r="R114" s="22">
        <f>VLOOKUP($B114,Data!$A$8:$EZ$351,Data!EK$4,FALSE)</f>
        <v>3.2255244755244758E-2</v>
      </c>
      <c r="S114" s="22">
        <f>VLOOKUP($B114,Data!$A$8:$EZ$351,Data!EL$4,FALSE)</f>
        <v>3.0736086175942548E-2</v>
      </c>
      <c r="T114" s="22">
        <f>VLOOKUP($B114,Data!$A$8:$EZ$351,Data!EM$4,FALSE)</f>
        <v>3.1323024054982815E-2</v>
      </c>
      <c r="U114" s="22">
        <f>VLOOKUP($B114,Data!$A$8:$EZ$351,Data!EN$4,FALSE)</f>
        <v>3.1590909090909093E-2</v>
      </c>
      <c r="V114" s="22">
        <f>VLOOKUP($B114,Data!$A$8:$EZ$351,Data!EO$4,FALSE)</f>
        <v>3.2591911764705883E-2</v>
      </c>
      <c r="W114" s="22">
        <f>VLOOKUP($B114,Data!$A$8:$EZ$351,Data!EP$4,FALSE)</f>
        <v>2.9476439790575917E-2</v>
      </c>
      <c r="X114" s="22">
        <f>VLOOKUP($B114,Data!$A$8:$EZ$351,Data!EQ$4,FALSE)</f>
        <v>3.2119089316987738E-2</v>
      </c>
      <c r="Y114" s="22">
        <f>VLOOKUP($B114,Data!$A$8:$EZ$351,Data!ER$4,FALSE)</f>
        <v>3.2078853046594982E-2</v>
      </c>
      <c r="Z114" s="22">
        <f>VLOOKUP($B114,Data!$A$8:$EZ$351,Data!ES$4,FALSE)</f>
        <v>3.0627177700348431E-2</v>
      </c>
      <c r="AA114" s="22">
        <f>VLOOKUP($B114,Data!$A$8:$EZ$351,Data!ET$4,FALSE)</f>
        <v>2.9471830985915493E-2</v>
      </c>
      <c r="AB114" s="22">
        <f>VLOOKUP($B114,Data!$A$8:$EZ$351,Data!EU$4,FALSE)</f>
        <v>3.1974865350089768E-2</v>
      </c>
      <c r="AC114" s="22">
        <f>VLOOKUP($B114,Data!$A$8:$EZ$351,Data!EV$4,FALSE)</f>
        <v>2.9685314685314684E-2</v>
      </c>
      <c r="AD114" s="22">
        <f>VLOOKUP($B114,Data!$A$8:$EZ$351,Data!EW$4,FALSE)</f>
        <v>2.9304347826086957E-2</v>
      </c>
      <c r="AE114" s="22">
        <f>VLOOKUP($B114,Data!$A$8:$EZ$351,Data!EX$4,FALSE)</f>
        <v>2.948006932409012E-2</v>
      </c>
      <c r="AF114" s="22">
        <f>VLOOKUP($B114,Data!$A$8:$EZ$351,Data!EY$4,FALSE)</f>
        <v>3.1271186440677966E-2</v>
      </c>
      <c r="AG114" s="22">
        <f>VLOOKUP($B114,Data!$A$8:$EZ$351,Data!EZ$4,FALSE)</f>
        <v>2.9751243781094526E-2</v>
      </c>
      <c r="AH114" s="22">
        <f>VLOOKUP($B114,Data!$A$8:$FA$351,Data!FA$4,FALSE)</f>
        <v>3.0149501661129566E-2</v>
      </c>
      <c r="AI114" s="22">
        <f>VLOOKUP($B114,Data!$A$8:FB$351,Data!FB$4,FALSE)</f>
        <v>2.970684039087948E-2</v>
      </c>
      <c r="AJ114" s="22">
        <f>VLOOKUP($B114,Data!$A$8:FC$351,Data!FC$4,FALSE)</f>
        <v>3.3416666666666664E-2</v>
      </c>
      <c r="AK114" s="22">
        <f>VLOOKUP($B114,Data!$A$8:FD$351,Data!FD$4,FALSE)</f>
        <v>6.4328859060402685E-2</v>
      </c>
      <c r="AL114" s="22">
        <f>VLOOKUP($B114,Data!$A$8:FE$351,Data!FE$4,FALSE)</f>
        <v>6.4501718213058418E-2</v>
      </c>
      <c r="AM114" s="22">
        <f>VLOOKUP($B114,Data!$A$8:FF$351,Data!FF$4,FALSE)</f>
        <v>6.0742659758203803E-2</v>
      </c>
      <c r="AN114" s="22" t="e">
        <f>VLOOKUP($B114,Data!$A$8:$EZ$351,Data!#REF!,FALSE)</f>
        <v>#REF!</v>
      </c>
      <c r="AO114" s="22" t="e">
        <f>VLOOKUP($B114,Data!$A$8:$EZ$351,Data!#REF!,FALSE)</f>
        <v>#REF!</v>
      </c>
      <c r="AP114" s="22" t="e">
        <f>VLOOKUP($B114,Data!$A$8:$EZ$351,Data!#REF!,FALSE)</f>
        <v>#REF!</v>
      </c>
      <c r="AQ114" s="22" t="e">
        <f>VLOOKUP($B114,Data!$A$8:$EZ$351,Data!#REF!,FALSE)</f>
        <v>#REF!</v>
      </c>
      <c r="AR114" s="22" t="e">
        <f>VLOOKUP($B114,Data!$A$8:$EZ$351,Data!#REF!,FALSE)</f>
        <v>#REF!</v>
      </c>
      <c r="AS114" s="22" t="e">
        <f>VLOOKUP($B114,Data!$A$8:$EZ$351,Data!#REF!,FALSE)</f>
        <v>#REF!</v>
      </c>
      <c r="AT114" s="22" t="e">
        <f>VLOOKUP($B114,Data!$A$8:$EZ$351,Data!#REF!,FALSE)</f>
        <v>#REF!</v>
      </c>
      <c r="AU114" s="22" t="e">
        <f>VLOOKUP($B114,Data!$A$8:$EZ$351,Data!#REF!,FALSE)</f>
        <v>#REF!</v>
      </c>
      <c r="AV114" s="22" t="e">
        <f>VLOOKUP($B114,Data!$A$8:$EZ$351,Data!#REF!,FALSE)</f>
        <v>#REF!</v>
      </c>
      <c r="AW114" s="22" t="e">
        <f>VLOOKUP($B114,Data!$A$8:$EZ$351,Data!#REF!,FALSE)</f>
        <v>#REF!</v>
      </c>
      <c r="AX114" s="22" t="e">
        <f>VLOOKUP($B114,Data!$A$8:$EZ$351,Data!#REF!,FALSE)</f>
        <v>#REF!</v>
      </c>
      <c r="AY114" s="22" t="e">
        <f>VLOOKUP($B114,Data!$A$8:$EZ$351,Data!#REF!,FALSE)</f>
        <v>#REF!</v>
      </c>
      <c r="AZ114" s="22" t="e">
        <f>VLOOKUP($B114,Data!$A$8:$EZ$351,Data!#REF!,FALSE)</f>
        <v>#REF!</v>
      </c>
      <c r="BA114" s="22" t="e">
        <f>VLOOKUP($B114,Data!$A$8:$EZ$351,Data!#REF!,FALSE)</f>
        <v>#REF!</v>
      </c>
      <c r="BB114" s="22" t="e">
        <f>VLOOKUP($B114,Data!$A$8:$EZ$351,Data!#REF!,FALSE)</f>
        <v>#REF!</v>
      </c>
      <c r="BC114" s="22" t="e">
        <f>VLOOKUP($B114,Data!$A$8:$EZ$351,Data!#REF!,FALSE)</f>
        <v>#REF!</v>
      </c>
      <c r="BD114" s="22" t="e">
        <f>VLOOKUP($B114,Data!$A$8:$EZ$351,Data!#REF!,FALSE)</f>
        <v>#REF!</v>
      </c>
      <c r="BE114" s="22" t="e">
        <f>VLOOKUP($B114,Data!$A$8:$EZ$351,Data!#REF!,FALSE)</f>
        <v>#REF!</v>
      </c>
    </row>
    <row r="115" spans="1:57" x14ac:dyDescent="0.3">
      <c r="A115" s="1"/>
      <c r="B115" s="16" t="s">
        <v>132</v>
      </c>
      <c r="C115" s="35" t="s">
        <v>440</v>
      </c>
      <c r="D115" t="s">
        <v>0</v>
      </c>
      <c r="E115" s="36" t="s">
        <v>132</v>
      </c>
      <c r="F115" t="s">
        <v>413</v>
      </c>
      <c r="G115" t="s">
        <v>418</v>
      </c>
      <c r="H115" s="22" t="e">
        <f>VLOOKUP($B115,Data!$A$8:$EZ$351,Data!EA$4,FALSE)</f>
        <v>#DIV/0!</v>
      </c>
      <c r="I115" s="22">
        <f>VLOOKUP($B115,Data!$A$8:$EZ$351,Data!EB$4,FALSE)</f>
        <v>6.6676691729323306E-2</v>
      </c>
      <c r="J115" s="22">
        <f>VLOOKUP($B115,Data!$A$8:$EZ$351,Data!EC$4,FALSE)</f>
        <v>6.3032159264931081E-2</v>
      </c>
      <c r="K115" s="22">
        <f>VLOOKUP($B115,Data!$A$8:$EZ$351,Data!ED$4,FALSE)</f>
        <v>5.7085889570552148E-2</v>
      </c>
      <c r="L115" s="22">
        <f>VLOOKUP($B115,Data!$A$8:$EZ$351,Data!EE$4,FALSE)</f>
        <v>5.9828125000000003E-2</v>
      </c>
      <c r="M115" s="22">
        <f>VLOOKUP($B115,Data!$A$8:$EZ$351,Data!EF$4,FALSE)</f>
        <v>5.5170807453416147E-2</v>
      </c>
      <c r="N115" s="22">
        <f>VLOOKUP($B115,Data!$A$8:$EZ$351,Data!EG$4,FALSE)</f>
        <v>4.8209408194233687E-2</v>
      </c>
      <c r="O115" s="22">
        <f>VLOOKUP($B115,Data!$A$8:$EZ$351,Data!EH$4,FALSE)</f>
        <v>4.3277182235834606E-2</v>
      </c>
      <c r="P115" s="22">
        <f>VLOOKUP($B115,Data!$A$8:$EZ$351,Data!EI$4,FALSE)</f>
        <v>4.3155487804878045E-2</v>
      </c>
      <c r="Q115" s="22">
        <f>VLOOKUP($B115,Data!$A$8:$EZ$351,Data!EJ$4,FALSE)</f>
        <v>3.9299847792998478E-2</v>
      </c>
      <c r="R115" s="22">
        <f>VLOOKUP($B115,Data!$A$8:$EZ$351,Data!EK$4,FALSE)</f>
        <v>3.7883435582822089E-2</v>
      </c>
      <c r="S115" s="22">
        <f>VLOOKUP($B115,Data!$A$8:$EZ$351,Data!EL$4,FALSE)</f>
        <v>3.4541353383458644E-2</v>
      </c>
      <c r="T115" s="22">
        <f>VLOOKUP($B115,Data!$A$8:$EZ$351,Data!EM$4,FALSE)</f>
        <v>3.6472346786248132E-2</v>
      </c>
      <c r="U115" s="22">
        <f>VLOOKUP($B115,Data!$A$8:$EZ$351,Data!EN$4,FALSE)</f>
        <v>3.5703703703703703E-2</v>
      </c>
      <c r="V115" s="22">
        <f>VLOOKUP($B115,Data!$A$8:$EZ$351,Data!EO$4,FALSE)</f>
        <v>3.4085714285714289E-2</v>
      </c>
      <c r="W115" s="22">
        <f>VLOOKUP($B115,Data!$A$8:$EZ$351,Data!EP$4,FALSE)</f>
        <v>3.361918604651163E-2</v>
      </c>
      <c r="X115" s="22">
        <f>VLOOKUP($B115,Data!$A$8:$EZ$351,Data!EQ$4,FALSE)</f>
        <v>3.4963503649635033E-2</v>
      </c>
      <c r="Y115" s="22">
        <f>VLOOKUP($B115,Data!$A$8:$EZ$351,Data!ER$4,FALSE)</f>
        <v>3.3065693430656934E-2</v>
      </c>
      <c r="Z115" s="22">
        <f>VLOOKUP($B115,Data!$A$8:$EZ$351,Data!ES$4,FALSE)</f>
        <v>3.2957317073170733E-2</v>
      </c>
      <c r="AA115" s="22">
        <f>VLOOKUP($B115,Data!$A$8:$EZ$351,Data!ET$4,FALSE)</f>
        <v>3.1801526717557253E-2</v>
      </c>
      <c r="AB115" s="22">
        <f>VLOOKUP($B115,Data!$A$8:$EZ$351,Data!EU$4,FALSE)</f>
        <v>3.3065476190476194E-2</v>
      </c>
      <c r="AC115" s="22">
        <f>VLOOKUP($B115,Data!$A$8:$EZ$351,Data!EV$4,FALSE)</f>
        <v>3.2050520059435365E-2</v>
      </c>
      <c r="AD115" s="22">
        <f>VLOOKUP($B115,Data!$A$8:$EZ$351,Data!EW$4,FALSE)</f>
        <v>3.1458026509572905E-2</v>
      </c>
      <c r="AE115" s="22">
        <f>VLOOKUP($B115,Data!$A$8:$EZ$351,Data!EX$4,FALSE)</f>
        <v>3.2965204236006053E-2</v>
      </c>
      <c r="AF115" s="22">
        <f>VLOOKUP($B115,Data!$A$8:$EZ$351,Data!EY$4,FALSE)</f>
        <v>3.5000000000000003E-2</v>
      </c>
      <c r="AG115" s="22">
        <f>VLOOKUP($B115,Data!$A$8:$EZ$351,Data!EZ$4,FALSE)</f>
        <v>3.5783866057838662E-2</v>
      </c>
      <c r="AH115" s="22">
        <f>VLOOKUP($B115,Data!$A$8:$FA$351,Data!FA$4,FALSE)</f>
        <v>3.2387190684133912E-2</v>
      </c>
      <c r="AI115" s="22">
        <f>VLOOKUP($B115,Data!$A$8:FB$351,Data!FB$4,FALSE)</f>
        <v>3.012693935119887E-2</v>
      </c>
      <c r="AJ115" s="22">
        <f>VLOOKUP($B115,Data!$A$8:FC$351,Data!FC$4,FALSE)</f>
        <v>3.1931034482758622E-2</v>
      </c>
      <c r="AK115" s="22">
        <f>VLOOKUP($B115,Data!$A$8:FD$351,Data!FD$4,FALSE)</f>
        <v>7.0770328102710417E-2</v>
      </c>
      <c r="AL115" s="22">
        <f>VLOOKUP($B115,Data!$A$8:FE$351,Data!FE$4,FALSE)</f>
        <v>7.3367346938775516E-2</v>
      </c>
      <c r="AM115" s="22">
        <f>VLOOKUP($B115,Data!$A$8:FF$351,Data!FF$4,FALSE)</f>
        <v>6.8023426061493406E-2</v>
      </c>
      <c r="AN115" s="22" t="e">
        <f>VLOOKUP($B115,Data!$A$8:$EZ$351,Data!#REF!,FALSE)</f>
        <v>#REF!</v>
      </c>
      <c r="AO115" s="22" t="e">
        <f>VLOOKUP($B115,Data!$A$8:$EZ$351,Data!#REF!,FALSE)</f>
        <v>#REF!</v>
      </c>
      <c r="AP115" s="22" t="e">
        <f>VLOOKUP($B115,Data!$A$8:$EZ$351,Data!#REF!,FALSE)</f>
        <v>#REF!</v>
      </c>
      <c r="AQ115" s="22" t="e">
        <f>VLOOKUP($B115,Data!$A$8:$EZ$351,Data!#REF!,FALSE)</f>
        <v>#REF!</v>
      </c>
      <c r="AR115" s="22" t="e">
        <f>VLOOKUP($B115,Data!$A$8:$EZ$351,Data!#REF!,FALSE)</f>
        <v>#REF!</v>
      </c>
      <c r="AS115" s="22" t="e">
        <f>VLOOKUP($B115,Data!$A$8:$EZ$351,Data!#REF!,FALSE)</f>
        <v>#REF!</v>
      </c>
      <c r="AT115" s="22" t="e">
        <f>VLOOKUP($B115,Data!$A$8:$EZ$351,Data!#REF!,FALSE)</f>
        <v>#REF!</v>
      </c>
      <c r="AU115" s="22" t="e">
        <f>VLOOKUP($B115,Data!$A$8:$EZ$351,Data!#REF!,FALSE)</f>
        <v>#REF!</v>
      </c>
      <c r="AV115" s="22" t="e">
        <f>VLOOKUP($B115,Data!$A$8:$EZ$351,Data!#REF!,FALSE)</f>
        <v>#REF!</v>
      </c>
      <c r="AW115" s="22" t="e">
        <f>VLOOKUP($B115,Data!$A$8:$EZ$351,Data!#REF!,FALSE)</f>
        <v>#REF!</v>
      </c>
      <c r="AX115" s="22" t="e">
        <f>VLOOKUP($B115,Data!$A$8:$EZ$351,Data!#REF!,FALSE)</f>
        <v>#REF!</v>
      </c>
      <c r="AY115" s="22" t="e">
        <f>VLOOKUP($B115,Data!$A$8:$EZ$351,Data!#REF!,FALSE)</f>
        <v>#REF!</v>
      </c>
      <c r="AZ115" s="22" t="e">
        <f>VLOOKUP($B115,Data!$A$8:$EZ$351,Data!#REF!,FALSE)</f>
        <v>#REF!</v>
      </c>
      <c r="BA115" s="22" t="e">
        <f>VLOOKUP($B115,Data!$A$8:$EZ$351,Data!#REF!,FALSE)</f>
        <v>#REF!</v>
      </c>
      <c r="BB115" s="22" t="e">
        <f>VLOOKUP($B115,Data!$A$8:$EZ$351,Data!#REF!,FALSE)</f>
        <v>#REF!</v>
      </c>
      <c r="BC115" s="22" t="e">
        <f>VLOOKUP($B115,Data!$A$8:$EZ$351,Data!#REF!,FALSE)</f>
        <v>#REF!</v>
      </c>
      <c r="BD115" s="22" t="e">
        <f>VLOOKUP($B115,Data!$A$8:$EZ$351,Data!#REF!,FALSE)</f>
        <v>#REF!</v>
      </c>
      <c r="BE115" s="22" t="e">
        <f>VLOOKUP($B115,Data!$A$8:$EZ$351,Data!#REF!,FALSE)</f>
        <v>#REF!</v>
      </c>
    </row>
    <row r="116" spans="1:57" x14ac:dyDescent="0.3">
      <c r="A116" s="1"/>
      <c r="B116" s="16" t="s">
        <v>20</v>
      </c>
      <c r="C116" s="35" t="s">
        <v>446</v>
      </c>
      <c r="D116" t="s">
        <v>442</v>
      </c>
      <c r="E116" s="36" t="s">
        <v>20</v>
      </c>
      <c r="F116" t="s">
        <v>418</v>
      </c>
      <c r="G116" t="s">
        <v>418</v>
      </c>
      <c r="H116" s="22" t="e">
        <f>VLOOKUP($B116,Data!$A$8:$EZ$351,Data!EA$4,FALSE)</f>
        <v>#DIV/0!</v>
      </c>
      <c r="I116" s="22">
        <f>VLOOKUP($B116,Data!$A$8:$EZ$351,Data!EB$4,FALSE)</f>
        <v>4.7326961107448912E-2</v>
      </c>
      <c r="J116" s="22">
        <f>VLOOKUP($B116,Data!$A$8:$EZ$351,Data!EC$4,FALSE)</f>
        <v>4.5462746408286001E-2</v>
      </c>
      <c r="K116" s="22">
        <f>VLOOKUP($B116,Data!$A$8:$EZ$351,Data!ED$4,FALSE)</f>
        <v>4.1633124381392279E-2</v>
      </c>
      <c r="L116" s="22">
        <f>VLOOKUP($B116,Data!$A$8:$EZ$351,Data!EE$4,FALSE)</f>
        <v>4.2139534883720929E-2</v>
      </c>
      <c r="M116" s="22">
        <f>VLOOKUP($B116,Data!$A$8:$EZ$351,Data!EF$4,FALSE)</f>
        <v>3.6840380203212064E-2</v>
      </c>
      <c r="N116" s="22">
        <f>VLOOKUP($B116,Data!$A$8:$EZ$351,Data!EG$4,FALSE)</f>
        <v>3.2582007145177005E-2</v>
      </c>
      <c r="O116" s="22">
        <f>VLOOKUP($B116,Data!$A$8:$EZ$351,Data!EH$4,FALSE)</f>
        <v>2.9258542875564151E-2</v>
      </c>
      <c r="P116" s="22">
        <f>VLOOKUP($B116,Data!$A$8:$EZ$351,Data!EI$4,FALSE)</f>
        <v>2.9628681177976953E-2</v>
      </c>
      <c r="Q116" s="22">
        <f>VLOOKUP($B116,Data!$A$8:$EZ$351,Data!EJ$4,FALSE)</f>
        <v>2.7731958762886599E-2</v>
      </c>
      <c r="R116" s="22">
        <f>VLOOKUP($B116,Data!$A$8:$EZ$351,Data!EK$4,FALSE)</f>
        <v>2.6422107304460245E-2</v>
      </c>
      <c r="S116" s="22">
        <f>VLOOKUP($B116,Data!$A$8:$EZ$351,Data!EL$4,FALSE)</f>
        <v>2.5418006430868167E-2</v>
      </c>
      <c r="T116" s="22">
        <f>VLOOKUP($B116,Data!$A$8:$EZ$351,Data!EM$4,FALSE)</f>
        <v>2.6460852959898154E-2</v>
      </c>
      <c r="U116" s="22">
        <f>VLOOKUP($B116,Data!$A$8:$EZ$351,Data!EN$4,FALSE)</f>
        <v>2.5469977994341402E-2</v>
      </c>
      <c r="V116" s="22">
        <f>VLOOKUP($B116,Data!$A$8:$EZ$351,Data!EO$4,FALSE)</f>
        <v>2.4717741935483872E-2</v>
      </c>
      <c r="W116" s="22">
        <f>VLOOKUP($B116,Data!$A$8:$EZ$351,Data!EP$4,FALSE)</f>
        <v>2.3824539494224164E-2</v>
      </c>
      <c r="X116" s="22">
        <f>VLOOKUP($B116,Data!$A$8:$EZ$351,Data!EQ$4,FALSE)</f>
        <v>2.529040404040404E-2</v>
      </c>
      <c r="Y116" s="22">
        <f>VLOOKUP($B116,Data!$A$8:$EZ$351,Data!ER$4,FALSE)</f>
        <v>2.4209860935524654E-2</v>
      </c>
      <c r="Z116" s="22">
        <f>VLOOKUP($B116,Data!$A$8:$EZ$351,Data!ES$4,FALSE)</f>
        <v>2.3100255427841634E-2</v>
      </c>
      <c r="AA116" s="22">
        <f>VLOOKUP($B116,Data!$A$8:$EZ$351,Data!ET$4,FALSE)</f>
        <v>2.2464878671775223E-2</v>
      </c>
      <c r="AB116" s="22">
        <f>VLOOKUP($B116,Data!$A$8:$EZ$351,Data!EU$4,FALSE)</f>
        <v>2.3427215189873417E-2</v>
      </c>
      <c r="AC116" s="22">
        <f>VLOOKUP($B116,Data!$A$8:$EZ$351,Data!EV$4,FALSE)</f>
        <v>2.3411392405063292E-2</v>
      </c>
      <c r="AD116" s="22">
        <f>VLOOKUP($B116,Data!$A$8:$EZ$351,Data!EW$4,FALSE)</f>
        <v>2.3090966320428077E-2</v>
      </c>
      <c r="AE116" s="22">
        <f>VLOOKUP($B116,Data!$A$8:$EZ$351,Data!EX$4,FALSE)</f>
        <v>2.3365961477739186E-2</v>
      </c>
      <c r="AF116" s="22">
        <f>VLOOKUP($B116,Data!$A$8:$EZ$351,Data!EY$4,FALSE)</f>
        <v>2.5219186785260483E-2</v>
      </c>
      <c r="AG116" s="22">
        <f>VLOOKUP($B116,Data!$A$8:$EZ$351,Data!EZ$4,FALSE)</f>
        <v>2.479757730315588E-2</v>
      </c>
      <c r="AH116" s="22">
        <f>VLOOKUP($B116,Data!$A$8:$FA$351,Data!FA$4,FALSE)</f>
        <v>2.3841596507639538E-2</v>
      </c>
      <c r="AI116" s="22">
        <f>VLOOKUP($B116,Data!$A$8:FB$351,Data!FB$4,FALSE)</f>
        <v>2.3388352538150109E-2</v>
      </c>
      <c r="AJ116" s="22">
        <f>VLOOKUP($B116,Data!$A$8:FC$351,Data!FC$4,FALSE)</f>
        <v>2.5045017075442409E-2</v>
      </c>
      <c r="AK116" s="22">
        <f>VLOOKUP($B116,Data!$A$8:FD$351,Data!FD$4,FALSE)</f>
        <v>5.8749999999999997E-2</v>
      </c>
      <c r="AL116" s="22">
        <f>VLOOKUP($B116,Data!$A$8:FE$351,Data!FE$4,FALSE)</f>
        <v>5.9039010466222647E-2</v>
      </c>
      <c r="AM116" s="22">
        <f>VLOOKUP($B116,Data!$A$8:FF$351,Data!FF$4,FALSE)</f>
        <v>5.4967969250480461E-2</v>
      </c>
      <c r="AN116" s="22" t="e">
        <f>VLOOKUP($B116,Data!$A$8:$EZ$351,Data!#REF!,FALSE)</f>
        <v>#REF!</v>
      </c>
      <c r="AO116" s="22" t="e">
        <f>VLOOKUP($B116,Data!$A$8:$EZ$351,Data!#REF!,FALSE)</f>
        <v>#REF!</v>
      </c>
      <c r="AP116" s="22" t="e">
        <f>VLOOKUP($B116,Data!$A$8:$EZ$351,Data!#REF!,FALSE)</f>
        <v>#REF!</v>
      </c>
      <c r="AQ116" s="22" t="e">
        <f>VLOOKUP($B116,Data!$A$8:$EZ$351,Data!#REF!,FALSE)</f>
        <v>#REF!</v>
      </c>
      <c r="AR116" s="22" t="e">
        <f>VLOOKUP($B116,Data!$A$8:$EZ$351,Data!#REF!,FALSE)</f>
        <v>#REF!</v>
      </c>
      <c r="AS116" s="22" t="e">
        <f>VLOOKUP($B116,Data!$A$8:$EZ$351,Data!#REF!,FALSE)</f>
        <v>#REF!</v>
      </c>
      <c r="AT116" s="22" t="e">
        <f>VLOOKUP($B116,Data!$A$8:$EZ$351,Data!#REF!,FALSE)</f>
        <v>#REF!</v>
      </c>
      <c r="AU116" s="22" t="e">
        <f>VLOOKUP($B116,Data!$A$8:$EZ$351,Data!#REF!,FALSE)</f>
        <v>#REF!</v>
      </c>
      <c r="AV116" s="22" t="e">
        <f>VLOOKUP($B116,Data!$A$8:$EZ$351,Data!#REF!,FALSE)</f>
        <v>#REF!</v>
      </c>
      <c r="AW116" s="22" t="e">
        <f>VLOOKUP($B116,Data!$A$8:$EZ$351,Data!#REF!,FALSE)</f>
        <v>#REF!</v>
      </c>
      <c r="AX116" s="22" t="e">
        <f>VLOOKUP($B116,Data!$A$8:$EZ$351,Data!#REF!,FALSE)</f>
        <v>#REF!</v>
      </c>
      <c r="AY116" s="22" t="e">
        <f>VLOOKUP($B116,Data!$A$8:$EZ$351,Data!#REF!,FALSE)</f>
        <v>#REF!</v>
      </c>
      <c r="AZ116" s="22" t="e">
        <f>VLOOKUP($B116,Data!$A$8:$EZ$351,Data!#REF!,FALSE)</f>
        <v>#REF!</v>
      </c>
      <c r="BA116" s="22" t="e">
        <f>VLOOKUP($B116,Data!$A$8:$EZ$351,Data!#REF!,FALSE)</f>
        <v>#REF!</v>
      </c>
      <c r="BB116" s="22" t="e">
        <f>VLOOKUP($B116,Data!$A$8:$EZ$351,Data!#REF!,FALSE)</f>
        <v>#REF!</v>
      </c>
      <c r="BC116" s="22" t="e">
        <f>VLOOKUP($B116,Data!$A$8:$EZ$351,Data!#REF!,FALSE)</f>
        <v>#REF!</v>
      </c>
      <c r="BD116" s="22" t="e">
        <f>VLOOKUP($B116,Data!$A$8:$EZ$351,Data!#REF!,FALSE)</f>
        <v>#REF!</v>
      </c>
      <c r="BE116" s="22" t="e">
        <f>VLOOKUP($B116,Data!$A$8:$EZ$351,Data!#REF!,FALSE)</f>
        <v>#REF!</v>
      </c>
    </row>
    <row r="117" spans="1:57" x14ac:dyDescent="0.3">
      <c r="A117" s="1"/>
      <c r="B117" s="16" t="s">
        <v>133</v>
      </c>
      <c r="C117" s="35" t="s">
        <v>440</v>
      </c>
      <c r="D117" t="s">
        <v>0</v>
      </c>
      <c r="E117" s="36" t="s">
        <v>133</v>
      </c>
      <c r="F117" t="s">
        <v>404</v>
      </c>
      <c r="G117" t="s">
        <v>418</v>
      </c>
      <c r="H117" s="22" t="e">
        <f>VLOOKUP($B117,Data!$A$8:$EZ$351,Data!EA$4,FALSE)</f>
        <v>#DIV/0!</v>
      </c>
      <c r="I117" s="22">
        <f>VLOOKUP($B117,Data!$A$8:$EZ$351,Data!EB$4,FALSE)</f>
        <v>5.4577114427860694E-2</v>
      </c>
      <c r="J117" s="22">
        <f>VLOOKUP($B117,Data!$A$8:$EZ$351,Data!EC$4,FALSE)</f>
        <v>4.9097560975609758E-2</v>
      </c>
      <c r="K117" s="22">
        <f>VLOOKUP($B117,Data!$A$8:$EZ$351,Data!ED$4,FALSE)</f>
        <v>4.5560975609756096E-2</v>
      </c>
      <c r="L117" s="22">
        <f>VLOOKUP($B117,Data!$A$8:$EZ$351,Data!EE$4,FALSE)</f>
        <v>4.6318407960199003E-2</v>
      </c>
      <c r="M117" s="22">
        <f>VLOOKUP($B117,Data!$A$8:$EZ$351,Data!EF$4,FALSE)</f>
        <v>3.8913580246913583E-2</v>
      </c>
      <c r="N117" s="22">
        <f>VLOOKUP($B117,Data!$A$8:$EZ$351,Data!EG$4,FALSE)</f>
        <v>3.651851851851852E-2</v>
      </c>
      <c r="O117" s="22">
        <f>VLOOKUP($B117,Data!$A$8:$EZ$351,Data!EH$4,FALSE)</f>
        <v>3.5218446601941747E-2</v>
      </c>
      <c r="P117" s="22">
        <f>VLOOKUP($B117,Data!$A$8:$EZ$351,Data!EI$4,FALSE)</f>
        <v>3.3968253968253967E-2</v>
      </c>
      <c r="Q117" s="22">
        <f>VLOOKUP($B117,Data!$A$8:$EZ$351,Data!EJ$4,FALSE)</f>
        <v>3.0221238938053098E-2</v>
      </c>
      <c r="R117" s="22">
        <f>VLOOKUP($B117,Data!$A$8:$EZ$351,Data!EK$4,FALSE)</f>
        <v>2.6462585034013605E-2</v>
      </c>
      <c r="S117" s="22">
        <f>VLOOKUP($B117,Data!$A$8:$EZ$351,Data!EL$4,FALSE)</f>
        <v>2.7821100917431191E-2</v>
      </c>
      <c r="T117" s="22">
        <f>VLOOKUP($B117,Data!$A$8:$EZ$351,Data!EM$4,FALSE)</f>
        <v>2.8220140515222484E-2</v>
      </c>
      <c r="U117" s="22">
        <f>VLOOKUP($B117,Data!$A$8:$EZ$351,Data!EN$4,FALSE)</f>
        <v>2.5192743764172337E-2</v>
      </c>
      <c r="V117" s="22">
        <f>VLOOKUP($B117,Data!$A$8:$EZ$351,Data!EO$4,FALSE)</f>
        <v>2.5277161862527715E-2</v>
      </c>
      <c r="W117" s="22">
        <f>VLOOKUP($B117,Data!$A$8:$EZ$351,Data!EP$4,FALSE)</f>
        <v>2.5034168564920273E-2</v>
      </c>
      <c r="X117" s="22">
        <f>VLOOKUP($B117,Data!$A$8:$EZ$351,Data!EQ$4,FALSE)</f>
        <v>2.8111380145278451E-2</v>
      </c>
      <c r="Y117" s="22">
        <f>VLOOKUP($B117,Data!$A$8:$EZ$351,Data!ER$4,FALSE)</f>
        <v>2.8409090909090908E-2</v>
      </c>
      <c r="Z117" s="22">
        <f>VLOOKUP($B117,Data!$A$8:$EZ$351,Data!ES$4,FALSE)</f>
        <v>2.7543424317617866E-2</v>
      </c>
      <c r="AA117" s="22">
        <f>VLOOKUP($B117,Data!$A$8:$EZ$351,Data!ET$4,FALSE)</f>
        <v>2.8034398034398035E-2</v>
      </c>
      <c r="AB117" s="22">
        <f>VLOOKUP($B117,Data!$A$8:$EZ$351,Data!EU$4,FALSE)</f>
        <v>2.9277389277389279E-2</v>
      </c>
      <c r="AC117" s="22">
        <f>VLOOKUP($B117,Data!$A$8:$EZ$351,Data!EV$4,FALSE)</f>
        <v>2.8306264501160094E-2</v>
      </c>
      <c r="AD117" s="22">
        <f>VLOOKUP($B117,Data!$A$8:$EZ$351,Data!EW$4,FALSE)</f>
        <v>2.7439024390243903E-2</v>
      </c>
      <c r="AE117" s="22">
        <f>VLOOKUP($B117,Data!$A$8:$EZ$351,Data!EX$4,FALSE)</f>
        <v>2.726161369193154E-2</v>
      </c>
      <c r="AF117" s="22">
        <f>VLOOKUP($B117,Data!$A$8:$EZ$351,Data!EY$4,FALSE)</f>
        <v>2.7054631828978621E-2</v>
      </c>
      <c r="AG117" s="22">
        <f>VLOOKUP($B117,Data!$A$8:$EZ$351,Data!EZ$4,FALSE)</f>
        <v>2.6581986143187068E-2</v>
      </c>
      <c r="AH117" s="22">
        <f>VLOOKUP($B117,Data!$A$8:$FA$351,Data!FA$4,FALSE)</f>
        <v>2.5878378378378378E-2</v>
      </c>
      <c r="AI117" s="22">
        <f>VLOOKUP($B117,Data!$A$8:FB$351,Data!FB$4,FALSE)</f>
        <v>2.6599552572706936E-2</v>
      </c>
      <c r="AJ117" s="22">
        <f>VLOOKUP($B117,Data!$A$8:FC$351,Data!FC$4,FALSE)</f>
        <v>3.2652068126520682E-2</v>
      </c>
      <c r="AK117" s="22">
        <f>VLOOKUP($B117,Data!$A$8:FD$351,Data!FD$4,FALSE)</f>
        <v>6.9650872817955109E-2</v>
      </c>
      <c r="AL117" s="22">
        <f>VLOOKUP($B117,Data!$A$8:FE$351,Data!FE$4,FALSE)</f>
        <v>6.923456790123457E-2</v>
      </c>
      <c r="AM117" s="22">
        <f>VLOOKUP($B117,Data!$A$8:FF$351,Data!FF$4,FALSE)</f>
        <v>7.1142857142857147E-2</v>
      </c>
      <c r="AN117" s="22" t="e">
        <f>VLOOKUP($B117,Data!$A$8:$EZ$351,Data!#REF!,FALSE)</f>
        <v>#REF!</v>
      </c>
      <c r="AO117" s="22" t="e">
        <f>VLOOKUP($B117,Data!$A$8:$EZ$351,Data!#REF!,FALSE)</f>
        <v>#REF!</v>
      </c>
      <c r="AP117" s="22" t="e">
        <f>VLOOKUP($B117,Data!$A$8:$EZ$351,Data!#REF!,FALSE)</f>
        <v>#REF!</v>
      </c>
      <c r="AQ117" s="22" t="e">
        <f>VLOOKUP($B117,Data!$A$8:$EZ$351,Data!#REF!,FALSE)</f>
        <v>#REF!</v>
      </c>
      <c r="AR117" s="22" t="e">
        <f>VLOOKUP($B117,Data!$A$8:$EZ$351,Data!#REF!,FALSE)</f>
        <v>#REF!</v>
      </c>
      <c r="AS117" s="22" t="e">
        <f>VLOOKUP($B117,Data!$A$8:$EZ$351,Data!#REF!,FALSE)</f>
        <v>#REF!</v>
      </c>
      <c r="AT117" s="22" t="e">
        <f>VLOOKUP($B117,Data!$A$8:$EZ$351,Data!#REF!,FALSE)</f>
        <v>#REF!</v>
      </c>
      <c r="AU117" s="22" t="e">
        <f>VLOOKUP($B117,Data!$A$8:$EZ$351,Data!#REF!,FALSE)</f>
        <v>#REF!</v>
      </c>
      <c r="AV117" s="22" t="e">
        <f>VLOOKUP($B117,Data!$A$8:$EZ$351,Data!#REF!,FALSE)</f>
        <v>#REF!</v>
      </c>
      <c r="AW117" s="22" t="e">
        <f>VLOOKUP($B117,Data!$A$8:$EZ$351,Data!#REF!,FALSE)</f>
        <v>#REF!</v>
      </c>
      <c r="AX117" s="22" t="e">
        <f>VLOOKUP($B117,Data!$A$8:$EZ$351,Data!#REF!,FALSE)</f>
        <v>#REF!</v>
      </c>
      <c r="AY117" s="22" t="e">
        <f>VLOOKUP($B117,Data!$A$8:$EZ$351,Data!#REF!,FALSE)</f>
        <v>#REF!</v>
      </c>
      <c r="AZ117" s="22" t="e">
        <f>VLOOKUP($B117,Data!$A$8:$EZ$351,Data!#REF!,FALSE)</f>
        <v>#REF!</v>
      </c>
      <c r="BA117" s="22" t="e">
        <f>VLOOKUP($B117,Data!$A$8:$EZ$351,Data!#REF!,FALSE)</f>
        <v>#REF!</v>
      </c>
      <c r="BB117" s="22" t="e">
        <f>VLOOKUP($B117,Data!$A$8:$EZ$351,Data!#REF!,FALSE)</f>
        <v>#REF!</v>
      </c>
      <c r="BC117" s="22" t="e">
        <f>VLOOKUP($B117,Data!$A$8:$EZ$351,Data!#REF!,FALSE)</f>
        <v>#REF!</v>
      </c>
      <c r="BD117" s="22" t="e">
        <f>VLOOKUP($B117,Data!$A$8:$EZ$351,Data!#REF!,FALSE)</f>
        <v>#REF!</v>
      </c>
      <c r="BE117" s="22" t="e">
        <f>VLOOKUP($B117,Data!$A$8:$EZ$351,Data!#REF!,FALSE)</f>
        <v>#REF!</v>
      </c>
    </row>
    <row r="118" spans="1:57" x14ac:dyDescent="0.3">
      <c r="A118" s="1"/>
      <c r="B118" s="16" t="s">
        <v>134</v>
      </c>
      <c r="C118" s="35" t="s">
        <v>440</v>
      </c>
      <c r="D118" t="s">
        <v>0</v>
      </c>
      <c r="E118" s="36" t="s">
        <v>134</v>
      </c>
      <c r="F118" t="s">
        <v>395</v>
      </c>
      <c r="G118" t="s">
        <v>418</v>
      </c>
      <c r="H118" s="22" t="e">
        <f>VLOOKUP($B118,Data!$A$8:$EZ$351,Data!EA$4,FALSE)</f>
        <v>#DIV/0!</v>
      </c>
      <c r="I118" s="22">
        <f>VLOOKUP($B118,Data!$A$8:$EZ$351,Data!EB$4,FALSE)</f>
        <v>6.7988614800759017E-2</v>
      </c>
      <c r="J118" s="22">
        <f>VLOOKUP($B118,Data!$A$8:$EZ$351,Data!EC$4,FALSE)</f>
        <v>6.4227799227799226E-2</v>
      </c>
      <c r="K118" s="22">
        <f>VLOOKUP($B118,Data!$A$8:$EZ$351,Data!ED$4,FALSE)</f>
        <v>6.1493123772102164E-2</v>
      </c>
      <c r="L118" s="22">
        <f>VLOOKUP($B118,Data!$A$8:$EZ$351,Data!EE$4,FALSE)</f>
        <v>6.288759689922481E-2</v>
      </c>
      <c r="M118" s="22">
        <f>VLOOKUP($B118,Data!$A$8:$EZ$351,Data!EF$4,FALSE)</f>
        <v>5.7539682539682536E-2</v>
      </c>
      <c r="N118" s="22">
        <f>VLOOKUP($B118,Data!$A$8:$EZ$351,Data!EG$4,FALSE)</f>
        <v>4.9570312499999998E-2</v>
      </c>
      <c r="O118" s="22">
        <f>VLOOKUP($B118,Data!$A$8:$EZ$351,Data!EH$4,FALSE)</f>
        <v>4.810590631364562E-2</v>
      </c>
      <c r="P118" s="22">
        <f>VLOOKUP($B118,Data!$A$8:$EZ$351,Data!EI$4,FALSE)</f>
        <v>5.260504201680672E-2</v>
      </c>
      <c r="Q118" s="22">
        <f>VLOOKUP($B118,Data!$A$8:$EZ$351,Data!EJ$4,FALSE)</f>
        <v>5.1497797356828197E-2</v>
      </c>
      <c r="R118" s="22">
        <f>VLOOKUP($B118,Data!$A$8:$EZ$351,Data!EK$4,FALSE)</f>
        <v>4.8141025641025639E-2</v>
      </c>
      <c r="S118" s="22">
        <f>VLOOKUP($B118,Data!$A$8:$EZ$351,Data!EL$4,FALSE)</f>
        <v>4.3819999999999998E-2</v>
      </c>
      <c r="T118" s="22">
        <f>VLOOKUP($B118,Data!$A$8:$EZ$351,Data!EM$4,FALSE)</f>
        <v>4.4452975047984643E-2</v>
      </c>
      <c r="U118" s="22">
        <f>VLOOKUP($B118,Data!$A$8:$EZ$351,Data!EN$4,FALSE)</f>
        <v>4.3805825242718449E-2</v>
      </c>
      <c r="V118" s="22">
        <f>VLOOKUP($B118,Data!$A$8:$EZ$351,Data!EO$4,FALSE)</f>
        <v>4.5867237687366169E-2</v>
      </c>
      <c r="W118" s="22">
        <f>VLOOKUP($B118,Data!$A$8:$EZ$351,Data!EP$4,FALSE)</f>
        <v>4.4475374732334046E-2</v>
      </c>
      <c r="X118" s="22">
        <f>VLOOKUP($B118,Data!$A$8:$EZ$351,Data!EQ$4,FALSE)</f>
        <v>4.644628099173554E-2</v>
      </c>
      <c r="Y118" s="22">
        <f>VLOOKUP($B118,Data!$A$8:$EZ$351,Data!ER$4,FALSE)</f>
        <v>4.4880478087649403E-2</v>
      </c>
      <c r="Z118" s="22">
        <f>VLOOKUP($B118,Data!$A$8:$EZ$351,Data!ES$4,FALSE)</f>
        <v>4.2153846153846153E-2</v>
      </c>
      <c r="AA118" s="22">
        <f>VLOOKUP($B118,Data!$A$8:$EZ$351,Data!ET$4,FALSE)</f>
        <v>4.1577909270216963E-2</v>
      </c>
      <c r="AB118" s="22">
        <f>VLOOKUP($B118,Data!$A$8:$EZ$351,Data!EU$4,FALSE)</f>
        <v>4.5630081300813009E-2</v>
      </c>
      <c r="AC118" s="22">
        <f>VLOOKUP($B118,Data!$A$8:$EZ$351,Data!EV$4,FALSE)</f>
        <v>4.2309197651663404E-2</v>
      </c>
      <c r="AD118" s="22">
        <f>VLOOKUP($B118,Data!$A$8:$EZ$351,Data!EW$4,FALSE)</f>
        <v>0.04</v>
      </c>
      <c r="AE118" s="22">
        <f>VLOOKUP($B118,Data!$A$8:$EZ$351,Data!EX$4,FALSE)</f>
        <v>3.6551126516464472E-2</v>
      </c>
      <c r="AF118" s="22">
        <f>VLOOKUP($B118,Data!$A$8:$EZ$351,Data!EY$4,FALSE)</f>
        <v>3.7324414715719061E-2</v>
      </c>
      <c r="AG118" s="22">
        <f>VLOOKUP($B118,Data!$A$8:$EZ$351,Data!EZ$4,FALSE)</f>
        <v>4.0276816608996541E-2</v>
      </c>
      <c r="AH118" s="22">
        <f>VLOOKUP($B118,Data!$A$8:$FA$351,Data!FA$4,FALSE)</f>
        <v>4.2170138888888889E-2</v>
      </c>
      <c r="AI118" s="22">
        <f>VLOOKUP($B118,Data!$A$8:FB$351,Data!FB$4,FALSE)</f>
        <v>4.2395104895104896E-2</v>
      </c>
      <c r="AJ118" s="22">
        <f>VLOOKUP($B118,Data!$A$8:FC$351,Data!FC$4,FALSE)</f>
        <v>4.3229166666666666E-2</v>
      </c>
      <c r="AK118" s="22">
        <f>VLOOKUP($B118,Data!$A$8:FD$351,Data!FD$4,FALSE)</f>
        <v>8.4810996563573882E-2</v>
      </c>
      <c r="AL118" s="22">
        <f>VLOOKUP($B118,Data!$A$8:FE$351,Data!FE$4,FALSE)</f>
        <v>8.4853700516351119E-2</v>
      </c>
      <c r="AM118" s="22">
        <f>VLOOKUP($B118,Data!$A$8:FF$351,Data!FF$4,FALSE)</f>
        <v>8.4614035087719294E-2</v>
      </c>
      <c r="AN118" s="22" t="e">
        <f>VLOOKUP($B118,Data!$A$8:$EZ$351,Data!#REF!,FALSE)</f>
        <v>#REF!</v>
      </c>
      <c r="AO118" s="22" t="e">
        <f>VLOOKUP($B118,Data!$A$8:$EZ$351,Data!#REF!,FALSE)</f>
        <v>#REF!</v>
      </c>
      <c r="AP118" s="22" t="e">
        <f>VLOOKUP($B118,Data!$A$8:$EZ$351,Data!#REF!,FALSE)</f>
        <v>#REF!</v>
      </c>
      <c r="AQ118" s="22" t="e">
        <f>VLOOKUP($B118,Data!$A$8:$EZ$351,Data!#REF!,FALSE)</f>
        <v>#REF!</v>
      </c>
      <c r="AR118" s="22" t="e">
        <f>VLOOKUP($B118,Data!$A$8:$EZ$351,Data!#REF!,FALSE)</f>
        <v>#REF!</v>
      </c>
      <c r="AS118" s="22" t="e">
        <f>VLOOKUP($B118,Data!$A$8:$EZ$351,Data!#REF!,FALSE)</f>
        <v>#REF!</v>
      </c>
      <c r="AT118" s="22" t="e">
        <f>VLOOKUP($B118,Data!$A$8:$EZ$351,Data!#REF!,FALSE)</f>
        <v>#REF!</v>
      </c>
      <c r="AU118" s="22" t="e">
        <f>VLOOKUP($B118,Data!$A$8:$EZ$351,Data!#REF!,FALSE)</f>
        <v>#REF!</v>
      </c>
      <c r="AV118" s="22" t="e">
        <f>VLOOKUP($B118,Data!$A$8:$EZ$351,Data!#REF!,FALSE)</f>
        <v>#REF!</v>
      </c>
      <c r="AW118" s="22" t="e">
        <f>VLOOKUP($B118,Data!$A$8:$EZ$351,Data!#REF!,FALSE)</f>
        <v>#REF!</v>
      </c>
      <c r="AX118" s="22" t="e">
        <f>VLOOKUP($B118,Data!$A$8:$EZ$351,Data!#REF!,FALSE)</f>
        <v>#REF!</v>
      </c>
      <c r="AY118" s="22" t="e">
        <f>VLOOKUP($B118,Data!$A$8:$EZ$351,Data!#REF!,FALSE)</f>
        <v>#REF!</v>
      </c>
      <c r="AZ118" s="22" t="e">
        <f>VLOOKUP($B118,Data!$A$8:$EZ$351,Data!#REF!,FALSE)</f>
        <v>#REF!</v>
      </c>
      <c r="BA118" s="22" t="e">
        <f>VLOOKUP($B118,Data!$A$8:$EZ$351,Data!#REF!,FALSE)</f>
        <v>#REF!</v>
      </c>
      <c r="BB118" s="22" t="e">
        <f>VLOOKUP($B118,Data!$A$8:$EZ$351,Data!#REF!,FALSE)</f>
        <v>#REF!</v>
      </c>
      <c r="BC118" s="22" t="e">
        <f>VLOOKUP($B118,Data!$A$8:$EZ$351,Data!#REF!,FALSE)</f>
        <v>#REF!</v>
      </c>
      <c r="BD118" s="22" t="e">
        <f>VLOOKUP($B118,Data!$A$8:$EZ$351,Data!#REF!,FALSE)</f>
        <v>#REF!</v>
      </c>
      <c r="BE118" s="22" t="e">
        <f>VLOOKUP($B118,Data!$A$8:$EZ$351,Data!#REF!,FALSE)</f>
        <v>#REF!</v>
      </c>
    </row>
    <row r="119" spans="1:57" x14ac:dyDescent="0.3">
      <c r="A119" s="1"/>
      <c r="B119" s="16" t="s">
        <v>135</v>
      </c>
      <c r="C119" s="35" t="s">
        <v>446</v>
      </c>
      <c r="D119" t="s">
        <v>0</v>
      </c>
      <c r="E119" s="36" t="s">
        <v>135</v>
      </c>
      <c r="F119" t="s">
        <v>400</v>
      </c>
      <c r="G119" t="s">
        <v>418</v>
      </c>
      <c r="H119" s="22" t="e">
        <f>VLOOKUP($B119,Data!$A$8:$EZ$351,Data!EA$4,FALSE)</f>
        <v>#DIV/0!</v>
      </c>
      <c r="I119" s="22">
        <f>VLOOKUP($B119,Data!$A$8:$EZ$351,Data!EB$4,FALSE)</f>
        <v>0.11626190476190476</v>
      </c>
      <c r="J119" s="22">
        <f>VLOOKUP($B119,Data!$A$8:$EZ$351,Data!EC$4,FALSE)</f>
        <v>0.10335714285714286</v>
      </c>
      <c r="K119" s="22">
        <f>VLOOKUP($B119,Data!$A$8:$EZ$351,Data!ED$4,FALSE)</f>
        <v>0.10127155172413793</v>
      </c>
      <c r="L119" s="22">
        <f>VLOOKUP($B119,Data!$A$8:$EZ$351,Data!EE$4,FALSE)</f>
        <v>0.10374458874458875</v>
      </c>
      <c r="M119" s="22">
        <f>VLOOKUP($B119,Data!$A$8:$EZ$351,Data!EF$4,FALSE)</f>
        <v>8.324618736383442E-2</v>
      </c>
      <c r="N119" s="22">
        <f>VLOOKUP($B119,Data!$A$8:$EZ$351,Data!EG$4,FALSE)</f>
        <v>7.3201754385964907E-2</v>
      </c>
      <c r="O119" s="22">
        <f>VLOOKUP($B119,Data!$A$8:$EZ$351,Data!EH$4,FALSE)</f>
        <v>7.9253393665158364E-2</v>
      </c>
      <c r="P119" s="22">
        <f>VLOOKUP($B119,Data!$A$8:$EZ$351,Data!EI$4,FALSE)</f>
        <v>8.0090702947845802E-2</v>
      </c>
      <c r="Q119" s="22">
        <f>VLOOKUP($B119,Data!$A$8:$EZ$351,Data!EJ$4,FALSE)</f>
        <v>6.745495495495496E-2</v>
      </c>
      <c r="R119" s="22">
        <f>VLOOKUP($B119,Data!$A$8:$EZ$351,Data!EK$4,FALSE)</f>
        <v>6.1889400921658989E-2</v>
      </c>
      <c r="S119" s="22">
        <f>VLOOKUP($B119,Data!$A$8:$EZ$351,Data!EL$4,FALSE)</f>
        <v>7.455421686746988E-2</v>
      </c>
      <c r="T119" s="22">
        <f>VLOOKUP($B119,Data!$A$8:$EZ$351,Data!EM$4,FALSE)</f>
        <v>7.8117647058823528E-2</v>
      </c>
      <c r="U119" s="22">
        <f>VLOOKUP($B119,Data!$A$8:$EZ$351,Data!EN$4,FALSE)</f>
        <v>6.4844868735083536E-2</v>
      </c>
      <c r="V119" s="22">
        <f>VLOOKUP($B119,Data!$A$8:$EZ$351,Data!EO$4,FALSE)</f>
        <v>5.5720720720720721E-2</v>
      </c>
      <c r="W119" s="22">
        <f>VLOOKUP($B119,Data!$A$8:$EZ$351,Data!EP$4,FALSE)</f>
        <v>5.9590517241379308E-2</v>
      </c>
      <c r="X119" s="22">
        <f>VLOOKUP($B119,Data!$A$8:$EZ$351,Data!EQ$4,FALSE)</f>
        <v>6.912472647702407E-2</v>
      </c>
      <c r="Y119" s="22">
        <f>VLOOKUP($B119,Data!$A$8:$EZ$351,Data!ER$4,FALSE)</f>
        <v>6.5973154362416103E-2</v>
      </c>
      <c r="Z119" s="22">
        <f>VLOOKUP($B119,Data!$A$8:$EZ$351,Data!ES$4,FALSE)</f>
        <v>6.5227817745803357E-2</v>
      </c>
      <c r="AA119" s="22">
        <f>VLOOKUP($B119,Data!$A$8:$EZ$351,Data!ET$4,FALSE)</f>
        <v>6.7754629629629623E-2</v>
      </c>
      <c r="AB119" s="22">
        <f>VLOOKUP($B119,Data!$A$8:$EZ$351,Data!EU$4,FALSE)</f>
        <v>7.9729729729729734E-2</v>
      </c>
      <c r="AC119" s="22">
        <f>VLOOKUP($B119,Data!$A$8:$EZ$351,Data!EV$4,FALSE)</f>
        <v>7.4821428571428567E-2</v>
      </c>
      <c r="AD119" s="22">
        <f>VLOOKUP($B119,Data!$A$8:$EZ$351,Data!EW$4,FALSE)</f>
        <v>6.8787128712871293E-2</v>
      </c>
      <c r="AE119" s="22">
        <f>VLOOKUP($B119,Data!$A$8:$EZ$351,Data!EX$4,FALSE)</f>
        <v>7.6485788113695094E-2</v>
      </c>
      <c r="AF119" s="22">
        <f>VLOOKUP($B119,Data!$A$8:$EZ$351,Data!EY$4,FALSE)</f>
        <v>7.3451536643026005E-2</v>
      </c>
      <c r="AG119" s="22">
        <f>VLOOKUP($B119,Data!$A$8:$EZ$351,Data!EZ$4,FALSE)</f>
        <v>5.9932735426008972E-2</v>
      </c>
      <c r="AH119" s="22">
        <f>VLOOKUP($B119,Data!$A$8:$FA$351,Data!FA$4,FALSE)</f>
        <v>5.738532110091743E-2</v>
      </c>
      <c r="AI119" s="22">
        <f>VLOOKUP($B119,Data!$A$8:FB$351,Data!FB$4,FALSE)</f>
        <v>6.0044742729306488E-2</v>
      </c>
      <c r="AJ119" s="22">
        <f>VLOOKUP($B119,Data!$A$8:FC$351,Data!FC$4,FALSE)</f>
        <v>6.6979405034324938E-2</v>
      </c>
      <c r="AK119" s="22">
        <f>VLOOKUP($B119,Data!$A$8:FD$351,Data!FD$4,FALSE)</f>
        <v>0.11576470588235294</v>
      </c>
      <c r="AL119" s="22">
        <f>VLOOKUP($B119,Data!$A$8:FE$351,Data!FE$4,FALSE)</f>
        <v>0.10328671328671328</v>
      </c>
      <c r="AM119" s="22">
        <f>VLOOKUP($B119,Data!$A$8:FF$351,Data!FF$4,FALSE)</f>
        <v>0.10573809523809524</v>
      </c>
      <c r="AN119" s="22" t="e">
        <f>VLOOKUP($B119,Data!$A$8:$EZ$351,Data!#REF!,FALSE)</f>
        <v>#REF!</v>
      </c>
      <c r="AO119" s="22" t="e">
        <f>VLOOKUP($B119,Data!$A$8:$EZ$351,Data!#REF!,FALSE)</f>
        <v>#REF!</v>
      </c>
      <c r="AP119" s="22" t="e">
        <f>VLOOKUP($B119,Data!$A$8:$EZ$351,Data!#REF!,FALSE)</f>
        <v>#REF!</v>
      </c>
      <c r="AQ119" s="22" t="e">
        <f>VLOOKUP($B119,Data!$A$8:$EZ$351,Data!#REF!,FALSE)</f>
        <v>#REF!</v>
      </c>
      <c r="AR119" s="22" t="e">
        <f>VLOOKUP($B119,Data!$A$8:$EZ$351,Data!#REF!,FALSE)</f>
        <v>#REF!</v>
      </c>
      <c r="AS119" s="22" t="e">
        <f>VLOOKUP($B119,Data!$A$8:$EZ$351,Data!#REF!,FALSE)</f>
        <v>#REF!</v>
      </c>
      <c r="AT119" s="22" t="e">
        <f>VLOOKUP($B119,Data!$A$8:$EZ$351,Data!#REF!,FALSE)</f>
        <v>#REF!</v>
      </c>
      <c r="AU119" s="22" t="e">
        <f>VLOOKUP($B119,Data!$A$8:$EZ$351,Data!#REF!,FALSE)</f>
        <v>#REF!</v>
      </c>
      <c r="AV119" s="22" t="e">
        <f>VLOOKUP($B119,Data!$A$8:$EZ$351,Data!#REF!,FALSE)</f>
        <v>#REF!</v>
      </c>
      <c r="AW119" s="22" t="e">
        <f>VLOOKUP($B119,Data!$A$8:$EZ$351,Data!#REF!,FALSE)</f>
        <v>#REF!</v>
      </c>
      <c r="AX119" s="22" t="e">
        <f>VLOOKUP($B119,Data!$A$8:$EZ$351,Data!#REF!,FALSE)</f>
        <v>#REF!</v>
      </c>
      <c r="AY119" s="22" t="e">
        <f>VLOOKUP($B119,Data!$A$8:$EZ$351,Data!#REF!,FALSE)</f>
        <v>#REF!</v>
      </c>
      <c r="AZ119" s="22" t="e">
        <f>VLOOKUP($B119,Data!$A$8:$EZ$351,Data!#REF!,FALSE)</f>
        <v>#REF!</v>
      </c>
      <c r="BA119" s="22" t="e">
        <f>VLOOKUP($B119,Data!$A$8:$EZ$351,Data!#REF!,FALSE)</f>
        <v>#REF!</v>
      </c>
      <c r="BB119" s="22" t="e">
        <f>VLOOKUP($B119,Data!$A$8:$EZ$351,Data!#REF!,FALSE)</f>
        <v>#REF!</v>
      </c>
      <c r="BC119" s="22" t="e">
        <f>VLOOKUP($B119,Data!$A$8:$EZ$351,Data!#REF!,FALSE)</f>
        <v>#REF!</v>
      </c>
      <c r="BD119" s="22" t="e">
        <f>VLOOKUP($B119,Data!$A$8:$EZ$351,Data!#REF!,FALSE)</f>
        <v>#REF!</v>
      </c>
      <c r="BE119" s="22" t="e">
        <f>VLOOKUP($B119,Data!$A$8:$EZ$351,Data!#REF!,FALSE)</f>
        <v>#REF!</v>
      </c>
    </row>
    <row r="120" spans="1:57" x14ac:dyDescent="0.3">
      <c r="A120" s="1"/>
      <c r="B120" s="16" t="s">
        <v>136</v>
      </c>
      <c r="C120" s="35" t="s">
        <v>440</v>
      </c>
      <c r="D120" t="s">
        <v>442</v>
      </c>
      <c r="E120" s="36" t="s">
        <v>136</v>
      </c>
      <c r="F120" t="s">
        <v>402</v>
      </c>
      <c r="G120" t="s">
        <v>418</v>
      </c>
      <c r="H120" s="22" t="e">
        <f>VLOOKUP($B120,Data!$A$8:$EZ$351,Data!EA$4,FALSE)</f>
        <v>#DIV/0!</v>
      </c>
      <c r="I120" s="22">
        <f>VLOOKUP($B120,Data!$A$8:$EZ$351,Data!EB$4,FALSE)</f>
        <v>8.7891104294478523E-2</v>
      </c>
      <c r="J120" s="22">
        <f>VLOOKUP($B120,Data!$A$8:$EZ$351,Data!EC$4,FALSE)</f>
        <v>8.2062168309325251E-2</v>
      </c>
      <c r="K120" s="22">
        <f>VLOOKUP($B120,Data!$A$8:$EZ$351,Data!ED$4,FALSE)</f>
        <v>7.7876658860265416E-2</v>
      </c>
      <c r="L120" s="22">
        <f>VLOOKUP($B120,Data!$A$8:$EZ$351,Data!EE$4,FALSE)</f>
        <v>7.8321513002364063E-2</v>
      </c>
      <c r="M120" s="22">
        <f>VLOOKUP($B120,Data!$A$8:$EZ$351,Data!EF$4,FALSE)</f>
        <v>7.3595594020456331E-2</v>
      </c>
      <c r="N120" s="22">
        <f>VLOOKUP($B120,Data!$A$8:$EZ$351,Data!EG$4,FALSE)</f>
        <v>6.8033794162826428E-2</v>
      </c>
      <c r="O120" s="22">
        <f>VLOOKUP($B120,Data!$A$8:$EZ$351,Data!EH$4,FALSE)</f>
        <v>6.0163690476190475E-2</v>
      </c>
      <c r="P120" s="22">
        <f>VLOOKUP($B120,Data!$A$8:$EZ$351,Data!EI$4,FALSE)</f>
        <v>5.6145533141210374E-2</v>
      </c>
      <c r="Q120" s="22">
        <f>VLOOKUP($B120,Data!$A$8:$EZ$351,Data!EJ$4,FALSE)</f>
        <v>5.2005551700208187E-2</v>
      </c>
      <c r="R120" s="22">
        <f>VLOOKUP($B120,Data!$A$8:$EZ$351,Data!EK$4,FALSE)</f>
        <v>5.2459705676243869E-2</v>
      </c>
      <c r="S120" s="22">
        <f>VLOOKUP($B120,Data!$A$8:$EZ$351,Data!EL$4,FALSE)</f>
        <v>4.9250343878954606E-2</v>
      </c>
      <c r="T120" s="22">
        <f>VLOOKUP($B120,Data!$A$8:$EZ$351,Data!EM$4,FALSE)</f>
        <v>5.0515109890109891E-2</v>
      </c>
      <c r="U120" s="22">
        <f>VLOOKUP($B120,Data!$A$8:$EZ$351,Data!EN$4,FALSE)</f>
        <v>5.0020703933747412E-2</v>
      </c>
      <c r="V120" s="22">
        <f>VLOOKUP($B120,Data!$A$8:$EZ$351,Data!EO$4,FALSE)</f>
        <v>4.8807588075880759E-2</v>
      </c>
      <c r="W120" s="22">
        <f>VLOOKUP($B120,Data!$A$8:$EZ$351,Data!EP$4,FALSE)</f>
        <v>4.7873799725651575E-2</v>
      </c>
      <c r="X120" s="22">
        <f>VLOOKUP($B120,Data!$A$8:$EZ$351,Data!EQ$4,FALSE)</f>
        <v>4.9544827586206895E-2</v>
      </c>
      <c r="Y120" s="22">
        <f>VLOOKUP($B120,Data!$A$8:$EZ$351,Data!ER$4,FALSE)</f>
        <v>5.0055210489993097E-2</v>
      </c>
      <c r="Z120" s="22">
        <f>VLOOKUP($B120,Data!$A$8:$EZ$351,Data!ES$4,FALSE)</f>
        <v>4.7534059945504088E-2</v>
      </c>
      <c r="AA120" s="22">
        <f>VLOOKUP($B120,Data!$A$8:$EZ$351,Data!ET$4,FALSE)</f>
        <v>4.635135135135135E-2</v>
      </c>
      <c r="AB120" s="22">
        <f>VLOOKUP($B120,Data!$A$8:$EZ$351,Data!EU$4,FALSE)</f>
        <v>4.6233153638814015E-2</v>
      </c>
      <c r="AC120" s="22">
        <f>VLOOKUP($B120,Data!$A$8:$EZ$351,Data!EV$4,FALSE)</f>
        <v>4.6404569892473116E-2</v>
      </c>
      <c r="AD120" s="22">
        <f>VLOOKUP($B120,Data!$A$8:$EZ$351,Data!EW$4,FALSE)</f>
        <v>4.5795610425240052E-2</v>
      </c>
      <c r="AE120" s="22">
        <f>VLOOKUP($B120,Data!$A$8:$EZ$351,Data!EX$4,FALSE)</f>
        <v>4.3466486120514555E-2</v>
      </c>
      <c r="AF120" s="22">
        <f>VLOOKUP($B120,Data!$A$8:$EZ$351,Data!EY$4,FALSE)</f>
        <v>4.4276315789473684E-2</v>
      </c>
      <c r="AG120" s="22">
        <f>VLOOKUP($B120,Data!$A$8:$EZ$351,Data!EZ$4,FALSE)</f>
        <v>4.5790155440414509E-2</v>
      </c>
      <c r="AH120" s="22">
        <f>VLOOKUP($B120,Data!$A$8:$FA$351,Data!FA$4,FALSE)</f>
        <v>4.6198186528497408E-2</v>
      </c>
      <c r="AI120" s="22">
        <f>VLOOKUP($B120,Data!$A$8:FB$351,Data!FB$4,FALSE)</f>
        <v>4.4746835443037973E-2</v>
      </c>
      <c r="AJ120" s="22">
        <f>VLOOKUP($B120,Data!$A$8:FC$351,Data!FC$4,FALSE)</f>
        <v>4.7697704081632653E-2</v>
      </c>
      <c r="AK120" s="22">
        <f>VLOOKUP($B120,Data!$A$8:FD$351,Data!FD$4,FALSE)</f>
        <v>9.9489924433249374E-2</v>
      </c>
      <c r="AL120" s="22">
        <f>VLOOKUP($B120,Data!$A$8:FE$351,Data!FE$4,FALSE)</f>
        <v>0.10457884737175427</v>
      </c>
      <c r="AM120" s="22">
        <f>VLOOKUP($B120,Data!$A$8:FF$351,Data!FF$4,FALSE)</f>
        <v>0.1039924670433145</v>
      </c>
      <c r="AN120" s="22" t="e">
        <f>VLOOKUP($B120,Data!$A$8:$EZ$351,Data!#REF!,FALSE)</f>
        <v>#REF!</v>
      </c>
      <c r="AO120" s="22" t="e">
        <f>VLOOKUP($B120,Data!$A$8:$EZ$351,Data!#REF!,FALSE)</f>
        <v>#REF!</v>
      </c>
      <c r="AP120" s="22" t="e">
        <f>VLOOKUP($B120,Data!$A$8:$EZ$351,Data!#REF!,FALSE)</f>
        <v>#REF!</v>
      </c>
      <c r="AQ120" s="22" t="e">
        <f>VLOOKUP($B120,Data!$A$8:$EZ$351,Data!#REF!,FALSE)</f>
        <v>#REF!</v>
      </c>
      <c r="AR120" s="22" t="e">
        <f>VLOOKUP($B120,Data!$A$8:$EZ$351,Data!#REF!,FALSE)</f>
        <v>#REF!</v>
      </c>
      <c r="AS120" s="22" t="e">
        <f>VLOOKUP($B120,Data!$A$8:$EZ$351,Data!#REF!,FALSE)</f>
        <v>#REF!</v>
      </c>
      <c r="AT120" s="22" t="e">
        <f>VLOOKUP($B120,Data!$A$8:$EZ$351,Data!#REF!,FALSE)</f>
        <v>#REF!</v>
      </c>
      <c r="AU120" s="22" t="e">
        <f>VLOOKUP($B120,Data!$A$8:$EZ$351,Data!#REF!,FALSE)</f>
        <v>#REF!</v>
      </c>
      <c r="AV120" s="22" t="e">
        <f>VLOOKUP($B120,Data!$A$8:$EZ$351,Data!#REF!,FALSE)</f>
        <v>#REF!</v>
      </c>
      <c r="AW120" s="22" t="e">
        <f>VLOOKUP($B120,Data!$A$8:$EZ$351,Data!#REF!,FALSE)</f>
        <v>#REF!</v>
      </c>
      <c r="AX120" s="22" t="e">
        <f>VLOOKUP($B120,Data!$A$8:$EZ$351,Data!#REF!,FALSE)</f>
        <v>#REF!</v>
      </c>
      <c r="AY120" s="22" t="e">
        <f>VLOOKUP($B120,Data!$A$8:$EZ$351,Data!#REF!,FALSE)</f>
        <v>#REF!</v>
      </c>
      <c r="AZ120" s="22" t="e">
        <f>VLOOKUP($B120,Data!$A$8:$EZ$351,Data!#REF!,FALSE)</f>
        <v>#REF!</v>
      </c>
      <c r="BA120" s="22" t="e">
        <f>VLOOKUP($B120,Data!$A$8:$EZ$351,Data!#REF!,FALSE)</f>
        <v>#REF!</v>
      </c>
      <c r="BB120" s="22" t="e">
        <f>VLOOKUP($B120,Data!$A$8:$EZ$351,Data!#REF!,FALSE)</f>
        <v>#REF!</v>
      </c>
      <c r="BC120" s="22" t="e">
        <f>VLOOKUP($B120,Data!$A$8:$EZ$351,Data!#REF!,FALSE)</f>
        <v>#REF!</v>
      </c>
      <c r="BD120" s="22" t="e">
        <f>VLOOKUP($B120,Data!$A$8:$EZ$351,Data!#REF!,FALSE)</f>
        <v>#REF!</v>
      </c>
      <c r="BE120" s="22" t="e">
        <f>VLOOKUP($B120,Data!$A$8:$EZ$351,Data!#REF!,FALSE)</f>
        <v>#REF!</v>
      </c>
    </row>
    <row r="121" spans="1:57" x14ac:dyDescent="0.3">
      <c r="A121" s="1"/>
      <c r="B121" s="16" t="s">
        <v>137</v>
      </c>
      <c r="C121" s="35" t="s">
        <v>440</v>
      </c>
      <c r="D121" t="s">
        <v>0</v>
      </c>
      <c r="E121" s="36" t="s">
        <v>137</v>
      </c>
      <c r="F121" t="s">
        <v>389</v>
      </c>
      <c r="G121" t="s">
        <v>418</v>
      </c>
      <c r="H121" s="22" t="e">
        <f>VLOOKUP($B121,Data!$A$8:$EZ$351,Data!EA$4,FALSE)</f>
        <v>#DIV/0!</v>
      </c>
      <c r="I121" s="22">
        <f>VLOOKUP($B121,Data!$A$8:$EZ$351,Data!EB$4,FALSE)</f>
        <v>3.0518731988472624E-2</v>
      </c>
      <c r="J121" s="22">
        <f>VLOOKUP($B121,Data!$A$8:$EZ$351,Data!EC$4,FALSE)</f>
        <v>2.8149210903873744E-2</v>
      </c>
      <c r="K121" s="22">
        <f>VLOOKUP($B121,Data!$A$8:$EZ$351,Data!ED$4,FALSE)</f>
        <v>2.5829662261380323E-2</v>
      </c>
      <c r="L121" s="22">
        <f>VLOOKUP($B121,Data!$A$8:$EZ$351,Data!EE$4,FALSE)</f>
        <v>2.493525179856115E-2</v>
      </c>
      <c r="M121" s="22">
        <f>VLOOKUP($B121,Data!$A$8:$EZ$351,Data!EF$4,FALSE)</f>
        <v>2.2802919708029196E-2</v>
      </c>
      <c r="N121" s="22">
        <f>VLOOKUP($B121,Data!$A$8:$EZ$351,Data!EG$4,FALSE)</f>
        <v>2.0582241630276565E-2</v>
      </c>
      <c r="O121" s="22">
        <f>VLOOKUP($B121,Data!$A$8:$EZ$351,Data!EH$4,FALSE)</f>
        <v>2.0402298850574714E-2</v>
      </c>
      <c r="P121" s="22">
        <f>VLOOKUP($B121,Data!$A$8:$EZ$351,Data!EI$4,FALSE)</f>
        <v>1.9444444444444445E-2</v>
      </c>
      <c r="Q121" s="22">
        <f>VLOOKUP($B121,Data!$A$8:$EZ$351,Data!EJ$4,FALSE)</f>
        <v>1.78099173553719E-2</v>
      </c>
      <c r="R121" s="22">
        <f>VLOOKUP($B121,Data!$A$8:$EZ$351,Data!EK$4,FALSE)</f>
        <v>1.7202216066481993E-2</v>
      </c>
      <c r="S121" s="22">
        <f>VLOOKUP($B121,Data!$A$8:$EZ$351,Data!EL$4,FALSE)</f>
        <v>1.6917613636363637E-2</v>
      </c>
      <c r="T121" s="22">
        <f>VLOOKUP($B121,Data!$A$8:$EZ$351,Data!EM$4,FALSE)</f>
        <v>1.6684636118598384E-2</v>
      </c>
      <c r="U121" s="22">
        <f>VLOOKUP($B121,Data!$A$8:$EZ$351,Data!EN$4,FALSE)</f>
        <v>1.657142857142857E-2</v>
      </c>
      <c r="V121" s="22">
        <f>VLOOKUP($B121,Data!$A$8:$EZ$351,Data!EO$4,FALSE)</f>
        <v>1.6540084388185654E-2</v>
      </c>
      <c r="W121" s="22">
        <f>VLOOKUP($B121,Data!$A$8:$EZ$351,Data!EP$4,FALSE)</f>
        <v>1.5222513089005235E-2</v>
      </c>
      <c r="X121" s="22">
        <f>VLOOKUP($B121,Data!$A$8:$EZ$351,Data!EQ$4,FALSE)</f>
        <v>1.5139442231075698E-2</v>
      </c>
      <c r="Y121" s="22">
        <f>VLOOKUP($B121,Data!$A$8:$EZ$351,Data!ER$4,FALSE)</f>
        <v>1.5255376344086021E-2</v>
      </c>
      <c r="Z121" s="22">
        <f>VLOOKUP($B121,Data!$A$8:$EZ$351,Data!ES$4,FALSE)</f>
        <v>1.3997412677878397E-2</v>
      </c>
      <c r="AA121" s="22">
        <f>VLOOKUP($B121,Data!$A$8:$EZ$351,Data!ET$4,FALSE)</f>
        <v>1.367741935483871E-2</v>
      </c>
      <c r="AB121" s="22">
        <f>VLOOKUP($B121,Data!$A$8:$EZ$351,Data!EU$4,FALSE)</f>
        <v>1.44E-2</v>
      </c>
      <c r="AC121" s="22">
        <f>VLOOKUP($B121,Data!$A$8:$EZ$351,Data!EV$4,FALSE)</f>
        <v>1.3824289405684755E-2</v>
      </c>
      <c r="AD121" s="22">
        <f>VLOOKUP($B121,Data!$A$8:$EZ$351,Data!EW$4,FALSE)</f>
        <v>1.348051948051948E-2</v>
      </c>
      <c r="AE121" s="22">
        <f>VLOOKUP($B121,Data!$A$8:$EZ$351,Data!EX$4,FALSE)</f>
        <v>1.3248663101604278E-2</v>
      </c>
      <c r="AF121" s="22">
        <f>VLOOKUP($B121,Data!$A$8:$EZ$351,Data!EY$4,FALSE)</f>
        <v>1.4131016042780749E-2</v>
      </c>
      <c r="AG121" s="22">
        <f>VLOOKUP($B121,Data!$A$8:$EZ$351,Data!EZ$4,FALSE)</f>
        <v>1.3645569620253165E-2</v>
      </c>
      <c r="AH121" s="22">
        <f>VLOOKUP($B121,Data!$A$8:$FA$351,Data!FA$4,FALSE)</f>
        <v>1.3176895306859206E-2</v>
      </c>
      <c r="AI121" s="22">
        <f>VLOOKUP($B121,Data!$A$8:FB$351,Data!FB$4,FALSE)</f>
        <v>1.3193779904306219E-2</v>
      </c>
      <c r="AJ121" s="22">
        <f>VLOOKUP($B121,Data!$A$8:FC$351,Data!FC$4,FALSE)</f>
        <v>1.3900364520048603E-2</v>
      </c>
      <c r="AK121" s="22">
        <f>VLOOKUP($B121,Data!$A$8:FD$351,Data!FD$4,FALSE)</f>
        <v>3.8544776119402983E-2</v>
      </c>
      <c r="AL121" s="22">
        <f>VLOOKUP($B121,Data!$A$8:FE$351,Data!FE$4,FALSE)</f>
        <v>4.0286069651741294E-2</v>
      </c>
      <c r="AM121" s="22">
        <f>VLOOKUP($B121,Data!$A$8:FF$351,Data!FF$4,FALSE)</f>
        <v>3.9046454767726162E-2</v>
      </c>
      <c r="AN121" s="22" t="e">
        <f>VLOOKUP($B121,Data!$A$8:$EZ$351,Data!#REF!,FALSE)</f>
        <v>#REF!</v>
      </c>
      <c r="AO121" s="22" t="e">
        <f>VLOOKUP($B121,Data!$A$8:$EZ$351,Data!#REF!,FALSE)</f>
        <v>#REF!</v>
      </c>
      <c r="AP121" s="22" t="e">
        <f>VLOOKUP($B121,Data!$A$8:$EZ$351,Data!#REF!,FALSE)</f>
        <v>#REF!</v>
      </c>
      <c r="AQ121" s="22" t="e">
        <f>VLOOKUP($B121,Data!$A$8:$EZ$351,Data!#REF!,FALSE)</f>
        <v>#REF!</v>
      </c>
      <c r="AR121" s="22" t="e">
        <f>VLOOKUP($B121,Data!$A$8:$EZ$351,Data!#REF!,FALSE)</f>
        <v>#REF!</v>
      </c>
      <c r="AS121" s="22" t="e">
        <f>VLOOKUP($B121,Data!$A$8:$EZ$351,Data!#REF!,FALSE)</f>
        <v>#REF!</v>
      </c>
      <c r="AT121" s="22" t="e">
        <f>VLOOKUP($B121,Data!$A$8:$EZ$351,Data!#REF!,FALSE)</f>
        <v>#REF!</v>
      </c>
      <c r="AU121" s="22" t="e">
        <f>VLOOKUP($B121,Data!$A$8:$EZ$351,Data!#REF!,FALSE)</f>
        <v>#REF!</v>
      </c>
      <c r="AV121" s="22" t="e">
        <f>VLOOKUP($B121,Data!$A$8:$EZ$351,Data!#REF!,FALSE)</f>
        <v>#REF!</v>
      </c>
      <c r="AW121" s="22" t="e">
        <f>VLOOKUP($B121,Data!$A$8:$EZ$351,Data!#REF!,FALSE)</f>
        <v>#REF!</v>
      </c>
      <c r="AX121" s="22" t="e">
        <f>VLOOKUP($B121,Data!$A$8:$EZ$351,Data!#REF!,FALSE)</f>
        <v>#REF!</v>
      </c>
      <c r="AY121" s="22" t="e">
        <f>VLOOKUP($B121,Data!$A$8:$EZ$351,Data!#REF!,FALSE)</f>
        <v>#REF!</v>
      </c>
      <c r="AZ121" s="22" t="e">
        <f>VLOOKUP($B121,Data!$A$8:$EZ$351,Data!#REF!,FALSE)</f>
        <v>#REF!</v>
      </c>
      <c r="BA121" s="22" t="e">
        <f>VLOOKUP($B121,Data!$A$8:$EZ$351,Data!#REF!,FALSE)</f>
        <v>#REF!</v>
      </c>
      <c r="BB121" s="22" t="e">
        <f>VLOOKUP($B121,Data!$A$8:$EZ$351,Data!#REF!,FALSE)</f>
        <v>#REF!</v>
      </c>
      <c r="BC121" s="22" t="e">
        <f>VLOOKUP($B121,Data!$A$8:$EZ$351,Data!#REF!,FALSE)</f>
        <v>#REF!</v>
      </c>
      <c r="BD121" s="22" t="e">
        <f>VLOOKUP($B121,Data!$A$8:$EZ$351,Data!#REF!,FALSE)</f>
        <v>#REF!</v>
      </c>
      <c r="BE121" s="22" t="e">
        <f>VLOOKUP($B121,Data!$A$8:$EZ$351,Data!#REF!,FALSE)</f>
        <v>#REF!</v>
      </c>
    </row>
    <row r="122" spans="1:57" x14ac:dyDescent="0.3">
      <c r="A122" s="1"/>
      <c r="B122" s="16" t="s">
        <v>138</v>
      </c>
      <c r="C122" s="35" t="s">
        <v>440</v>
      </c>
      <c r="D122" t="s">
        <v>442</v>
      </c>
      <c r="E122" s="36" t="s">
        <v>138</v>
      </c>
      <c r="F122" t="s">
        <v>402</v>
      </c>
      <c r="G122" t="s">
        <v>418</v>
      </c>
      <c r="H122" s="22" t="e">
        <f>VLOOKUP($B122,Data!$A$8:$EZ$351,Data!EA$4,FALSE)</f>
        <v>#DIV/0!</v>
      </c>
      <c r="I122" s="22">
        <f>VLOOKUP($B122,Data!$A$8:$EZ$351,Data!EB$4,FALSE)</f>
        <v>0.11850430696945967</v>
      </c>
      <c r="J122" s="22">
        <f>VLOOKUP($B122,Data!$A$8:$EZ$351,Data!EC$4,FALSE)</f>
        <v>0.10974732006125575</v>
      </c>
      <c r="K122" s="22">
        <f>VLOOKUP($B122,Data!$A$8:$EZ$351,Data!ED$4,FALSE)</f>
        <v>0.10501533742331289</v>
      </c>
      <c r="L122" s="22">
        <f>VLOOKUP($B122,Data!$A$8:$EZ$351,Data!EE$4,FALSE)</f>
        <v>0.10261815453863465</v>
      </c>
      <c r="M122" s="22">
        <f>VLOOKUP($B122,Data!$A$8:$EZ$351,Data!EF$4,FALSE)</f>
        <v>9.1703810208483102E-2</v>
      </c>
      <c r="N122" s="22">
        <f>VLOOKUP($B122,Data!$A$8:$EZ$351,Data!EG$4,FALSE)</f>
        <v>8.5081387119603683E-2</v>
      </c>
      <c r="O122" s="22">
        <f>VLOOKUP($B122,Data!$A$8:$EZ$351,Data!EH$4,FALSE)</f>
        <v>7.8876325088339222E-2</v>
      </c>
      <c r="P122" s="22">
        <f>VLOOKUP($B122,Data!$A$8:$EZ$351,Data!EI$4,FALSE)</f>
        <v>7.6224417784050813E-2</v>
      </c>
      <c r="Q122" s="22">
        <f>VLOOKUP($B122,Data!$A$8:$EZ$351,Data!EJ$4,FALSE)</f>
        <v>7.1556175854849968E-2</v>
      </c>
      <c r="R122" s="22">
        <f>VLOOKUP($B122,Data!$A$8:$EZ$351,Data!EK$4,FALSE)</f>
        <v>7.0296456977584965E-2</v>
      </c>
      <c r="S122" s="22">
        <f>VLOOKUP($B122,Data!$A$8:$EZ$351,Data!EL$4,FALSE)</f>
        <v>6.6452750352609308E-2</v>
      </c>
      <c r="T122" s="22">
        <f>VLOOKUP($B122,Data!$A$8:$EZ$351,Data!EM$4,FALSE)</f>
        <v>6.8220042046250873E-2</v>
      </c>
      <c r="U122" s="22">
        <f>VLOOKUP($B122,Data!$A$8:$EZ$351,Data!EN$4,FALSE)</f>
        <v>6.8418038654259133E-2</v>
      </c>
      <c r="V122" s="22">
        <f>VLOOKUP($B122,Data!$A$8:$EZ$351,Data!EO$4,FALSE)</f>
        <v>6.6030219780219779E-2</v>
      </c>
      <c r="W122" s="22">
        <f>VLOOKUP($B122,Data!$A$8:$EZ$351,Data!EP$4,FALSE)</f>
        <v>6.1703853955375254E-2</v>
      </c>
      <c r="X122" s="22">
        <f>VLOOKUP($B122,Data!$A$8:$EZ$351,Data!EQ$4,FALSE)</f>
        <v>6.003259452411995E-2</v>
      </c>
      <c r="Y122" s="22">
        <f>VLOOKUP($B122,Data!$A$8:$EZ$351,Data!ER$4,FALSE)</f>
        <v>6.0303030303030303E-2</v>
      </c>
      <c r="Z122" s="22">
        <f>VLOOKUP($B122,Data!$A$8:$EZ$351,Data!ES$4,FALSE)</f>
        <v>5.7464239271781535E-2</v>
      </c>
      <c r="AA122" s="22">
        <f>VLOOKUP($B122,Data!$A$8:$EZ$351,Data!ET$4,FALSE)</f>
        <v>5.8649732620320853E-2</v>
      </c>
      <c r="AB122" s="22">
        <f>VLOOKUP($B122,Data!$A$8:$EZ$351,Data!EU$4,FALSE)</f>
        <v>5.8798920377867749E-2</v>
      </c>
      <c r="AC122" s="22">
        <f>VLOOKUP($B122,Data!$A$8:$EZ$351,Data!EV$4,FALSE)</f>
        <v>5.7056504599211563E-2</v>
      </c>
      <c r="AD122" s="22">
        <f>VLOOKUP($B122,Data!$A$8:$EZ$351,Data!EW$4,FALSE)</f>
        <v>5.8175720992622401E-2</v>
      </c>
      <c r="AE122" s="22">
        <f>VLOOKUP($B122,Data!$A$8:$EZ$351,Data!EX$4,FALSE)</f>
        <v>5.7250996015936258E-2</v>
      </c>
      <c r="AF122" s="22">
        <f>VLOOKUP($B122,Data!$A$8:$EZ$351,Data!EY$4,FALSE)</f>
        <v>5.7036082474226805E-2</v>
      </c>
      <c r="AG122" s="22">
        <f>VLOOKUP($B122,Data!$A$8:$EZ$351,Data!EZ$4,FALSE)</f>
        <v>5.8723684210526317E-2</v>
      </c>
      <c r="AH122" s="22">
        <f>VLOOKUP($B122,Data!$A$8:$FA$351,Data!FA$4,FALSE)</f>
        <v>5.7614795918367344E-2</v>
      </c>
      <c r="AI122" s="22">
        <f>VLOOKUP($B122,Data!$A$8:FB$351,Data!FB$4,FALSE)</f>
        <v>5.703065134099617E-2</v>
      </c>
      <c r="AJ122" s="22">
        <f>VLOOKUP($B122,Data!$A$8:FC$351,Data!FC$4,FALSE)</f>
        <v>6.0637605725439164E-2</v>
      </c>
      <c r="AK122" s="22">
        <f>VLOOKUP($B122,Data!$A$8:FD$351,Data!FD$4,FALSE)</f>
        <v>0.1200832799487508</v>
      </c>
      <c r="AL122" s="22">
        <f>VLOOKUP($B122,Data!$A$8:FE$351,Data!FE$4,FALSE)</f>
        <v>0.12841176470588236</v>
      </c>
      <c r="AM122" s="22">
        <f>VLOOKUP($B122,Data!$A$8:FF$351,Data!FF$4,FALSE)</f>
        <v>0.12232412060301508</v>
      </c>
      <c r="AN122" s="22" t="e">
        <f>VLOOKUP($B122,Data!$A$8:$EZ$351,Data!#REF!,FALSE)</f>
        <v>#REF!</v>
      </c>
      <c r="AO122" s="22" t="e">
        <f>VLOOKUP($B122,Data!$A$8:$EZ$351,Data!#REF!,FALSE)</f>
        <v>#REF!</v>
      </c>
      <c r="AP122" s="22" t="e">
        <f>VLOOKUP($B122,Data!$A$8:$EZ$351,Data!#REF!,FALSE)</f>
        <v>#REF!</v>
      </c>
      <c r="AQ122" s="22" t="e">
        <f>VLOOKUP($B122,Data!$A$8:$EZ$351,Data!#REF!,FALSE)</f>
        <v>#REF!</v>
      </c>
      <c r="AR122" s="22" t="e">
        <f>VLOOKUP($B122,Data!$A$8:$EZ$351,Data!#REF!,FALSE)</f>
        <v>#REF!</v>
      </c>
      <c r="AS122" s="22" t="e">
        <f>VLOOKUP($B122,Data!$A$8:$EZ$351,Data!#REF!,FALSE)</f>
        <v>#REF!</v>
      </c>
      <c r="AT122" s="22" t="e">
        <f>VLOOKUP($B122,Data!$A$8:$EZ$351,Data!#REF!,FALSE)</f>
        <v>#REF!</v>
      </c>
      <c r="AU122" s="22" t="e">
        <f>VLOOKUP($B122,Data!$A$8:$EZ$351,Data!#REF!,FALSE)</f>
        <v>#REF!</v>
      </c>
      <c r="AV122" s="22" t="e">
        <f>VLOOKUP($B122,Data!$A$8:$EZ$351,Data!#REF!,FALSE)</f>
        <v>#REF!</v>
      </c>
      <c r="AW122" s="22" t="e">
        <f>VLOOKUP($B122,Data!$A$8:$EZ$351,Data!#REF!,FALSE)</f>
        <v>#REF!</v>
      </c>
      <c r="AX122" s="22" t="e">
        <f>VLOOKUP($B122,Data!$A$8:$EZ$351,Data!#REF!,FALSE)</f>
        <v>#REF!</v>
      </c>
      <c r="AY122" s="22" t="e">
        <f>VLOOKUP($B122,Data!$A$8:$EZ$351,Data!#REF!,FALSE)</f>
        <v>#REF!</v>
      </c>
      <c r="AZ122" s="22" t="e">
        <f>VLOOKUP($B122,Data!$A$8:$EZ$351,Data!#REF!,FALSE)</f>
        <v>#REF!</v>
      </c>
      <c r="BA122" s="22" t="e">
        <f>VLOOKUP($B122,Data!$A$8:$EZ$351,Data!#REF!,FALSE)</f>
        <v>#REF!</v>
      </c>
      <c r="BB122" s="22" t="e">
        <f>VLOOKUP($B122,Data!$A$8:$EZ$351,Data!#REF!,FALSE)</f>
        <v>#REF!</v>
      </c>
      <c r="BC122" s="22" t="e">
        <f>VLOOKUP($B122,Data!$A$8:$EZ$351,Data!#REF!,FALSE)</f>
        <v>#REF!</v>
      </c>
      <c r="BD122" s="22" t="e">
        <f>VLOOKUP($B122,Data!$A$8:$EZ$351,Data!#REF!,FALSE)</f>
        <v>#REF!</v>
      </c>
      <c r="BE122" s="22" t="e">
        <f>VLOOKUP($B122,Data!$A$8:$EZ$351,Data!#REF!,FALSE)</f>
        <v>#REF!</v>
      </c>
    </row>
    <row r="123" spans="1:57" x14ac:dyDescent="0.3">
      <c r="A123" s="1"/>
      <c r="B123" s="16" t="s">
        <v>139</v>
      </c>
      <c r="C123" s="35" t="s">
        <v>440</v>
      </c>
      <c r="D123" t="s">
        <v>442</v>
      </c>
      <c r="E123" s="36" t="s">
        <v>139</v>
      </c>
      <c r="F123" t="s">
        <v>399</v>
      </c>
      <c r="G123" t="s">
        <v>418</v>
      </c>
      <c r="H123" s="22" t="e">
        <f>VLOOKUP($B123,Data!$A$8:$EZ$351,Data!EA$4,FALSE)</f>
        <v>#DIV/0!</v>
      </c>
      <c r="I123" s="22">
        <f>VLOOKUP($B123,Data!$A$8:$EZ$351,Data!EB$4,FALSE)</f>
        <v>8.8303425774877653E-2</v>
      </c>
      <c r="J123" s="22">
        <f>VLOOKUP($B123,Data!$A$8:$EZ$351,Data!EC$4,FALSE)</f>
        <v>8.5880398671096342E-2</v>
      </c>
      <c r="K123" s="22">
        <f>VLOOKUP($B123,Data!$A$8:$EZ$351,Data!ED$4,FALSE)</f>
        <v>7.9483333333333336E-2</v>
      </c>
      <c r="L123" s="22">
        <f>VLOOKUP($B123,Data!$A$8:$EZ$351,Data!EE$4,FALSE)</f>
        <v>8.0929054054054053E-2</v>
      </c>
      <c r="M123" s="22">
        <f>VLOOKUP($B123,Data!$A$8:$EZ$351,Data!EF$4,FALSE)</f>
        <v>7.1349072512647549E-2</v>
      </c>
      <c r="N123" s="22">
        <f>VLOOKUP($B123,Data!$A$8:$EZ$351,Data!EG$4,FALSE)</f>
        <v>6.4085470085470081E-2</v>
      </c>
      <c r="O123" s="22">
        <f>VLOOKUP($B123,Data!$A$8:$EZ$351,Data!EH$4,FALSE)</f>
        <v>6.1070811744386874E-2</v>
      </c>
      <c r="P123" s="22">
        <f>VLOOKUP($B123,Data!$A$8:$EZ$351,Data!EI$4,FALSE)</f>
        <v>5.3091216216216215E-2</v>
      </c>
      <c r="Q123" s="22">
        <f>VLOOKUP($B123,Data!$A$8:$EZ$351,Data!EJ$4,FALSE)</f>
        <v>5.9632107023411374E-2</v>
      </c>
      <c r="R123" s="22">
        <f>VLOOKUP($B123,Data!$A$8:$EZ$351,Data!EK$4,FALSE)</f>
        <v>5.7360655737704921E-2</v>
      </c>
      <c r="S123" s="22">
        <f>VLOOKUP($B123,Data!$A$8:$EZ$351,Data!EL$4,FALSE)</f>
        <v>5.151368760064412E-2</v>
      </c>
      <c r="T123" s="22">
        <f>VLOOKUP($B123,Data!$A$8:$EZ$351,Data!EM$4,FALSE)</f>
        <v>5.4355628058727568E-2</v>
      </c>
      <c r="U123" s="22">
        <f>VLOOKUP($B123,Data!$A$8:$EZ$351,Data!EN$4,FALSE)</f>
        <v>5.0718954248366012E-2</v>
      </c>
      <c r="V123" s="22">
        <f>VLOOKUP($B123,Data!$A$8:$EZ$351,Data!EO$4,FALSE)</f>
        <v>4.8426229508196722E-2</v>
      </c>
      <c r="W123" s="22">
        <f>VLOOKUP($B123,Data!$A$8:$EZ$351,Data!EP$4,FALSE)</f>
        <v>4.5285234899328862E-2</v>
      </c>
      <c r="X123" s="22">
        <f>VLOOKUP($B123,Data!$A$8:$EZ$351,Data!EQ$4,FALSE)</f>
        <v>4.8781302170283806E-2</v>
      </c>
      <c r="Y123" s="22">
        <f>VLOOKUP($B123,Data!$A$8:$EZ$351,Data!ER$4,FALSE)</f>
        <v>5.102866779089376E-2</v>
      </c>
      <c r="Z123" s="22">
        <f>VLOOKUP($B123,Data!$A$8:$EZ$351,Data!ES$4,FALSE)</f>
        <v>4.7040133779264214E-2</v>
      </c>
      <c r="AA123" s="22">
        <f>VLOOKUP($B123,Data!$A$8:$EZ$351,Data!ET$4,FALSE)</f>
        <v>4.4051446945337622E-2</v>
      </c>
      <c r="AB123" s="22">
        <f>VLOOKUP($B123,Data!$A$8:$EZ$351,Data!EU$4,FALSE)</f>
        <v>4.8122977346278316E-2</v>
      </c>
      <c r="AC123" s="22">
        <f>VLOOKUP($B123,Data!$A$8:$EZ$351,Data!EV$4,FALSE)</f>
        <v>5.0629032258064519E-2</v>
      </c>
      <c r="AD123" s="22">
        <f>VLOOKUP($B123,Data!$A$8:$EZ$351,Data!EW$4,FALSE)</f>
        <v>5.1567043618739906E-2</v>
      </c>
      <c r="AE123" s="22">
        <f>VLOOKUP($B123,Data!$A$8:$EZ$351,Data!EX$4,FALSE)</f>
        <v>5.1268781302170281E-2</v>
      </c>
      <c r="AF123" s="22">
        <f>VLOOKUP($B123,Data!$A$8:$EZ$351,Data!EY$4,FALSE)</f>
        <v>5.4240924092409243E-2</v>
      </c>
      <c r="AG123" s="22">
        <f>VLOOKUP($B123,Data!$A$8:$EZ$351,Data!EZ$4,FALSE)</f>
        <v>5.0327868852459018E-2</v>
      </c>
      <c r="AH123" s="22">
        <f>VLOOKUP($B123,Data!$A$8:$FA$351,Data!FA$4,FALSE)</f>
        <v>4.9206611570247936E-2</v>
      </c>
      <c r="AI123" s="22">
        <f>VLOOKUP($B123,Data!$A$8:FB$351,Data!FB$4,FALSE)</f>
        <v>4.419871794871795E-2</v>
      </c>
      <c r="AJ123" s="22">
        <f>VLOOKUP($B123,Data!$A$8:FC$351,Data!FC$4,FALSE)</f>
        <v>4.9051446945337619E-2</v>
      </c>
      <c r="AK123" s="22">
        <f>VLOOKUP($B123,Data!$A$8:FD$351,Data!FD$4,FALSE)</f>
        <v>9.6100323624595474E-2</v>
      </c>
      <c r="AL123" s="22">
        <f>VLOOKUP($B123,Data!$A$8:FE$351,Data!FE$4,FALSE)</f>
        <v>9.2637729549248746E-2</v>
      </c>
      <c r="AM123" s="22">
        <f>VLOOKUP($B123,Data!$A$8:FF$351,Data!FF$4,FALSE)</f>
        <v>8.8515358361774737E-2</v>
      </c>
      <c r="AN123" s="22" t="e">
        <f>VLOOKUP($B123,Data!$A$8:$EZ$351,Data!#REF!,FALSE)</f>
        <v>#REF!</v>
      </c>
      <c r="AO123" s="22" t="e">
        <f>VLOOKUP($B123,Data!$A$8:$EZ$351,Data!#REF!,FALSE)</f>
        <v>#REF!</v>
      </c>
      <c r="AP123" s="22" t="e">
        <f>VLOOKUP($B123,Data!$A$8:$EZ$351,Data!#REF!,FALSE)</f>
        <v>#REF!</v>
      </c>
      <c r="AQ123" s="22" t="e">
        <f>VLOOKUP($B123,Data!$A$8:$EZ$351,Data!#REF!,FALSE)</f>
        <v>#REF!</v>
      </c>
      <c r="AR123" s="22" t="e">
        <f>VLOOKUP($B123,Data!$A$8:$EZ$351,Data!#REF!,FALSE)</f>
        <v>#REF!</v>
      </c>
      <c r="AS123" s="22" t="e">
        <f>VLOOKUP($B123,Data!$A$8:$EZ$351,Data!#REF!,FALSE)</f>
        <v>#REF!</v>
      </c>
      <c r="AT123" s="22" t="e">
        <f>VLOOKUP($B123,Data!$A$8:$EZ$351,Data!#REF!,FALSE)</f>
        <v>#REF!</v>
      </c>
      <c r="AU123" s="22" t="e">
        <f>VLOOKUP($B123,Data!$A$8:$EZ$351,Data!#REF!,FALSE)</f>
        <v>#REF!</v>
      </c>
      <c r="AV123" s="22" t="e">
        <f>VLOOKUP($B123,Data!$A$8:$EZ$351,Data!#REF!,FALSE)</f>
        <v>#REF!</v>
      </c>
      <c r="AW123" s="22" t="e">
        <f>VLOOKUP($B123,Data!$A$8:$EZ$351,Data!#REF!,FALSE)</f>
        <v>#REF!</v>
      </c>
      <c r="AX123" s="22" t="e">
        <f>VLOOKUP($B123,Data!$A$8:$EZ$351,Data!#REF!,FALSE)</f>
        <v>#REF!</v>
      </c>
      <c r="AY123" s="22" t="e">
        <f>VLOOKUP($B123,Data!$A$8:$EZ$351,Data!#REF!,FALSE)</f>
        <v>#REF!</v>
      </c>
      <c r="AZ123" s="22" t="e">
        <f>VLOOKUP($B123,Data!$A$8:$EZ$351,Data!#REF!,FALSE)</f>
        <v>#REF!</v>
      </c>
      <c r="BA123" s="22" t="e">
        <f>VLOOKUP($B123,Data!$A$8:$EZ$351,Data!#REF!,FALSE)</f>
        <v>#REF!</v>
      </c>
      <c r="BB123" s="22" t="e">
        <f>VLOOKUP($B123,Data!$A$8:$EZ$351,Data!#REF!,FALSE)</f>
        <v>#REF!</v>
      </c>
      <c r="BC123" s="22" t="e">
        <f>VLOOKUP($B123,Data!$A$8:$EZ$351,Data!#REF!,FALSE)</f>
        <v>#REF!</v>
      </c>
      <c r="BD123" s="22" t="e">
        <f>VLOOKUP($B123,Data!$A$8:$EZ$351,Data!#REF!,FALSE)</f>
        <v>#REF!</v>
      </c>
      <c r="BE123" s="22" t="e">
        <f>VLOOKUP($B123,Data!$A$8:$EZ$351,Data!#REF!,FALSE)</f>
        <v>#REF!</v>
      </c>
    </row>
    <row r="124" spans="1:57" x14ac:dyDescent="0.3">
      <c r="A124" s="1"/>
      <c r="B124" s="16" t="s">
        <v>140</v>
      </c>
      <c r="C124" s="35" t="s">
        <v>441</v>
      </c>
      <c r="D124" t="s">
        <v>0</v>
      </c>
      <c r="E124" s="36" t="s">
        <v>140</v>
      </c>
      <c r="F124" t="s">
        <v>422</v>
      </c>
      <c r="G124" t="s">
        <v>418</v>
      </c>
      <c r="H124" s="22" t="e">
        <f>VLOOKUP($B124,Data!$A$8:$EZ$351,Data!EA$4,FALSE)</f>
        <v>#DIV/0!</v>
      </c>
      <c r="I124" s="22">
        <f>VLOOKUP($B124,Data!$A$8:$EZ$351,Data!EB$4,FALSE)</f>
        <v>2.9435665914221219E-2</v>
      </c>
      <c r="J124" s="22">
        <f>VLOOKUP($B124,Data!$A$8:$EZ$351,Data!EC$4,FALSE)</f>
        <v>2.859090909090909E-2</v>
      </c>
      <c r="K124" s="22">
        <f>VLOOKUP($B124,Data!$A$8:$EZ$351,Data!ED$4,FALSE)</f>
        <v>2.8305882352941177E-2</v>
      </c>
      <c r="L124" s="22">
        <f>VLOOKUP($B124,Data!$A$8:$EZ$351,Data!EE$4,FALSE)</f>
        <v>2.9213759213759214E-2</v>
      </c>
      <c r="M124" s="22">
        <f>VLOOKUP($B124,Data!$A$8:$EZ$351,Data!EF$4,FALSE)</f>
        <v>2.5085995085995086E-2</v>
      </c>
      <c r="N124" s="22">
        <f>VLOOKUP($B124,Data!$A$8:$EZ$351,Data!EG$4,FALSE)</f>
        <v>2.233173076923077E-2</v>
      </c>
      <c r="O124" s="22">
        <f>VLOOKUP($B124,Data!$A$8:$EZ$351,Data!EH$4,FALSE)</f>
        <v>2.1585365853658535E-2</v>
      </c>
      <c r="P124" s="22">
        <f>VLOOKUP($B124,Data!$A$8:$EZ$351,Data!EI$4,FALSE)</f>
        <v>2.1666666666666667E-2</v>
      </c>
      <c r="Q124" s="22">
        <f>VLOOKUP($B124,Data!$A$8:$EZ$351,Data!EJ$4,FALSE)</f>
        <v>1.9470046082949308E-2</v>
      </c>
      <c r="R124" s="22">
        <f>VLOOKUP($B124,Data!$A$8:$EZ$351,Data!EK$4,FALSE)</f>
        <v>1.9237875288683603E-2</v>
      </c>
      <c r="S124" s="22">
        <f>VLOOKUP($B124,Data!$A$8:$EZ$351,Data!EL$4,FALSE)</f>
        <v>1.8058035714285714E-2</v>
      </c>
      <c r="T124" s="22">
        <f>VLOOKUP($B124,Data!$A$8:$EZ$351,Data!EM$4,FALSE)</f>
        <v>1.7965738758029978E-2</v>
      </c>
      <c r="U124" s="22">
        <f>VLOOKUP($B124,Data!$A$8:$EZ$351,Data!EN$4,FALSE)</f>
        <v>1.6659528907922914E-2</v>
      </c>
      <c r="V124" s="22">
        <f>VLOOKUP($B124,Data!$A$8:$EZ$351,Data!EO$4,FALSE)</f>
        <v>1.7882096069868996E-2</v>
      </c>
      <c r="W124" s="22">
        <f>VLOOKUP($B124,Data!$A$8:$EZ$351,Data!EP$4,FALSE)</f>
        <v>1.8654708520179371E-2</v>
      </c>
      <c r="X124" s="22">
        <f>VLOOKUP($B124,Data!$A$8:$EZ$351,Data!EQ$4,FALSE)</f>
        <v>1.9883177570093457E-2</v>
      </c>
      <c r="Y124" s="22">
        <f>VLOOKUP($B124,Data!$A$8:$EZ$351,Data!ER$4,FALSE)</f>
        <v>2.0931372549019608E-2</v>
      </c>
      <c r="Z124" s="22">
        <f>VLOOKUP($B124,Data!$A$8:$EZ$351,Data!ES$4,FALSE)</f>
        <v>1.9757281553398058E-2</v>
      </c>
      <c r="AA124" s="22">
        <f>VLOOKUP($B124,Data!$A$8:$EZ$351,Data!ET$4,FALSE)</f>
        <v>1.9901719901719902E-2</v>
      </c>
      <c r="AB124" s="22">
        <f>VLOOKUP($B124,Data!$A$8:$EZ$351,Data!EU$4,FALSE)</f>
        <v>2.2216748768472905E-2</v>
      </c>
      <c r="AC124" s="22">
        <f>VLOOKUP($B124,Data!$A$8:$EZ$351,Data!EV$4,FALSE)</f>
        <v>2.1592039800995024E-2</v>
      </c>
      <c r="AD124" s="22">
        <f>VLOOKUP($B124,Data!$A$8:$EZ$351,Data!EW$4,FALSE)</f>
        <v>2.1250000000000002E-2</v>
      </c>
      <c r="AE124" s="22">
        <f>VLOOKUP($B124,Data!$A$8:$EZ$351,Data!EX$4,FALSE)</f>
        <v>1.9310344827586208E-2</v>
      </c>
      <c r="AF124" s="22">
        <f>VLOOKUP($B124,Data!$A$8:$EZ$351,Data!EY$4,FALSE)</f>
        <v>1.9872773536895674E-2</v>
      </c>
      <c r="AG124" s="22">
        <f>VLOOKUP($B124,Data!$A$8:$EZ$351,Data!EZ$4,FALSE)</f>
        <v>1.7885572139303484E-2</v>
      </c>
      <c r="AH124" s="22">
        <f>VLOOKUP($B124,Data!$A$8:$FA$351,Data!FA$4,FALSE)</f>
        <v>1.7647058823529412E-2</v>
      </c>
      <c r="AI124" s="22">
        <f>VLOOKUP($B124,Data!$A$8:FB$351,Data!FB$4,FALSE)</f>
        <v>1.7703703703703704E-2</v>
      </c>
      <c r="AJ124" s="22">
        <f>VLOOKUP($B124,Data!$A$8:FC$351,Data!FC$4,FALSE)</f>
        <v>1.9164619164619166E-2</v>
      </c>
      <c r="AK124" s="22">
        <f>VLOOKUP($B124,Data!$A$8:FD$351,Data!FD$4,FALSE)</f>
        <v>4.4749403341288782E-2</v>
      </c>
      <c r="AL124" s="22">
        <f>VLOOKUP($B124,Data!$A$8:FE$351,Data!FE$4,FALSE)</f>
        <v>4.063231850117096E-2</v>
      </c>
      <c r="AM124" s="22">
        <f>VLOOKUP($B124,Data!$A$8:FF$351,Data!FF$4,FALSE)</f>
        <v>3.8220140515222482E-2</v>
      </c>
      <c r="AN124" s="22" t="e">
        <f>VLOOKUP($B124,Data!$A$8:$EZ$351,Data!#REF!,FALSE)</f>
        <v>#REF!</v>
      </c>
      <c r="AO124" s="22" t="e">
        <f>VLOOKUP($B124,Data!$A$8:$EZ$351,Data!#REF!,FALSE)</f>
        <v>#REF!</v>
      </c>
      <c r="AP124" s="22" t="e">
        <f>VLOOKUP($B124,Data!$A$8:$EZ$351,Data!#REF!,FALSE)</f>
        <v>#REF!</v>
      </c>
      <c r="AQ124" s="22" t="e">
        <f>VLOOKUP($B124,Data!$A$8:$EZ$351,Data!#REF!,FALSE)</f>
        <v>#REF!</v>
      </c>
      <c r="AR124" s="22" t="e">
        <f>VLOOKUP($B124,Data!$A$8:$EZ$351,Data!#REF!,FALSE)</f>
        <v>#REF!</v>
      </c>
      <c r="AS124" s="22" t="e">
        <f>VLOOKUP($B124,Data!$A$8:$EZ$351,Data!#REF!,FALSE)</f>
        <v>#REF!</v>
      </c>
      <c r="AT124" s="22" t="e">
        <f>VLOOKUP($B124,Data!$A$8:$EZ$351,Data!#REF!,FALSE)</f>
        <v>#REF!</v>
      </c>
      <c r="AU124" s="22" t="e">
        <f>VLOOKUP($B124,Data!$A$8:$EZ$351,Data!#REF!,FALSE)</f>
        <v>#REF!</v>
      </c>
      <c r="AV124" s="22" t="e">
        <f>VLOOKUP($B124,Data!$A$8:$EZ$351,Data!#REF!,FALSE)</f>
        <v>#REF!</v>
      </c>
      <c r="AW124" s="22" t="e">
        <f>VLOOKUP($B124,Data!$A$8:$EZ$351,Data!#REF!,FALSE)</f>
        <v>#REF!</v>
      </c>
      <c r="AX124" s="22" t="e">
        <f>VLOOKUP($B124,Data!$A$8:$EZ$351,Data!#REF!,FALSE)</f>
        <v>#REF!</v>
      </c>
      <c r="AY124" s="22" t="e">
        <f>VLOOKUP($B124,Data!$A$8:$EZ$351,Data!#REF!,FALSE)</f>
        <v>#REF!</v>
      </c>
      <c r="AZ124" s="22" t="e">
        <f>VLOOKUP($B124,Data!$A$8:$EZ$351,Data!#REF!,FALSE)</f>
        <v>#REF!</v>
      </c>
      <c r="BA124" s="22" t="e">
        <f>VLOOKUP($B124,Data!$A$8:$EZ$351,Data!#REF!,FALSE)</f>
        <v>#REF!</v>
      </c>
      <c r="BB124" s="22" t="e">
        <f>VLOOKUP($B124,Data!$A$8:$EZ$351,Data!#REF!,FALSE)</f>
        <v>#REF!</v>
      </c>
      <c r="BC124" s="22" t="e">
        <f>VLOOKUP($B124,Data!$A$8:$EZ$351,Data!#REF!,FALSE)</f>
        <v>#REF!</v>
      </c>
      <c r="BD124" s="22" t="e">
        <f>VLOOKUP($B124,Data!$A$8:$EZ$351,Data!#REF!,FALSE)</f>
        <v>#REF!</v>
      </c>
      <c r="BE124" s="22" t="e">
        <f>VLOOKUP($B124,Data!$A$8:$EZ$351,Data!#REF!,FALSE)</f>
        <v>#REF!</v>
      </c>
    </row>
    <row r="125" spans="1:57" x14ac:dyDescent="0.3">
      <c r="A125" s="1"/>
      <c r="B125" s="16" t="s">
        <v>141</v>
      </c>
      <c r="C125" s="35" t="s">
        <v>440</v>
      </c>
      <c r="D125" t="s">
        <v>442</v>
      </c>
      <c r="E125" s="36" t="s">
        <v>141</v>
      </c>
      <c r="F125" t="s">
        <v>402</v>
      </c>
      <c r="G125" t="s">
        <v>418</v>
      </c>
      <c r="H125" s="22" t="e">
        <f>VLOOKUP($B125,Data!$A$8:$EZ$351,Data!EA$4,FALSE)</f>
        <v>#DIV/0!</v>
      </c>
      <c r="I125" s="22">
        <f>VLOOKUP($B125,Data!$A$8:$EZ$351,Data!EB$4,FALSE)</f>
        <v>7.1965897693079234E-2</v>
      </c>
      <c r="J125" s="22">
        <f>VLOOKUP($B125,Data!$A$8:$EZ$351,Data!EC$4,FALSE)</f>
        <v>6.8321816386969395E-2</v>
      </c>
      <c r="K125" s="22">
        <f>VLOOKUP($B125,Data!$A$8:$EZ$351,Data!ED$4,FALSE)</f>
        <v>6.2739043824701191E-2</v>
      </c>
      <c r="L125" s="22">
        <f>VLOOKUP($B125,Data!$A$8:$EZ$351,Data!EE$4,FALSE)</f>
        <v>5.8486905916585841E-2</v>
      </c>
      <c r="M125" s="22">
        <f>VLOOKUP($B125,Data!$A$8:$EZ$351,Data!EF$4,FALSE)</f>
        <v>5.3409090909090906E-2</v>
      </c>
      <c r="N125" s="22">
        <f>VLOOKUP($B125,Data!$A$8:$EZ$351,Data!EG$4,FALSE)</f>
        <v>5.0567107750472587E-2</v>
      </c>
      <c r="O125" s="22">
        <f>VLOOKUP($B125,Data!$A$8:$EZ$351,Data!EH$4,FALSE)</f>
        <v>4.6959395656279511E-2</v>
      </c>
      <c r="P125" s="22">
        <f>VLOOKUP($B125,Data!$A$8:$EZ$351,Data!EI$4,FALSE)</f>
        <v>4.5321361058601135E-2</v>
      </c>
      <c r="Q125" s="22">
        <f>VLOOKUP($B125,Data!$A$8:$EZ$351,Data!EJ$4,FALSE)</f>
        <v>4.6937441643323995E-2</v>
      </c>
      <c r="R125" s="22">
        <f>VLOOKUP($B125,Data!$A$8:$EZ$351,Data!EK$4,FALSE)</f>
        <v>4.6151711378353374E-2</v>
      </c>
      <c r="S125" s="22">
        <f>VLOOKUP($B125,Data!$A$8:$EZ$351,Data!EL$4,FALSE)</f>
        <v>4.6018957345971563E-2</v>
      </c>
      <c r="T125" s="22">
        <f>VLOOKUP($B125,Data!$A$8:$EZ$351,Data!EM$4,FALSE)</f>
        <v>4.8215324927255089E-2</v>
      </c>
      <c r="U125" s="22">
        <f>VLOOKUP($B125,Data!$A$8:$EZ$351,Data!EN$4,FALSE)</f>
        <v>4.8017751479289938E-2</v>
      </c>
      <c r="V125" s="22">
        <f>VLOOKUP($B125,Data!$A$8:$EZ$351,Data!EO$4,FALSE)</f>
        <v>4.7996011964107674E-2</v>
      </c>
      <c r="W125" s="22">
        <f>VLOOKUP($B125,Data!$A$8:$EZ$351,Data!EP$4,FALSE)</f>
        <v>4.6263414634146342E-2</v>
      </c>
      <c r="X125" s="22">
        <f>VLOOKUP($B125,Data!$A$8:$EZ$351,Data!EQ$4,FALSE)</f>
        <v>4.5937499999999999E-2</v>
      </c>
      <c r="Y125" s="22">
        <f>VLOOKUP($B125,Data!$A$8:$EZ$351,Data!ER$4,FALSE)</f>
        <v>4.6199226305609284E-2</v>
      </c>
      <c r="Z125" s="22">
        <f>VLOOKUP($B125,Data!$A$8:$EZ$351,Data!ES$4,FALSE)</f>
        <v>4.6842619745845554E-2</v>
      </c>
      <c r="AA125" s="22">
        <f>VLOOKUP($B125,Data!$A$8:$EZ$351,Data!ET$4,FALSE)</f>
        <v>4.5632295719844361E-2</v>
      </c>
      <c r="AB125" s="22">
        <f>VLOOKUP($B125,Data!$A$8:$EZ$351,Data!EU$4,FALSE)</f>
        <v>4.7446808510638296E-2</v>
      </c>
      <c r="AC125" s="22">
        <f>VLOOKUP($B125,Data!$A$8:$EZ$351,Data!EV$4,FALSE)</f>
        <v>4.7657308809293322E-2</v>
      </c>
      <c r="AD125" s="22">
        <f>VLOOKUP($B125,Data!$A$8:$EZ$351,Data!EW$4,FALSE)</f>
        <v>4.8183574879227052E-2</v>
      </c>
      <c r="AE125" s="22">
        <f>VLOOKUP($B125,Data!$A$8:$EZ$351,Data!EX$4,FALSE)</f>
        <v>4.6323957322987393E-2</v>
      </c>
      <c r="AF125" s="22">
        <f>VLOOKUP($B125,Data!$A$8:$EZ$351,Data!EY$4,FALSE)</f>
        <v>4.6349809885931556E-2</v>
      </c>
      <c r="AG125" s="22">
        <f>VLOOKUP($B125,Data!$A$8:$EZ$351,Data!EZ$4,FALSE)</f>
        <v>4.8111545988258314E-2</v>
      </c>
      <c r="AH125" s="22">
        <f>VLOOKUP($B125,Data!$A$8:$FA$351,Data!FA$4,FALSE)</f>
        <v>4.8571428571428571E-2</v>
      </c>
      <c r="AI125" s="22">
        <f>VLOOKUP($B125,Data!$A$8:FB$351,Data!FB$4,FALSE)</f>
        <v>4.8822937625754528E-2</v>
      </c>
      <c r="AJ125" s="22">
        <f>VLOOKUP($B125,Data!$A$8:FC$351,Data!FC$4,FALSE)</f>
        <v>4.8743768693918242E-2</v>
      </c>
      <c r="AK125" s="22">
        <f>VLOOKUP($B125,Data!$A$8:FD$351,Data!FD$4,FALSE)</f>
        <v>0.10227810650887574</v>
      </c>
      <c r="AL125" s="22">
        <f>VLOOKUP($B125,Data!$A$8:FE$351,Data!FE$4,FALSE)</f>
        <v>0.10369607843137255</v>
      </c>
      <c r="AM125" s="22">
        <f>VLOOKUP($B125,Data!$A$8:FF$351,Data!FF$4,FALSE)</f>
        <v>0.10385796545105566</v>
      </c>
      <c r="AN125" s="22" t="e">
        <f>VLOOKUP($B125,Data!$A$8:$EZ$351,Data!#REF!,FALSE)</f>
        <v>#REF!</v>
      </c>
      <c r="AO125" s="22" t="e">
        <f>VLOOKUP($B125,Data!$A$8:$EZ$351,Data!#REF!,FALSE)</f>
        <v>#REF!</v>
      </c>
      <c r="AP125" s="22" t="e">
        <f>VLOOKUP($B125,Data!$A$8:$EZ$351,Data!#REF!,FALSE)</f>
        <v>#REF!</v>
      </c>
      <c r="AQ125" s="22" t="e">
        <f>VLOOKUP($B125,Data!$A$8:$EZ$351,Data!#REF!,FALSE)</f>
        <v>#REF!</v>
      </c>
      <c r="AR125" s="22" t="e">
        <f>VLOOKUP($B125,Data!$A$8:$EZ$351,Data!#REF!,FALSE)</f>
        <v>#REF!</v>
      </c>
      <c r="AS125" s="22" t="e">
        <f>VLOOKUP($B125,Data!$A$8:$EZ$351,Data!#REF!,FALSE)</f>
        <v>#REF!</v>
      </c>
      <c r="AT125" s="22" t="e">
        <f>VLOOKUP($B125,Data!$A$8:$EZ$351,Data!#REF!,FALSE)</f>
        <v>#REF!</v>
      </c>
      <c r="AU125" s="22" t="e">
        <f>VLOOKUP($B125,Data!$A$8:$EZ$351,Data!#REF!,FALSE)</f>
        <v>#REF!</v>
      </c>
      <c r="AV125" s="22" t="e">
        <f>VLOOKUP($B125,Data!$A$8:$EZ$351,Data!#REF!,FALSE)</f>
        <v>#REF!</v>
      </c>
      <c r="AW125" s="22" t="e">
        <f>VLOOKUP($B125,Data!$A$8:$EZ$351,Data!#REF!,FALSE)</f>
        <v>#REF!</v>
      </c>
      <c r="AX125" s="22" t="e">
        <f>VLOOKUP($B125,Data!$A$8:$EZ$351,Data!#REF!,FALSE)</f>
        <v>#REF!</v>
      </c>
      <c r="AY125" s="22" t="e">
        <f>VLOOKUP($B125,Data!$A$8:$EZ$351,Data!#REF!,FALSE)</f>
        <v>#REF!</v>
      </c>
      <c r="AZ125" s="22" t="e">
        <f>VLOOKUP($B125,Data!$A$8:$EZ$351,Data!#REF!,FALSE)</f>
        <v>#REF!</v>
      </c>
      <c r="BA125" s="22" t="e">
        <f>VLOOKUP($B125,Data!$A$8:$EZ$351,Data!#REF!,FALSE)</f>
        <v>#REF!</v>
      </c>
      <c r="BB125" s="22" t="e">
        <f>VLOOKUP($B125,Data!$A$8:$EZ$351,Data!#REF!,FALSE)</f>
        <v>#REF!</v>
      </c>
      <c r="BC125" s="22" t="e">
        <f>VLOOKUP($B125,Data!$A$8:$EZ$351,Data!#REF!,FALSE)</f>
        <v>#REF!</v>
      </c>
      <c r="BD125" s="22" t="e">
        <f>VLOOKUP($B125,Data!$A$8:$EZ$351,Data!#REF!,FALSE)</f>
        <v>#REF!</v>
      </c>
      <c r="BE125" s="22" t="e">
        <f>VLOOKUP($B125,Data!$A$8:$EZ$351,Data!#REF!,FALSE)</f>
        <v>#REF!</v>
      </c>
    </row>
    <row r="126" spans="1:57" x14ac:dyDescent="0.3">
      <c r="A126" s="1"/>
      <c r="B126" s="16" t="s">
        <v>142</v>
      </c>
      <c r="C126" s="35" t="s">
        <v>446</v>
      </c>
      <c r="D126" t="s">
        <v>442</v>
      </c>
      <c r="E126" s="36" t="s">
        <v>142</v>
      </c>
      <c r="F126" t="s">
        <v>418</v>
      </c>
      <c r="G126" t="s">
        <v>418</v>
      </c>
      <c r="H126" s="22" t="e">
        <f>VLOOKUP($B126,Data!$A$8:$EZ$351,Data!EA$4,FALSE)</f>
        <v>#DIV/0!</v>
      </c>
      <c r="I126" s="22">
        <f>VLOOKUP($B126,Data!$A$8:$EZ$351,Data!EB$4,FALSE)</f>
        <v>3.5516825109400935E-2</v>
      </c>
      <c r="J126" s="22">
        <f>VLOOKUP($B126,Data!$A$8:$EZ$351,Data!EC$4,FALSE)</f>
        <v>3.2765636774679731E-2</v>
      </c>
      <c r="K126" s="22">
        <f>VLOOKUP($B126,Data!$A$8:$EZ$351,Data!ED$4,FALSE)</f>
        <v>3.0443773584905659E-2</v>
      </c>
      <c r="L126" s="22">
        <f>VLOOKUP($B126,Data!$A$8:$EZ$351,Data!EE$4,FALSE)</f>
        <v>3.0218693828639905E-2</v>
      </c>
      <c r="M126" s="22">
        <f>VLOOKUP($B126,Data!$A$8:$EZ$351,Data!EF$4,FALSE)</f>
        <v>2.6384096024006001E-2</v>
      </c>
      <c r="N126" s="22">
        <f>VLOOKUP($B126,Data!$A$8:$EZ$351,Data!EG$4,FALSE)</f>
        <v>2.4389660839683251E-2</v>
      </c>
      <c r="O126" s="22">
        <f>VLOOKUP($B126,Data!$A$8:$EZ$351,Data!EH$4,FALSE)</f>
        <v>2.2835266131430269E-2</v>
      </c>
      <c r="P126" s="22">
        <f>VLOOKUP($B126,Data!$A$8:$EZ$351,Data!EI$4,FALSE)</f>
        <v>2.3131520940484939E-2</v>
      </c>
      <c r="Q126" s="22">
        <f>VLOOKUP($B126,Data!$A$8:$EZ$351,Data!EJ$4,FALSE)</f>
        <v>2.0753841693244419E-2</v>
      </c>
      <c r="R126" s="22">
        <f>VLOOKUP($B126,Data!$A$8:$EZ$351,Data!EK$4,FALSE)</f>
        <v>1.9370306181398036E-2</v>
      </c>
      <c r="S126" s="22">
        <f>VLOOKUP($B126,Data!$A$8:$EZ$351,Data!EL$4,FALSE)</f>
        <v>1.9400868306801735E-2</v>
      </c>
      <c r="T126" s="22">
        <f>VLOOKUP($B126,Data!$A$8:$EZ$351,Data!EM$4,FALSE)</f>
        <v>2.0354682690898431E-2</v>
      </c>
      <c r="U126" s="22">
        <f>VLOOKUP($B126,Data!$A$8:$EZ$351,Data!EN$4,FALSE)</f>
        <v>1.9394605687481678E-2</v>
      </c>
      <c r="V126" s="22">
        <f>VLOOKUP($B126,Data!$A$8:$EZ$351,Data!EO$4,FALSE)</f>
        <v>1.8807540552389302E-2</v>
      </c>
      <c r="W126" s="22">
        <f>VLOOKUP($B126,Data!$A$8:$EZ$351,Data!EP$4,FALSE)</f>
        <v>1.8611151763500658E-2</v>
      </c>
      <c r="X126" s="22">
        <f>VLOOKUP($B126,Data!$A$8:$EZ$351,Data!EQ$4,FALSE)</f>
        <v>1.9516034985422741E-2</v>
      </c>
      <c r="Y126" s="22">
        <f>VLOOKUP($B126,Data!$A$8:$EZ$351,Data!ER$4,FALSE)</f>
        <v>1.9054093567251462E-2</v>
      </c>
      <c r="Z126" s="22">
        <f>VLOOKUP($B126,Data!$A$8:$EZ$351,Data!ES$4,FALSE)</f>
        <v>1.8778848962898043E-2</v>
      </c>
      <c r="AA126" s="22">
        <f>VLOOKUP($B126,Data!$A$8:$EZ$351,Data!ET$4,FALSE)</f>
        <v>1.8402084237950499E-2</v>
      </c>
      <c r="AB126" s="22">
        <f>VLOOKUP($B126,Data!$A$8:$EZ$351,Data!EU$4,FALSE)</f>
        <v>1.9160327257069041E-2</v>
      </c>
      <c r="AC126" s="22">
        <f>VLOOKUP($B126,Data!$A$8:$EZ$351,Data!EV$4,FALSE)</f>
        <v>1.8676449431736439E-2</v>
      </c>
      <c r="AD126" s="22">
        <f>VLOOKUP($B126,Data!$A$8:$EZ$351,Data!EW$4,FALSE)</f>
        <v>1.8404657933042211E-2</v>
      </c>
      <c r="AE126" s="22">
        <f>VLOOKUP($B126,Data!$A$8:$EZ$351,Data!EX$4,FALSE)</f>
        <v>1.8302818947980238E-2</v>
      </c>
      <c r="AF126" s="22">
        <f>VLOOKUP($B126,Data!$A$8:$EZ$351,Data!EY$4,FALSE)</f>
        <v>1.9699469652327637E-2</v>
      </c>
      <c r="AG126" s="22">
        <f>VLOOKUP($B126,Data!$A$8:$EZ$351,Data!EZ$4,FALSE)</f>
        <v>1.994086339444116E-2</v>
      </c>
      <c r="AH126" s="22">
        <f>VLOOKUP($B126,Data!$A$8:$FA$351,Data!FA$4,FALSE)</f>
        <v>1.9948408018867925E-2</v>
      </c>
      <c r="AI126" s="22">
        <f>VLOOKUP($B126,Data!$A$8:FB$351,Data!FB$4,FALSE)</f>
        <v>2.0345032718619867E-2</v>
      </c>
      <c r="AJ126" s="22">
        <f>VLOOKUP($B126,Data!$A$8:FC$351,Data!FC$4,FALSE)</f>
        <v>2.1836371720764785E-2</v>
      </c>
      <c r="AK126" s="22">
        <f>VLOOKUP($B126,Data!$A$8:FD$351,Data!FD$4,FALSE)</f>
        <v>5.2540899042004423E-2</v>
      </c>
      <c r="AL126" s="22">
        <f>VLOOKUP($B126,Data!$A$8:FE$351,Data!FE$4,FALSE)</f>
        <v>5.288484310242747E-2</v>
      </c>
      <c r="AM126" s="22">
        <f>VLOOKUP($B126,Data!$A$8:FF$351,Data!FF$4,FALSE)</f>
        <v>5.1660910046553536E-2</v>
      </c>
      <c r="AN126" s="22" t="e">
        <f>VLOOKUP($B126,Data!$A$8:$EZ$351,Data!#REF!,FALSE)</f>
        <v>#REF!</v>
      </c>
      <c r="AO126" s="22" t="e">
        <f>VLOOKUP($B126,Data!$A$8:$EZ$351,Data!#REF!,FALSE)</f>
        <v>#REF!</v>
      </c>
      <c r="AP126" s="22" t="e">
        <f>VLOOKUP($B126,Data!$A$8:$EZ$351,Data!#REF!,FALSE)</f>
        <v>#REF!</v>
      </c>
      <c r="AQ126" s="22" t="e">
        <f>VLOOKUP($B126,Data!$A$8:$EZ$351,Data!#REF!,FALSE)</f>
        <v>#REF!</v>
      </c>
      <c r="AR126" s="22" t="e">
        <f>VLOOKUP($B126,Data!$A$8:$EZ$351,Data!#REF!,FALSE)</f>
        <v>#REF!</v>
      </c>
      <c r="AS126" s="22" t="e">
        <f>VLOOKUP($B126,Data!$A$8:$EZ$351,Data!#REF!,FALSE)</f>
        <v>#REF!</v>
      </c>
      <c r="AT126" s="22" t="e">
        <f>VLOOKUP($B126,Data!$A$8:$EZ$351,Data!#REF!,FALSE)</f>
        <v>#REF!</v>
      </c>
      <c r="AU126" s="22" t="e">
        <f>VLOOKUP($B126,Data!$A$8:$EZ$351,Data!#REF!,FALSE)</f>
        <v>#REF!</v>
      </c>
      <c r="AV126" s="22" t="e">
        <f>VLOOKUP($B126,Data!$A$8:$EZ$351,Data!#REF!,FALSE)</f>
        <v>#REF!</v>
      </c>
      <c r="AW126" s="22" t="e">
        <f>VLOOKUP($B126,Data!$A$8:$EZ$351,Data!#REF!,FALSE)</f>
        <v>#REF!</v>
      </c>
      <c r="AX126" s="22" t="e">
        <f>VLOOKUP($B126,Data!$A$8:$EZ$351,Data!#REF!,FALSE)</f>
        <v>#REF!</v>
      </c>
      <c r="AY126" s="22" t="e">
        <f>VLOOKUP($B126,Data!$A$8:$EZ$351,Data!#REF!,FALSE)</f>
        <v>#REF!</v>
      </c>
      <c r="AZ126" s="22" t="e">
        <f>VLOOKUP($B126,Data!$A$8:$EZ$351,Data!#REF!,FALSE)</f>
        <v>#REF!</v>
      </c>
      <c r="BA126" s="22" t="e">
        <f>VLOOKUP($B126,Data!$A$8:$EZ$351,Data!#REF!,FALSE)</f>
        <v>#REF!</v>
      </c>
      <c r="BB126" s="22" t="e">
        <f>VLOOKUP($B126,Data!$A$8:$EZ$351,Data!#REF!,FALSE)</f>
        <v>#REF!</v>
      </c>
      <c r="BC126" s="22" t="e">
        <f>VLOOKUP($B126,Data!$A$8:$EZ$351,Data!#REF!,FALSE)</f>
        <v>#REF!</v>
      </c>
      <c r="BD126" s="22" t="e">
        <f>VLOOKUP($B126,Data!$A$8:$EZ$351,Data!#REF!,FALSE)</f>
        <v>#REF!</v>
      </c>
      <c r="BE126" s="22" t="e">
        <f>VLOOKUP($B126,Data!$A$8:$EZ$351,Data!#REF!,FALSE)</f>
        <v>#REF!</v>
      </c>
    </row>
    <row r="127" spans="1:57" x14ac:dyDescent="0.3">
      <c r="A127" s="1"/>
      <c r="B127" s="16" t="s">
        <v>143</v>
      </c>
      <c r="C127" s="35" t="s">
        <v>441</v>
      </c>
      <c r="D127" t="s">
        <v>0</v>
      </c>
      <c r="E127" s="36" t="s">
        <v>143</v>
      </c>
      <c r="F127" t="s">
        <v>397</v>
      </c>
      <c r="G127" t="s">
        <v>418</v>
      </c>
      <c r="H127" s="22" t="e">
        <f>VLOOKUP($B127,Data!$A$8:$EZ$351,Data!EA$4,FALSE)</f>
        <v>#DIV/0!</v>
      </c>
      <c r="I127" s="22">
        <f>VLOOKUP($B127,Data!$A$8:$EZ$351,Data!EB$4,FALSE)</f>
        <v>2.4431818181818183E-2</v>
      </c>
      <c r="J127" s="22">
        <f>VLOOKUP($B127,Data!$A$8:$EZ$351,Data!EC$4,FALSE)</f>
        <v>2.1271929824561404E-2</v>
      </c>
      <c r="K127" s="22">
        <f>VLOOKUP($B127,Data!$A$8:$EZ$351,Data!ED$4,FALSE)</f>
        <v>1.9393939393939394E-2</v>
      </c>
      <c r="L127" s="22">
        <f>VLOOKUP($B127,Data!$A$8:$EZ$351,Data!EE$4,FALSE)</f>
        <v>2.0720930232558138E-2</v>
      </c>
      <c r="M127" s="22">
        <f>VLOOKUP($B127,Data!$A$8:$EZ$351,Data!EF$4,FALSE)</f>
        <v>1.8660287081339714E-2</v>
      </c>
      <c r="N127" s="22">
        <f>VLOOKUP($B127,Data!$A$8:$EZ$351,Data!EG$4,FALSE)</f>
        <v>1.7785714285714287E-2</v>
      </c>
      <c r="O127" s="22">
        <f>VLOOKUP($B127,Data!$A$8:$EZ$351,Data!EH$4,FALSE)</f>
        <v>1.5397196261682244E-2</v>
      </c>
      <c r="P127" s="22">
        <f>VLOOKUP($B127,Data!$A$8:$EZ$351,Data!EI$4,FALSE)</f>
        <v>1.5571428571428571E-2</v>
      </c>
      <c r="Q127" s="22">
        <f>VLOOKUP($B127,Data!$A$8:$EZ$351,Data!EJ$4,FALSE)</f>
        <v>1.5311004784688996E-2</v>
      </c>
      <c r="R127" s="22">
        <f>VLOOKUP($B127,Data!$A$8:$EZ$351,Data!EK$4,FALSE)</f>
        <v>1.3601895734597157E-2</v>
      </c>
      <c r="S127" s="22">
        <f>VLOOKUP($B127,Data!$A$8:$EZ$351,Data!EL$4,FALSE)</f>
        <v>1.3441860465116279E-2</v>
      </c>
      <c r="T127" s="22">
        <f>VLOOKUP($B127,Data!$A$8:$EZ$351,Data!EM$4,FALSE)</f>
        <v>1.3493150684931506E-2</v>
      </c>
      <c r="U127" s="22">
        <f>VLOOKUP($B127,Data!$A$8:$EZ$351,Data!EN$4,FALSE)</f>
        <v>1.3024830699774266E-2</v>
      </c>
      <c r="V127" s="22">
        <f>VLOOKUP($B127,Data!$A$8:$EZ$351,Data!EO$4,FALSE)</f>
        <v>1.3279445727482679E-2</v>
      </c>
      <c r="W127" s="22">
        <f>VLOOKUP($B127,Data!$A$8:$EZ$351,Data!EP$4,FALSE)</f>
        <v>1.2545871559633028E-2</v>
      </c>
      <c r="X127" s="22">
        <f>VLOOKUP($B127,Data!$A$8:$EZ$351,Data!EQ$4,FALSE)</f>
        <v>1.275058275058275E-2</v>
      </c>
      <c r="Y127" s="22">
        <f>VLOOKUP($B127,Data!$A$8:$EZ$351,Data!ER$4,FALSE)</f>
        <v>1.276887871853547E-2</v>
      </c>
      <c r="Z127" s="22">
        <f>VLOOKUP($B127,Data!$A$8:$EZ$351,Data!ES$4,FALSE)</f>
        <v>1.2990867579908676E-2</v>
      </c>
      <c r="AA127" s="22">
        <f>VLOOKUP($B127,Data!$A$8:$EZ$351,Data!ET$4,FALSE)</f>
        <v>1.3513513513513514E-2</v>
      </c>
      <c r="AB127" s="22">
        <f>VLOOKUP($B127,Data!$A$8:$EZ$351,Data!EU$4,FALSE)</f>
        <v>1.3991507430997877E-2</v>
      </c>
      <c r="AC127" s="22">
        <f>VLOOKUP($B127,Data!$A$8:$EZ$351,Data!EV$4,FALSE)</f>
        <v>1.386892177589852E-2</v>
      </c>
      <c r="AD127" s="22">
        <f>VLOOKUP($B127,Data!$A$8:$EZ$351,Data!EW$4,FALSE)</f>
        <v>1.3765690376569037E-2</v>
      </c>
      <c r="AE127" s="22">
        <f>VLOOKUP($B127,Data!$A$8:$EZ$351,Data!EX$4,FALSE)</f>
        <v>1.2985386221294363E-2</v>
      </c>
      <c r="AF127" s="22">
        <f>VLOOKUP($B127,Data!$A$8:$EZ$351,Data!EY$4,FALSE)</f>
        <v>1.4104166666666666E-2</v>
      </c>
      <c r="AG127" s="22">
        <f>VLOOKUP($B127,Data!$A$8:$EZ$351,Data!EZ$4,FALSE)</f>
        <v>1.4682203389830508E-2</v>
      </c>
      <c r="AH127" s="22">
        <f>VLOOKUP($B127,Data!$A$8:$FA$351,Data!FA$4,FALSE)</f>
        <v>1.4595744680851064E-2</v>
      </c>
      <c r="AI127" s="22">
        <f>VLOOKUP($B127,Data!$A$8:FB$351,Data!FB$4,FALSE)</f>
        <v>1.3952991452991453E-2</v>
      </c>
      <c r="AJ127" s="22">
        <f>VLOOKUP($B127,Data!$A$8:FC$351,Data!FC$4,FALSE)</f>
        <v>1.5435244161358811E-2</v>
      </c>
      <c r="AK127" s="22">
        <f>VLOOKUP($B127,Data!$A$8:FD$351,Data!FD$4,FALSE)</f>
        <v>4.2995780590717299E-2</v>
      </c>
      <c r="AL127" s="22">
        <f>VLOOKUP($B127,Data!$A$8:FE$351,Data!FE$4,FALSE)</f>
        <v>4.4484978540772532E-2</v>
      </c>
      <c r="AM127" s="22">
        <f>VLOOKUP($B127,Data!$A$8:FF$351,Data!FF$4,FALSE)</f>
        <v>4.0189873417721518E-2</v>
      </c>
      <c r="AN127" s="22" t="e">
        <f>VLOOKUP($B127,Data!$A$8:$EZ$351,Data!#REF!,FALSE)</f>
        <v>#REF!</v>
      </c>
      <c r="AO127" s="22" t="e">
        <f>VLOOKUP($B127,Data!$A$8:$EZ$351,Data!#REF!,FALSE)</f>
        <v>#REF!</v>
      </c>
      <c r="AP127" s="22" t="e">
        <f>VLOOKUP($B127,Data!$A$8:$EZ$351,Data!#REF!,FALSE)</f>
        <v>#REF!</v>
      </c>
      <c r="AQ127" s="22" t="e">
        <f>VLOOKUP($B127,Data!$A$8:$EZ$351,Data!#REF!,FALSE)</f>
        <v>#REF!</v>
      </c>
      <c r="AR127" s="22" t="e">
        <f>VLOOKUP($B127,Data!$A$8:$EZ$351,Data!#REF!,FALSE)</f>
        <v>#REF!</v>
      </c>
      <c r="AS127" s="22" t="e">
        <f>VLOOKUP($B127,Data!$A$8:$EZ$351,Data!#REF!,FALSE)</f>
        <v>#REF!</v>
      </c>
      <c r="AT127" s="22" t="e">
        <f>VLOOKUP($B127,Data!$A$8:$EZ$351,Data!#REF!,FALSE)</f>
        <v>#REF!</v>
      </c>
      <c r="AU127" s="22" t="e">
        <f>VLOOKUP($B127,Data!$A$8:$EZ$351,Data!#REF!,FALSE)</f>
        <v>#REF!</v>
      </c>
      <c r="AV127" s="22" t="e">
        <f>VLOOKUP($B127,Data!$A$8:$EZ$351,Data!#REF!,FALSE)</f>
        <v>#REF!</v>
      </c>
      <c r="AW127" s="22" t="e">
        <f>VLOOKUP($B127,Data!$A$8:$EZ$351,Data!#REF!,FALSE)</f>
        <v>#REF!</v>
      </c>
      <c r="AX127" s="22" t="e">
        <f>VLOOKUP($B127,Data!$A$8:$EZ$351,Data!#REF!,FALSE)</f>
        <v>#REF!</v>
      </c>
      <c r="AY127" s="22" t="e">
        <f>VLOOKUP($B127,Data!$A$8:$EZ$351,Data!#REF!,FALSE)</f>
        <v>#REF!</v>
      </c>
      <c r="AZ127" s="22" t="e">
        <f>VLOOKUP($B127,Data!$A$8:$EZ$351,Data!#REF!,FALSE)</f>
        <v>#REF!</v>
      </c>
      <c r="BA127" s="22" t="e">
        <f>VLOOKUP($B127,Data!$A$8:$EZ$351,Data!#REF!,FALSE)</f>
        <v>#REF!</v>
      </c>
      <c r="BB127" s="22" t="e">
        <f>VLOOKUP($B127,Data!$A$8:$EZ$351,Data!#REF!,FALSE)</f>
        <v>#REF!</v>
      </c>
      <c r="BC127" s="22" t="e">
        <f>VLOOKUP($B127,Data!$A$8:$EZ$351,Data!#REF!,FALSE)</f>
        <v>#REF!</v>
      </c>
      <c r="BD127" s="22" t="e">
        <f>VLOOKUP($B127,Data!$A$8:$EZ$351,Data!#REF!,FALSE)</f>
        <v>#REF!</v>
      </c>
      <c r="BE127" s="22" t="e">
        <f>VLOOKUP($B127,Data!$A$8:$EZ$351,Data!#REF!,FALSE)</f>
        <v>#REF!</v>
      </c>
    </row>
    <row r="128" spans="1:57" x14ac:dyDescent="0.3">
      <c r="A128" s="1"/>
      <c r="B128" s="16" t="s">
        <v>144</v>
      </c>
      <c r="C128" s="35" t="s">
        <v>440</v>
      </c>
      <c r="D128" t="s">
        <v>442</v>
      </c>
      <c r="E128" s="36" t="s">
        <v>144</v>
      </c>
      <c r="F128" t="s">
        <v>402</v>
      </c>
      <c r="G128" t="s">
        <v>418</v>
      </c>
      <c r="H128" s="22" t="e">
        <f>VLOOKUP($B128,Data!$A$8:$EZ$351,Data!EA$4,FALSE)</f>
        <v>#DIV/0!</v>
      </c>
      <c r="I128" s="22">
        <f>VLOOKUP($B128,Data!$A$8:$EZ$351,Data!EB$4,FALSE)</f>
        <v>0.10301329394387002</v>
      </c>
      <c r="J128" s="22">
        <f>VLOOKUP($B128,Data!$A$8:$EZ$351,Data!EC$4,FALSE)</f>
        <v>9.671033478893741E-2</v>
      </c>
      <c r="K128" s="22">
        <f>VLOOKUP($B128,Data!$A$8:$EZ$351,Data!ED$4,FALSE)</f>
        <v>9.1871813546977418E-2</v>
      </c>
      <c r="L128" s="22">
        <f>VLOOKUP($B128,Data!$A$8:$EZ$351,Data!EE$4,FALSE)</f>
        <v>9.0289855072463773E-2</v>
      </c>
      <c r="M128" s="22">
        <f>VLOOKUP($B128,Data!$A$8:$EZ$351,Data!EF$4,FALSE)</f>
        <v>8.1686661961891324E-2</v>
      </c>
      <c r="N128" s="22">
        <f>VLOOKUP($B128,Data!$A$8:$EZ$351,Data!EG$4,FALSE)</f>
        <v>7.7444682369735909E-2</v>
      </c>
      <c r="O128" s="22">
        <f>VLOOKUP($B128,Data!$A$8:$EZ$351,Data!EH$4,FALSE)</f>
        <v>7.31277213352685E-2</v>
      </c>
      <c r="P128" s="22">
        <f>VLOOKUP($B128,Data!$A$8:$EZ$351,Data!EI$4,FALSE)</f>
        <v>7.0246734397677799E-2</v>
      </c>
      <c r="Q128" s="22">
        <f>VLOOKUP($B128,Data!$A$8:$EZ$351,Data!EJ$4,FALSE)</f>
        <v>6.4780453257790374E-2</v>
      </c>
      <c r="R128" s="22">
        <f>VLOOKUP($B128,Data!$A$8:$EZ$351,Data!EK$4,FALSE)</f>
        <v>6.1855010660980814E-2</v>
      </c>
      <c r="S128" s="22">
        <f>VLOOKUP($B128,Data!$A$8:$EZ$351,Data!EL$4,FALSE)</f>
        <v>5.93943661971831E-2</v>
      </c>
      <c r="T128" s="22">
        <f>VLOOKUP($B128,Data!$A$8:$EZ$351,Data!EM$4,FALSE)</f>
        <v>5.862595419847328E-2</v>
      </c>
      <c r="U128" s="22">
        <f>VLOOKUP($B128,Data!$A$8:$EZ$351,Data!EN$4,FALSE)</f>
        <v>5.936595451412819E-2</v>
      </c>
      <c r="V128" s="22">
        <f>VLOOKUP($B128,Data!$A$8:$EZ$351,Data!EO$4,FALSE)</f>
        <v>5.7631759069130734E-2</v>
      </c>
      <c r="W128" s="22">
        <f>VLOOKUP($B128,Data!$A$8:$EZ$351,Data!EP$4,FALSE)</f>
        <v>5.6119402985074625E-2</v>
      </c>
      <c r="X128" s="22">
        <f>VLOOKUP($B128,Data!$A$8:$EZ$351,Data!EQ$4,FALSE)</f>
        <v>5.5859743762643292E-2</v>
      </c>
      <c r="Y128" s="22">
        <f>VLOOKUP($B128,Data!$A$8:$EZ$351,Data!ER$4,FALSE)</f>
        <v>5.945351312987935E-2</v>
      </c>
      <c r="Z128" s="22">
        <f>VLOOKUP($B128,Data!$A$8:$EZ$351,Data!ES$4,FALSE)</f>
        <v>5.7417974322396578E-2</v>
      </c>
      <c r="AA128" s="22">
        <f>VLOOKUP($B128,Data!$A$8:$EZ$351,Data!ET$4,FALSE)</f>
        <v>5.53862660944206E-2</v>
      </c>
      <c r="AB128" s="22">
        <f>VLOOKUP($B128,Data!$A$8:$EZ$351,Data!EU$4,FALSE)</f>
        <v>5.2377332411886662E-2</v>
      </c>
      <c r="AC128" s="22">
        <f>VLOOKUP($B128,Data!$A$8:$EZ$351,Data!EV$4,FALSE)</f>
        <v>5.0287433155080212E-2</v>
      </c>
      <c r="AD128" s="22">
        <f>VLOOKUP($B128,Data!$A$8:$EZ$351,Data!EW$4,FALSE)</f>
        <v>4.8086900129701689E-2</v>
      </c>
      <c r="AE128" s="22">
        <f>VLOOKUP($B128,Data!$A$8:$EZ$351,Data!EX$4,FALSE)</f>
        <v>4.8221784776902886E-2</v>
      </c>
      <c r="AF128" s="22">
        <f>VLOOKUP($B128,Data!$A$8:$EZ$351,Data!EY$4,FALSE)</f>
        <v>4.9490403706154866E-2</v>
      </c>
      <c r="AG128" s="22">
        <f>VLOOKUP($B128,Data!$A$8:$EZ$351,Data!EZ$4,FALSE)</f>
        <v>5.0316205533596836E-2</v>
      </c>
      <c r="AH128" s="22">
        <f>VLOOKUP($B128,Data!$A$8:$FA$351,Data!FA$4,FALSE)</f>
        <v>5.3175675675675674E-2</v>
      </c>
      <c r="AI128" s="22">
        <f>VLOOKUP($B128,Data!$A$8:FB$351,Data!FB$4,FALSE)</f>
        <v>5.0226244343891405E-2</v>
      </c>
      <c r="AJ128" s="22">
        <f>VLOOKUP($B128,Data!$A$8:FC$351,Data!FC$4,FALSE)</f>
        <v>5.3025210084033617E-2</v>
      </c>
      <c r="AK128" s="22">
        <f>VLOOKUP($B128,Data!$A$8:FD$351,Data!FD$4,FALSE)</f>
        <v>0.12544061302681991</v>
      </c>
      <c r="AL128" s="22">
        <f>VLOOKUP($B128,Data!$A$8:FE$351,Data!FE$4,FALSE)</f>
        <v>0.12815306767868437</v>
      </c>
      <c r="AM128" s="22">
        <f>VLOOKUP($B128,Data!$A$8:FF$351,Data!FF$4,FALSE)</f>
        <v>0.13462610899873256</v>
      </c>
      <c r="AN128" s="22" t="e">
        <f>VLOOKUP($B128,Data!$A$8:$EZ$351,Data!#REF!,FALSE)</f>
        <v>#REF!</v>
      </c>
      <c r="AO128" s="22" t="e">
        <f>VLOOKUP($B128,Data!$A$8:$EZ$351,Data!#REF!,FALSE)</f>
        <v>#REF!</v>
      </c>
      <c r="AP128" s="22" t="e">
        <f>VLOOKUP($B128,Data!$A$8:$EZ$351,Data!#REF!,FALSE)</f>
        <v>#REF!</v>
      </c>
      <c r="AQ128" s="22" t="e">
        <f>VLOOKUP($B128,Data!$A$8:$EZ$351,Data!#REF!,FALSE)</f>
        <v>#REF!</v>
      </c>
      <c r="AR128" s="22" t="e">
        <f>VLOOKUP($B128,Data!$A$8:$EZ$351,Data!#REF!,FALSE)</f>
        <v>#REF!</v>
      </c>
      <c r="AS128" s="22" t="e">
        <f>VLOOKUP($B128,Data!$A$8:$EZ$351,Data!#REF!,FALSE)</f>
        <v>#REF!</v>
      </c>
      <c r="AT128" s="22" t="e">
        <f>VLOOKUP($B128,Data!$A$8:$EZ$351,Data!#REF!,FALSE)</f>
        <v>#REF!</v>
      </c>
      <c r="AU128" s="22" t="e">
        <f>VLOOKUP($B128,Data!$A$8:$EZ$351,Data!#REF!,FALSE)</f>
        <v>#REF!</v>
      </c>
      <c r="AV128" s="22" t="e">
        <f>VLOOKUP($B128,Data!$A$8:$EZ$351,Data!#REF!,FALSE)</f>
        <v>#REF!</v>
      </c>
      <c r="AW128" s="22" t="e">
        <f>VLOOKUP($B128,Data!$A$8:$EZ$351,Data!#REF!,FALSE)</f>
        <v>#REF!</v>
      </c>
      <c r="AX128" s="22" t="e">
        <f>VLOOKUP($B128,Data!$A$8:$EZ$351,Data!#REF!,FALSE)</f>
        <v>#REF!</v>
      </c>
      <c r="AY128" s="22" t="e">
        <f>VLOOKUP($B128,Data!$A$8:$EZ$351,Data!#REF!,FALSE)</f>
        <v>#REF!</v>
      </c>
      <c r="AZ128" s="22" t="e">
        <f>VLOOKUP($B128,Data!$A$8:$EZ$351,Data!#REF!,FALSE)</f>
        <v>#REF!</v>
      </c>
      <c r="BA128" s="22" t="e">
        <f>VLOOKUP($B128,Data!$A$8:$EZ$351,Data!#REF!,FALSE)</f>
        <v>#REF!</v>
      </c>
      <c r="BB128" s="22" t="e">
        <f>VLOOKUP($B128,Data!$A$8:$EZ$351,Data!#REF!,FALSE)</f>
        <v>#REF!</v>
      </c>
      <c r="BC128" s="22" t="e">
        <f>VLOOKUP($B128,Data!$A$8:$EZ$351,Data!#REF!,FALSE)</f>
        <v>#REF!</v>
      </c>
      <c r="BD128" s="22" t="e">
        <f>VLOOKUP($B128,Data!$A$8:$EZ$351,Data!#REF!,FALSE)</f>
        <v>#REF!</v>
      </c>
      <c r="BE128" s="22" t="e">
        <f>VLOOKUP($B128,Data!$A$8:$EZ$351,Data!#REF!,FALSE)</f>
        <v>#REF!</v>
      </c>
    </row>
    <row r="129" spans="1:57" x14ac:dyDescent="0.3">
      <c r="A129" s="1"/>
      <c r="B129" s="16" t="s">
        <v>145</v>
      </c>
      <c r="C129" s="35" t="s">
        <v>440</v>
      </c>
      <c r="D129" t="s">
        <v>0</v>
      </c>
      <c r="E129" s="36" t="s">
        <v>145</v>
      </c>
      <c r="F129" t="s">
        <v>395</v>
      </c>
      <c r="G129" t="s">
        <v>418</v>
      </c>
      <c r="H129" s="22" t="e">
        <f>VLOOKUP($B129,Data!$A$8:$EZ$351,Data!EA$4,FALSE)</f>
        <v>#DIV/0!</v>
      </c>
      <c r="I129" s="22">
        <f>VLOOKUP($B129,Data!$A$8:$EZ$351,Data!EB$4,FALSE)</f>
        <v>8.5484693877551018E-2</v>
      </c>
      <c r="J129" s="22">
        <f>VLOOKUP($B129,Data!$A$8:$EZ$351,Data!EC$4,FALSE)</f>
        <v>8.0540540540540537E-2</v>
      </c>
      <c r="K129" s="22">
        <f>VLOOKUP($B129,Data!$A$8:$EZ$351,Data!ED$4,FALSE)</f>
        <v>7.0512820512820512E-2</v>
      </c>
      <c r="L129" s="22">
        <f>VLOOKUP($B129,Data!$A$8:$EZ$351,Data!EE$4,FALSE)</f>
        <v>6.7256235827664393E-2</v>
      </c>
      <c r="M129" s="22">
        <f>VLOOKUP($B129,Data!$A$8:$EZ$351,Data!EF$4,FALSE)</f>
        <v>6.2837209302325586E-2</v>
      </c>
      <c r="N129" s="22">
        <f>VLOOKUP($B129,Data!$A$8:$EZ$351,Data!EG$4,FALSE)</f>
        <v>5.5477272727272729E-2</v>
      </c>
      <c r="O129" s="22">
        <f>VLOOKUP($B129,Data!$A$8:$EZ$351,Data!EH$4,FALSE)</f>
        <v>5.1183294663573083E-2</v>
      </c>
      <c r="P129" s="22">
        <f>VLOOKUP($B129,Data!$A$8:$EZ$351,Data!EI$4,FALSE)</f>
        <v>5.1999999999999998E-2</v>
      </c>
      <c r="Q129" s="22">
        <f>VLOOKUP($B129,Data!$A$8:$EZ$351,Data!EJ$4,FALSE)</f>
        <v>4.7581395348837208E-2</v>
      </c>
      <c r="R129" s="22">
        <f>VLOOKUP($B129,Data!$A$8:$EZ$351,Data!EK$4,FALSE)</f>
        <v>4.8740740740740744E-2</v>
      </c>
      <c r="S129" s="22">
        <f>VLOOKUP($B129,Data!$A$8:$EZ$351,Data!EL$4,FALSE)</f>
        <v>4.2037037037037039E-2</v>
      </c>
      <c r="T129" s="22">
        <f>VLOOKUP($B129,Data!$A$8:$EZ$351,Data!EM$4,FALSE)</f>
        <v>4.3695150115473438E-2</v>
      </c>
      <c r="U129" s="22">
        <f>VLOOKUP($B129,Data!$A$8:$EZ$351,Data!EN$4,FALSE)</f>
        <v>4.0480349344978163E-2</v>
      </c>
      <c r="V129" s="22">
        <f>VLOOKUP($B129,Data!$A$8:$EZ$351,Data!EO$4,FALSE)</f>
        <v>3.7112970711297072E-2</v>
      </c>
      <c r="W129" s="22">
        <f>VLOOKUP($B129,Data!$A$8:$EZ$351,Data!EP$4,FALSE)</f>
        <v>3.7112526539278129E-2</v>
      </c>
      <c r="X129" s="22">
        <f>VLOOKUP($B129,Data!$A$8:$EZ$351,Data!EQ$4,FALSE)</f>
        <v>3.8329853862212944E-2</v>
      </c>
      <c r="Y129" s="22">
        <f>VLOOKUP($B129,Data!$A$8:$EZ$351,Data!ER$4,FALSE)</f>
        <v>4.0135746606334843E-2</v>
      </c>
      <c r="Z129" s="22">
        <f>VLOOKUP($B129,Data!$A$8:$EZ$351,Data!ES$4,FALSE)</f>
        <v>3.940229885057471E-2</v>
      </c>
      <c r="AA129" s="22">
        <f>VLOOKUP($B129,Data!$A$8:$EZ$351,Data!ET$4,FALSE)</f>
        <v>3.9328703703703706E-2</v>
      </c>
      <c r="AB129" s="22">
        <f>VLOOKUP($B129,Data!$A$8:$EZ$351,Data!EU$4,FALSE)</f>
        <v>4.3777239709443097E-2</v>
      </c>
      <c r="AC129" s="22">
        <f>VLOOKUP($B129,Data!$A$8:$EZ$351,Data!EV$4,FALSE)</f>
        <v>4.3967136150234745E-2</v>
      </c>
      <c r="AD129" s="22">
        <f>VLOOKUP($B129,Data!$A$8:$EZ$351,Data!EW$4,FALSE)</f>
        <v>4.5258215962441312E-2</v>
      </c>
      <c r="AE129" s="22">
        <f>VLOOKUP($B129,Data!$A$8:$EZ$351,Data!EX$4,FALSE)</f>
        <v>4.5694444444444447E-2</v>
      </c>
      <c r="AF129" s="22">
        <f>VLOOKUP($B129,Data!$A$8:$EZ$351,Data!EY$4,FALSE)</f>
        <v>4.5875576036866358E-2</v>
      </c>
      <c r="AG129" s="22">
        <f>VLOOKUP($B129,Data!$A$8:$EZ$351,Data!EZ$4,FALSE)</f>
        <v>4.6919431279620852E-2</v>
      </c>
      <c r="AH129" s="22">
        <f>VLOOKUP($B129,Data!$A$8:$FA$351,Data!FA$4,FALSE)</f>
        <v>4.6555023923444974E-2</v>
      </c>
      <c r="AI129" s="22">
        <f>VLOOKUP($B129,Data!$A$8:FB$351,Data!FB$4,FALSE)</f>
        <v>4.7686567164179107E-2</v>
      </c>
      <c r="AJ129" s="22">
        <f>VLOOKUP($B129,Data!$A$8:FC$351,Data!FC$4,FALSE)</f>
        <v>5.3442211055276384E-2</v>
      </c>
      <c r="AK129" s="22">
        <f>VLOOKUP($B129,Data!$A$8:FD$351,Data!FD$4,FALSE)</f>
        <v>0.10760191846522782</v>
      </c>
      <c r="AL129" s="22">
        <f>VLOOKUP($B129,Data!$A$8:FE$351,Data!FE$4,FALSE)</f>
        <v>0.10278688524590164</v>
      </c>
      <c r="AM129" s="22">
        <f>VLOOKUP($B129,Data!$A$8:FF$351,Data!FF$4,FALSE)</f>
        <v>0.105</v>
      </c>
      <c r="AN129" s="22" t="e">
        <f>VLOOKUP($B129,Data!$A$8:$EZ$351,Data!#REF!,FALSE)</f>
        <v>#REF!</v>
      </c>
      <c r="AO129" s="22" t="e">
        <f>VLOOKUP($B129,Data!$A$8:$EZ$351,Data!#REF!,FALSE)</f>
        <v>#REF!</v>
      </c>
      <c r="AP129" s="22" t="e">
        <f>VLOOKUP($B129,Data!$A$8:$EZ$351,Data!#REF!,FALSE)</f>
        <v>#REF!</v>
      </c>
      <c r="AQ129" s="22" t="e">
        <f>VLOOKUP($B129,Data!$A$8:$EZ$351,Data!#REF!,FALSE)</f>
        <v>#REF!</v>
      </c>
      <c r="AR129" s="22" t="e">
        <f>VLOOKUP($B129,Data!$A$8:$EZ$351,Data!#REF!,FALSE)</f>
        <v>#REF!</v>
      </c>
      <c r="AS129" s="22" t="e">
        <f>VLOOKUP($B129,Data!$A$8:$EZ$351,Data!#REF!,FALSE)</f>
        <v>#REF!</v>
      </c>
      <c r="AT129" s="22" t="e">
        <f>VLOOKUP($B129,Data!$A$8:$EZ$351,Data!#REF!,FALSE)</f>
        <v>#REF!</v>
      </c>
      <c r="AU129" s="22" t="e">
        <f>VLOOKUP($B129,Data!$A$8:$EZ$351,Data!#REF!,FALSE)</f>
        <v>#REF!</v>
      </c>
      <c r="AV129" s="22" t="e">
        <f>VLOOKUP($B129,Data!$A$8:$EZ$351,Data!#REF!,FALSE)</f>
        <v>#REF!</v>
      </c>
      <c r="AW129" s="22" t="e">
        <f>VLOOKUP($B129,Data!$A$8:$EZ$351,Data!#REF!,FALSE)</f>
        <v>#REF!</v>
      </c>
      <c r="AX129" s="22" t="e">
        <f>VLOOKUP($B129,Data!$A$8:$EZ$351,Data!#REF!,FALSE)</f>
        <v>#REF!</v>
      </c>
      <c r="AY129" s="22" t="e">
        <f>VLOOKUP($B129,Data!$A$8:$EZ$351,Data!#REF!,FALSE)</f>
        <v>#REF!</v>
      </c>
      <c r="AZ129" s="22" t="e">
        <f>VLOOKUP($B129,Data!$A$8:$EZ$351,Data!#REF!,FALSE)</f>
        <v>#REF!</v>
      </c>
      <c r="BA129" s="22" t="e">
        <f>VLOOKUP($B129,Data!$A$8:$EZ$351,Data!#REF!,FALSE)</f>
        <v>#REF!</v>
      </c>
      <c r="BB129" s="22" t="e">
        <f>VLOOKUP($B129,Data!$A$8:$EZ$351,Data!#REF!,FALSE)</f>
        <v>#REF!</v>
      </c>
      <c r="BC129" s="22" t="e">
        <f>VLOOKUP($B129,Data!$A$8:$EZ$351,Data!#REF!,FALSE)</f>
        <v>#REF!</v>
      </c>
      <c r="BD129" s="22" t="e">
        <f>VLOOKUP($B129,Data!$A$8:$EZ$351,Data!#REF!,FALSE)</f>
        <v>#REF!</v>
      </c>
      <c r="BE129" s="22" t="e">
        <f>VLOOKUP($B129,Data!$A$8:$EZ$351,Data!#REF!,FALSE)</f>
        <v>#REF!</v>
      </c>
    </row>
    <row r="130" spans="1:57" x14ac:dyDescent="0.3">
      <c r="A130" s="1"/>
      <c r="B130" s="16" t="s">
        <v>146</v>
      </c>
      <c r="C130" s="35" t="s">
        <v>446</v>
      </c>
      <c r="D130" t="s">
        <v>0</v>
      </c>
      <c r="E130" s="36" t="s">
        <v>146</v>
      </c>
      <c r="F130" t="s">
        <v>396</v>
      </c>
      <c r="G130" t="s">
        <v>422</v>
      </c>
      <c r="H130" s="22" t="e">
        <f>VLOOKUP($B130,Data!$A$8:$EZ$351,Data!EA$4,FALSE)</f>
        <v>#DIV/0!</v>
      </c>
      <c r="I130" s="22">
        <f>VLOOKUP($B130,Data!$A$8:$EZ$351,Data!EB$4,FALSE)</f>
        <v>2.6782178217821782E-2</v>
      </c>
      <c r="J130" s="22">
        <f>VLOOKUP($B130,Data!$A$8:$EZ$351,Data!EC$4,FALSE)</f>
        <v>2.6323155216284987E-2</v>
      </c>
      <c r="K130" s="22">
        <f>VLOOKUP($B130,Data!$A$8:$EZ$351,Data!ED$4,FALSE)</f>
        <v>2.3444730077120824E-2</v>
      </c>
      <c r="L130" s="22">
        <f>VLOOKUP($B130,Data!$A$8:$EZ$351,Data!EE$4,FALSE)</f>
        <v>2.4658792650918634E-2</v>
      </c>
      <c r="M130" s="22">
        <f>VLOOKUP($B130,Data!$A$8:$EZ$351,Data!EF$4,FALSE)</f>
        <v>2.0475561426684281E-2</v>
      </c>
      <c r="N130" s="22">
        <f>VLOOKUP($B130,Data!$A$8:$EZ$351,Data!EG$4,FALSE)</f>
        <v>1.718146718146718E-2</v>
      </c>
      <c r="O130" s="22">
        <f>VLOOKUP($B130,Data!$A$8:$EZ$351,Data!EH$4,FALSE)</f>
        <v>1.5044136191677175E-2</v>
      </c>
      <c r="P130" s="22">
        <f>VLOOKUP($B130,Data!$A$8:$EZ$351,Data!EI$4,FALSE)</f>
        <v>1.430379746835443E-2</v>
      </c>
      <c r="Q130" s="22">
        <f>VLOOKUP($B130,Data!$A$8:$EZ$351,Data!EJ$4,FALSE)</f>
        <v>1.5545796737766624E-2</v>
      </c>
      <c r="R130" s="22">
        <f>VLOOKUP($B130,Data!$A$8:$EZ$351,Data!EK$4,FALSE)</f>
        <v>1.6308290155440414E-2</v>
      </c>
      <c r="S130" s="22">
        <f>VLOOKUP($B130,Data!$A$8:$EZ$351,Data!EL$4,FALSE)</f>
        <v>1.5599472990777338E-2</v>
      </c>
      <c r="T130" s="22">
        <f>VLOOKUP($B130,Data!$A$8:$EZ$351,Data!EM$4,FALSE)</f>
        <v>1.6657894736842104E-2</v>
      </c>
      <c r="U130" s="22">
        <f>VLOOKUP($B130,Data!$A$8:$EZ$351,Data!EN$4,FALSE)</f>
        <v>1.5903771131339402E-2</v>
      </c>
      <c r="V130" s="22">
        <f>VLOOKUP($B130,Data!$A$8:$EZ$351,Data!EO$4,FALSE)</f>
        <v>1.4732142857142857E-2</v>
      </c>
      <c r="W130" s="22">
        <f>VLOOKUP($B130,Data!$A$8:$EZ$351,Data!EP$4,FALSE)</f>
        <v>1.5575221238938054E-2</v>
      </c>
      <c r="X130" s="22">
        <f>VLOOKUP($B130,Data!$A$8:$EZ$351,Data!EQ$4,FALSE)</f>
        <v>1.7146529562982005E-2</v>
      </c>
      <c r="Y130" s="22">
        <f>VLOOKUP($B130,Data!$A$8:$EZ$351,Data!ER$4,FALSE)</f>
        <v>1.7763328998699611E-2</v>
      </c>
      <c r="Z130" s="22">
        <f>VLOOKUP($B130,Data!$A$8:$EZ$351,Data!ES$4,FALSE)</f>
        <v>1.8234519104084322E-2</v>
      </c>
      <c r="AA130" s="22">
        <f>VLOOKUP($B130,Data!$A$8:$EZ$351,Data!ET$4,FALSE)</f>
        <v>1.7624020887728461E-2</v>
      </c>
      <c r="AB130" s="22">
        <f>VLOOKUP($B130,Data!$A$8:$EZ$351,Data!EU$4,FALSE)</f>
        <v>1.8962386511024644E-2</v>
      </c>
      <c r="AC130" s="22">
        <f>VLOOKUP($B130,Data!$A$8:$EZ$351,Data!EV$4,FALSE)</f>
        <v>1.7769328263624842E-2</v>
      </c>
      <c r="AD130" s="22">
        <f>VLOOKUP($B130,Data!$A$8:$EZ$351,Data!EW$4,FALSE)</f>
        <v>1.8190954773869346E-2</v>
      </c>
      <c r="AE130" s="22">
        <f>VLOOKUP($B130,Data!$A$8:$EZ$351,Data!EX$4,FALSE)</f>
        <v>1.7459119496855347E-2</v>
      </c>
      <c r="AF130" s="22">
        <f>VLOOKUP($B130,Data!$A$8:$EZ$351,Data!EY$4,FALSE)</f>
        <v>1.8223602484472051E-2</v>
      </c>
      <c r="AG130" s="22">
        <f>VLOOKUP($B130,Data!$A$8:$EZ$351,Data!EZ$4,FALSE)</f>
        <v>1.6869565217391306E-2</v>
      </c>
      <c r="AH130" s="22">
        <f>VLOOKUP($B130,Data!$A$8:$FA$351,Data!FA$4,FALSE)</f>
        <v>1.5752753977968176E-2</v>
      </c>
      <c r="AI130" s="22">
        <f>VLOOKUP($B130,Data!$A$8:FB$351,Data!FB$4,FALSE)</f>
        <v>1.6404494382022471E-2</v>
      </c>
      <c r="AJ130" s="22">
        <f>VLOOKUP($B130,Data!$A$8:FC$351,Data!FC$4,FALSE)</f>
        <v>1.6959798994974875E-2</v>
      </c>
      <c r="AK130" s="22">
        <f>VLOOKUP($B130,Data!$A$8:FD$351,Data!FD$4,FALSE)</f>
        <v>4.8994638069705096E-2</v>
      </c>
      <c r="AL130" s="22">
        <f>VLOOKUP($B130,Data!$A$8:FE$351,Data!FE$4,FALSE)</f>
        <v>4.988950276243094E-2</v>
      </c>
      <c r="AM130" s="22">
        <f>VLOOKUP($B130,Data!$A$8:FF$351,Data!FF$4,FALSE)</f>
        <v>4.4615384615384612E-2</v>
      </c>
      <c r="AN130" s="22" t="e">
        <f>VLOOKUP($B130,Data!$A$8:$EZ$351,Data!#REF!,FALSE)</f>
        <v>#REF!</v>
      </c>
      <c r="AO130" s="22" t="e">
        <f>VLOOKUP($B130,Data!$A$8:$EZ$351,Data!#REF!,FALSE)</f>
        <v>#REF!</v>
      </c>
      <c r="AP130" s="22" t="e">
        <f>VLOOKUP($B130,Data!$A$8:$EZ$351,Data!#REF!,FALSE)</f>
        <v>#REF!</v>
      </c>
      <c r="AQ130" s="22" t="e">
        <f>VLOOKUP($B130,Data!$A$8:$EZ$351,Data!#REF!,FALSE)</f>
        <v>#REF!</v>
      </c>
      <c r="AR130" s="22" t="e">
        <f>VLOOKUP($B130,Data!$A$8:$EZ$351,Data!#REF!,FALSE)</f>
        <v>#REF!</v>
      </c>
      <c r="AS130" s="22" t="e">
        <f>VLOOKUP($B130,Data!$A$8:$EZ$351,Data!#REF!,FALSE)</f>
        <v>#REF!</v>
      </c>
      <c r="AT130" s="22" t="e">
        <f>VLOOKUP($B130,Data!$A$8:$EZ$351,Data!#REF!,FALSE)</f>
        <v>#REF!</v>
      </c>
      <c r="AU130" s="22" t="e">
        <f>VLOOKUP($B130,Data!$A$8:$EZ$351,Data!#REF!,FALSE)</f>
        <v>#REF!</v>
      </c>
      <c r="AV130" s="22" t="e">
        <f>VLOOKUP($B130,Data!$A$8:$EZ$351,Data!#REF!,FALSE)</f>
        <v>#REF!</v>
      </c>
      <c r="AW130" s="22" t="e">
        <f>VLOOKUP($B130,Data!$A$8:$EZ$351,Data!#REF!,FALSE)</f>
        <v>#REF!</v>
      </c>
      <c r="AX130" s="22" t="e">
        <f>VLOOKUP($B130,Data!$A$8:$EZ$351,Data!#REF!,FALSE)</f>
        <v>#REF!</v>
      </c>
      <c r="AY130" s="22" t="e">
        <f>VLOOKUP($B130,Data!$A$8:$EZ$351,Data!#REF!,FALSE)</f>
        <v>#REF!</v>
      </c>
      <c r="AZ130" s="22" t="e">
        <f>VLOOKUP($B130,Data!$A$8:$EZ$351,Data!#REF!,FALSE)</f>
        <v>#REF!</v>
      </c>
      <c r="BA130" s="22" t="e">
        <f>VLOOKUP($B130,Data!$A$8:$EZ$351,Data!#REF!,FALSE)</f>
        <v>#REF!</v>
      </c>
      <c r="BB130" s="22" t="e">
        <f>VLOOKUP($B130,Data!$A$8:$EZ$351,Data!#REF!,FALSE)</f>
        <v>#REF!</v>
      </c>
      <c r="BC130" s="22" t="e">
        <f>VLOOKUP($B130,Data!$A$8:$EZ$351,Data!#REF!,FALSE)</f>
        <v>#REF!</v>
      </c>
      <c r="BD130" s="22" t="e">
        <f>VLOOKUP($B130,Data!$A$8:$EZ$351,Data!#REF!,FALSE)</f>
        <v>#REF!</v>
      </c>
      <c r="BE130" s="22" t="e">
        <f>VLOOKUP($B130,Data!$A$8:$EZ$351,Data!#REF!,FALSE)</f>
        <v>#REF!</v>
      </c>
    </row>
    <row r="131" spans="1:57" x14ac:dyDescent="0.3">
      <c r="A131" s="1"/>
      <c r="B131" s="16" t="s">
        <v>147</v>
      </c>
      <c r="C131" s="35" t="s">
        <v>440</v>
      </c>
      <c r="D131" t="s">
        <v>442</v>
      </c>
      <c r="E131" s="36" t="s">
        <v>147</v>
      </c>
      <c r="F131" t="s">
        <v>402</v>
      </c>
      <c r="G131" t="s">
        <v>418</v>
      </c>
      <c r="H131" s="22" t="e">
        <f>VLOOKUP($B131,Data!$A$8:$EZ$351,Data!EA$4,FALSE)</f>
        <v>#DIV/0!</v>
      </c>
      <c r="I131" s="22">
        <f>VLOOKUP($B131,Data!$A$8:$EZ$351,Data!EB$4,FALSE)</f>
        <v>5.397641112047178E-2</v>
      </c>
      <c r="J131" s="22">
        <f>VLOOKUP($B131,Data!$A$8:$EZ$351,Data!EC$4,FALSE)</f>
        <v>5.3246205733558177E-2</v>
      </c>
      <c r="K131" s="22">
        <f>VLOOKUP($B131,Data!$A$8:$EZ$351,Data!ED$4,FALSE)</f>
        <v>4.8500000000000001E-2</v>
      </c>
      <c r="L131" s="22">
        <f>VLOOKUP($B131,Data!$A$8:$EZ$351,Data!EE$4,FALSE)</f>
        <v>4.8547153780798644E-2</v>
      </c>
      <c r="M131" s="22">
        <f>VLOOKUP($B131,Data!$A$8:$EZ$351,Data!EF$4,FALSE)</f>
        <v>4.5364626990779547E-2</v>
      </c>
      <c r="N131" s="22">
        <f>VLOOKUP($B131,Data!$A$8:$EZ$351,Data!EG$4,FALSE)</f>
        <v>4.2495854063018243E-2</v>
      </c>
      <c r="O131" s="22">
        <f>VLOOKUP($B131,Data!$A$8:$EZ$351,Data!EH$4,FALSE)</f>
        <v>4.0791007493755201E-2</v>
      </c>
      <c r="P131" s="22">
        <f>VLOOKUP($B131,Data!$A$8:$EZ$351,Data!EI$4,FALSE)</f>
        <v>4.0935960591133004E-2</v>
      </c>
      <c r="Q131" s="22">
        <f>VLOOKUP($B131,Data!$A$8:$EZ$351,Data!EJ$4,FALSE)</f>
        <v>3.8921810699588479E-2</v>
      </c>
      <c r="R131" s="22">
        <f>VLOOKUP($B131,Data!$A$8:$EZ$351,Data!EK$4,FALSE)</f>
        <v>3.8145424836601306E-2</v>
      </c>
      <c r="S131" s="22">
        <f>VLOOKUP($B131,Data!$A$8:$EZ$351,Data!EL$4,FALSE)</f>
        <v>3.5722495894909688E-2</v>
      </c>
      <c r="T131" s="22">
        <f>VLOOKUP($B131,Data!$A$8:$EZ$351,Data!EM$4,FALSE)</f>
        <v>3.5205930807248764E-2</v>
      </c>
      <c r="U131" s="22">
        <f>VLOOKUP($B131,Data!$A$8:$EZ$351,Data!EN$4,FALSE)</f>
        <v>3.5143796220213637E-2</v>
      </c>
      <c r="V131" s="22">
        <f>VLOOKUP($B131,Data!$A$8:$EZ$351,Data!EO$4,FALSE)</f>
        <v>3.5369294605809128E-2</v>
      </c>
      <c r="W131" s="22">
        <f>VLOOKUP($B131,Data!$A$8:$EZ$351,Data!EP$4,FALSE)</f>
        <v>3.4133114215283485E-2</v>
      </c>
      <c r="X131" s="22">
        <f>VLOOKUP($B131,Data!$A$8:$EZ$351,Data!EQ$4,FALSE)</f>
        <v>3.431451612903226E-2</v>
      </c>
      <c r="Y131" s="22">
        <f>VLOOKUP($B131,Data!$A$8:$EZ$351,Data!ER$4,FALSE)</f>
        <v>3.2913385826771654E-2</v>
      </c>
      <c r="Z131" s="22">
        <f>VLOOKUP($B131,Data!$A$8:$EZ$351,Data!ES$4,FALSE)</f>
        <v>3.2274541101356746E-2</v>
      </c>
      <c r="AA131" s="22">
        <f>VLOOKUP($B131,Data!$A$8:$EZ$351,Data!ET$4,FALSE)</f>
        <v>3.1024237685691947E-2</v>
      </c>
      <c r="AB131" s="22">
        <f>VLOOKUP($B131,Data!$A$8:$EZ$351,Data!EU$4,FALSE)</f>
        <v>3.1394799054373521E-2</v>
      </c>
      <c r="AC131" s="22">
        <f>VLOOKUP($B131,Data!$A$8:$EZ$351,Data!EV$4,FALSE)</f>
        <v>3.2064777327935223E-2</v>
      </c>
      <c r="AD131" s="22">
        <f>VLOOKUP($B131,Data!$A$8:$EZ$351,Data!EW$4,FALSE)</f>
        <v>3.168E-2</v>
      </c>
      <c r="AE131" s="22">
        <f>VLOOKUP($B131,Data!$A$8:$EZ$351,Data!EX$4,FALSE)</f>
        <v>3.1357027463651051E-2</v>
      </c>
      <c r="AF131" s="22">
        <f>VLOOKUP($B131,Data!$A$8:$EZ$351,Data!EY$4,FALSE)</f>
        <v>3.2171105730427765E-2</v>
      </c>
      <c r="AG131" s="22">
        <f>VLOOKUP($B131,Data!$A$8:$EZ$351,Data!EZ$4,FALSE)</f>
        <v>3.3983539094650204E-2</v>
      </c>
      <c r="AH131" s="22">
        <f>VLOOKUP($B131,Data!$A$8:$FA$351,Data!FA$4,FALSE)</f>
        <v>3.5608552631578951E-2</v>
      </c>
      <c r="AI131" s="22">
        <f>VLOOKUP($B131,Data!$A$8:FB$351,Data!FB$4,FALSE)</f>
        <v>3.7436347673397714E-2</v>
      </c>
      <c r="AJ131" s="22">
        <f>VLOOKUP($B131,Data!$A$8:FC$351,Data!FC$4,FALSE)</f>
        <v>3.913157894736842E-2</v>
      </c>
      <c r="AK131" s="22">
        <f>VLOOKUP($B131,Data!$A$8:FD$351,Data!FD$4,FALSE)</f>
        <v>9.5196652719665278E-2</v>
      </c>
      <c r="AL131" s="22">
        <f>VLOOKUP($B131,Data!$A$8:FE$351,Data!FE$4,FALSE)</f>
        <v>9.8592150170648471E-2</v>
      </c>
      <c r="AM131" s="22">
        <f>VLOOKUP($B131,Data!$A$8:FF$351,Data!FF$4,FALSE)</f>
        <v>9.4630225080385849E-2</v>
      </c>
      <c r="AN131" s="22" t="e">
        <f>VLOOKUP($B131,Data!$A$8:$EZ$351,Data!#REF!,FALSE)</f>
        <v>#REF!</v>
      </c>
      <c r="AO131" s="22" t="e">
        <f>VLOOKUP($B131,Data!$A$8:$EZ$351,Data!#REF!,FALSE)</f>
        <v>#REF!</v>
      </c>
      <c r="AP131" s="22" t="e">
        <f>VLOOKUP($B131,Data!$A$8:$EZ$351,Data!#REF!,FALSE)</f>
        <v>#REF!</v>
      </c>
      <c r="AQ131" s="22" t="e">
        <f>VLOOKUP($B131,Data!$A$8:$EZ$351,Data!#REF!,FALSE)</f>
        <v>#REF!</v>
      </c>
      <c r="AR131" s="22" t="e">
        <f>VLOOKUP($B131,Data!$A$8:$EZ$351,Data!#REF!,FALSE)</f>
        <v>#REF!</v>
      </c>
      <c r="AS131" s="22" t="e">
        <f>VLOOKUP($B131,Data!$A$8:$EZ$351,Data!#REF!,FALSE)</f>
        <v>#REF!</v>
      </c>
      <c r="AT131" s="22" t="e">
        <f>VLOOKUP($B131,Data!$A$8:$EZ$351,Data!#REF!,FALSE)</f>
        <v>#REF!</v>
      </c>
      <c r="AU131" s="22" t="e">
        <f>VLOOKUP($B131,Data!$A$8:$EZ$351,Data!#REF!,FALSE)</f>
        <v>#REF!</v>
      </c>
      <c r="AV131" s="22" t="e">
        <f>VLOOKUP($B131,Data!$A$8:$EZ$351,Data!#REF!,FALSE)</f>
        <v>#REF!</v>
      </c>
      <c r="AW131" s="22" t="e">
        <f>VLOOKUP($B131,Data!$A$8:$EZ$351,Data!#REF!,FALSE)</f>
        <v>#REF!</v>
      </c>
      <c r="AX131" s="22" t="e">
        <f>VLOOKUP($B131,Data!$A$8:$EZ$351,Data!#REF!,FALSE)</f>
        <v>#REF!</v>
      </c>
      <c r="AY131" s="22" t="e">
        <f>VLOOKUP($B131,Data!$A$8:$EZ$351,Data!#REF!,FALSE)</f>
        <v>#REF!</v>
      </c>
      <c r="AZ131" s="22" t="e">
        <f>VLOOKUP($B131,Data!$A$8:$EZ$351,Data!#REF!,FALSE)</f>
        <v>#REF!</v>
      </c>
      <c r="BA131" s="22" t="e">
        <f>VLOOKUP($B131,Data!$A$8:$EZ$351,Data!#REF!,FALSE)</f>
        <v>#REF!</v>
      </c>
      <c r="BB131" s="22" t="e">
        <f>VLOOKUP($B131,Data!$A$8:$EZ$351,Data!#REF!,FALSE)</f>
        <v>#REF!</v>
      </c>
      <c r="BC131" s="22" t="e">
        <f>VLOOKUP($B131,Data!$A$8:$EZ$351,Data!#REF!,FALSE)</f>
        <v>#REF!</v>
      </c>
      <c r="BD131" s="22" t="e">
        <f>VLOOKUP($B131,Data!$A$8:$EZ$351,Data!#REF!,FALSE)</f>
        <v>#REF!</v>
      </c>
      <c r="BE131" s="22" t="e">
        <f>VLOOKUP($B131,Data!$A$8:$EZ$351,Data!#REF!,FALSE)</f>
        <v>#REF!</v>
      </c>
    </row>
    <row r="132" spans="1:57" x14ac:dyDescent="0.3">
      <c r="A132" s="1"/>
      <c r="B132" s="16" t="s">
        <v>148</v>
      </c>
      <c r="C132" s="35" t="s">
        <v>446</v>
      </c>
      <c r="D132" t="s">
        <v>0</v>
      </c>
      <c r="E132" s="36" t="s">
        <v>148</v>
      </c>
      <c r="F132" t="s">
        <v>389</v>
      </c>
      <c r="G132" t="s">
        <v>418</v>
      </c>
      <c r="H132" s="22" t="e">
        <f>VLOOKUP($B132,Data!$A$8:$EZ$351,Data!EA$4,FALSE)</f>
        <v>#DIV/0!</v>
      </c>
      <c r="I132" s="22">
        <f>VLOOKUP($B132,Data!$A$8:$EZ$351,Data!EB$4,FALSE)</f>
        <v>1.8601252609603339E-2</v>
      </c>
      <c r="J132" s="22">
        <f>VLOOKUP($B132,Data!$A$8:$EZ$351,Data!EC$4,FALSE)</f>
        <v>2.0509554140127388E-2</v>
      </c>
      <c r="K132" s="22">
        <f>VLOOKUP($B132,Data!$A$8:$EZ$351,Data!ED$4,FALSE)</f>
        <v>1.8090128755364806E-2</v>
      </c>
      <c r="L132" s="22">
        <f>VLOOKUP($B132,Data!$A$8:$EZ$351,Data!EE$4,FALSE)</f>
        <v>1.8583690987124462E-2</v>
      </c>
      <c r="M132" s="22">
        <f>VLOOKUP($B132,Data!$A$8:$EZ$351,Data!EF$4,FALSE)</f>
        <v>1.6355932203389829E-2</v>
      </c>
      <c r="N132" s="22">
        <f>VLOOKUP($B132,Data!$A$8:$EZ$351,Data!EG$4,FALSE)</f>
        <v>1.4558823529411765E-2</v>
      </c>
      <c r="O132" s="22">
        <f>VLOOKUP($B132,Data!$A$8:$EZ$351,Data!EH$4,FALSE)</f>
        <v>1.4588744588744589E-2</v>
      </c>
      <c r="P132" s="22">
        <f>VLOOKUP($B132,Data!$A$8:$EZ$351,Data!EI$4,FALSE)</f>
        <v>1.4698275862068965E-2</v>
      </c>
      <c r="Q132" s="22">
        <f>VLOOKUP($B132,Data!$A$8:$EZ$351,Data!EJ$4,FALSE)</f>
        <v>1.202020202020202E-2</v>
      </c>
      <c r="R132" s="22">
        <f>VLOOKUP($B132,Data!$A$8:$EZ$351,Data!EK$4,FALSE)</f>
        <v>1.1825726141078838E-2</v>
      </c>
      <c r="S132" s="22">
        <f>VLOOKUP($B132,Data!$A$8:$EZ$351,Data!EL$4,FALSE)</f>
        <v>1.2212943632567849E-2</v>
      </c>
      <c r="T132" s="22">
        <f>VLOOKUP($B132,Data!$A$8:$EZ$351,Data!EM$4,FALSE)</f>
        <v>1.2317327766179541E-2</v>
      </c>
      <c r="U132" s="22">
        <f>VLOOKUP($B132,Data!$A$8:$EZ$351,Data!EN$4,FALSE)</f>
        <v>1.1800433839479393E-2</v>
      </c>
      <c r="V132" s="22">
        <f>VLOOKUP($B132,Data!$A$8:$EZ$351,Data!EO$4,FALSE)</f>
        <v>1.0450643776824035E-2</v>
      </c>
      <c r="W132" s="22">
        <f>VLOOKUP($B132,Data!$A$8:$EZ$351,Data!EP$4,FALSE)</f>
        <v>1.2484342379958246E-2</v>
      </c>
      <c r="X132" s="22">
        <f>VLOOKUP($B132,Data!$A$8:$EZ$351,Data!EQ$4,FALSE)</f>
        <v>1.3018108651911468E-2</v>
      </c>
      <c r="Y132" s="22">
        <f>VLOOKUP($B132,Data!$A$8:$EZ$351,Data!ER$4,FALSE)</f>
        <v>1.252E-2</v>
      </c>
      <c r="Z132" s="22">
        <f>VLOOKUP($B132,Data!$A$8:$EZ$351,Data!ES$4,FALSE)</f>
        <v>1.2566735112936345E-2</v>
      </c>
      <c r="AA132" s="22">
        <f>VLOOKUP($B132,Data!$A$8:$EZ$351,Data!ET$4,FALSE)</f>
        <v>1.1932270916334661E-2</v>
      </c>
      <c r="AB132" s="22">
        <f>VLOOKUP($B132,Data!$A$8:$EZ$351,Data!EU$4,FALSE)</f>
        <v>1.2663934426229508E-2</v>
      </c>
      <c r="AC132" s="22">
        <f>VLOOKUP($B132,Data!$A$8:$EZ$351,Data!EV$4,FALSE)</f>
        <v>1.1360824742268041E-2</v>
      </c>
      <c r="AD132" s="22">
        <f>VLOOKUP($B132,Data!$A$8:$EZ$351,Data!EW$4,FALSE)</f>
        <v>1.1144578313253013E-2</v>
      </c>
      <c r="AE132" s="22">
        <f>VLOOKUP($B132,Data!$A$8:$EZ$351,Data!EX$4,FALSE)</f>
        <v>1.0868686868686868E-2</v>
      </c>
      <c r="AF132" s="22">
        <f>VLOOKUP($B132,Data!$A$8:$EZ$351,Data!EY$4,FALSE)</f>
        <v>1.1192842942345925E-2</v>
      </c>
      <c r="AG132" s="22">
        <f>VLOOKUP($B132,Data!$A$8:$EZ$351,Data!EZ$4,FALSE)</f>
        <v>1.1646586345381526E-2</v>
      </c>
      <c r="AH132" s="22">
        <f>VLOOKUP($B132,Data!$A$8:$FA$351,Data!FA$4,FALSE)</f>
        <v>1.1104536489151873E-2</v>
      </c>
      <c r="AI132" s="22">
        <f>VLOOKUP($B132,Data!$A$8:FB$351,Data!FB$4,FALSE)</f>
        <v>1.2560975609756098E-2</v>
      </c>
      <c r="AJ132" s="22">
        <f>VLOOKUP($B132,Data!$A$8:FC$351,Data!FC$4,FALSE)</f>
        <v>1.3242677824267782E-2</v>
      </c>
      <c r="AK132" s="22">
        <f>VLOOKUP($B132,Data!$A$8:FD$351,Data!FD$4,FALSE)</f>
        <v>3.9536842105263155E-2</v>
      </c>
      <c r="AL132" s="22">
        <f>VLOOKUP($B132,Data!$A$8:FE$351,Data!FE$4,FALSE)</f>
        <v>4.218142548596112E-2</v>
      </c>
      <c r="AM132" s="22">
        <f>VLOOKUP($B132,Data!$A$8:FF$351,Data!FF$4,FALSE)</f>
        <v>4.1938325991189428E-2</v>
      </c>
      <c r="AN132" s="22" t="e">
        <f>VLOOKUP($B132,Data!$A$8:$EZ$351,Data!#REF!,FALSE)</f>
        <v>#REF!</v>
      </c>
      <c r="AO132" s="22" t="e">
        <f>VLOOKUP($B132,Data!$A$8:$EZ$351,Data!#REF!,FALSE)</f>
        <v>#REF!</v>
      </c>
      <c r="AP132" s="22" t="e">
        <f>VLOOKUP($B132,Data!$A$8:$EZ$351,Data!#REF!,FALSE)</f>
        <v>#REF!</v>
      </c>
      <c r="AQ132" s="22" t="e">
        <f>VLOOKUP($B132,Data!$A$8:$EZ$351,Data!#REF!,FALSE)</f>
        <v>#REF!</v>
      </c>
      <c r="AR132" s="22" t="e">
        <f>VLOOKUP($B132,Data!$A$8:$EZ$351,Data!#REF!,FALSE)</f>
        <v>#REF!</v>
      </c>
      <c r="AS132" s="22" t="e">
        <f>VLOOKUP($B132,Data!$A$8:$EZ$351,Data!#REF!,FALSE)</f>
        <v>#REF!</v>
      </c>
      <c r="AT132" s="22" t="e">
        <f>VLOOKUP($B132,Data!$A$8:$EZ$351,Data!#REF!,FALSE)</f>
        <v>#REF!</v>
      </c>
      <c r="AU132" s="22" t="e">
        <f>VLOOKUP($B132,Data!$A$8:$EZ$351,Data!#REF!,FALSE)</f>
        <v>#REF!</v>
      </c>
      <c r="AV132" s="22" t="e">
        <f>VLOOKUP($B132,Data!$A$8:$EZ$351,Data!#REF!,FALSE)</f>
        <v>#REF!</v>
      </c>
      <c r="AW132" s="22" t="e">
        <f>VLOOKUP($B132,Data!$A$8:$EZ$351,Data!#REF!,FALSE)</f>
        <v>#REF!</v>
      </c>
      <c r="AX132" s="22" t="e">
        <f>VLOOKUP($B132,Data!$A$8:$EZ$351,Data!#REF!,FALSE)</f>
        <v>#REF!</v>
      </c>
      <c r="AY132" s="22" t="e">
        <f>VLOOKUP($B132,Data!$A$8:$EZ$351,Data!#REF!,FALSE)</f>
        <v>#REF!</v>
      </c>
      <c r="AZ132" s="22" t="e">
        <f>VLOOKUP($B132,Data!$A$8:$EZ$351,Data!#REF!,FALSE)</f>
        <v>#REF!</v>
      </c>
      <c r="BA132" s="22" t="e">
        <f>VLOOKUP($B132,Data!$A$8:$EZ$351,Data!#REF!,FALSE)</f>
        <v>#REF!</v>
      </c>
      <c r="BB132" s="22" t="e">
        <f>VLOOKUP($B132,Data!$A$8:$EZ$351,Data!#REF!,FALSE)</f>
        <v>#REF!</v>
      </c>
      <c r="BC132" s="22" t="e">
        <f>VLOOKUP($B132,Data!$A$8:$EZ$351,Data!#REF!,FALSE)</f>
        <v>#REF!</v>
      </c>
      <c r="BD132" s="22" t="e">
        <f>VLOOKUP($B132,Data!$A$8:$EZ$351,Data!#REF!,FALSE)</f>
        <v>#REF!</v>
      </c>
      <c r="BE132" s="22" t="e">
        <f>VLOOKUP($B132,Data!$A$8:$EZ$351,Data!#REF!,FALSE)</f>
        <v>#REF!</v>
      </c>
    </row>
    <row r="133" spans="1:57" x14ac:dyDescent="0.3">
      <c r="A133" s="1"/>
      <c r="B133" s="16" t="s">
        <v>149</v>
      </c>
      <c r="C133" s="35" t="s">
        <v>440</v>
      </c>
      <c r="D133" t="s">
        <v>442</v>
      </c>
      <c r="E133" s="36" t="s">
        <v>149</v>
      </c>
      <c r="F133" t="s">
        <v>407</v>
      </c>
      <c r="G133" t="s">
        <v>418</v>
      </c>
      <c r="H133" s="22" t="e">
        <f>VLOOKUP($B133,Data!$A$8:$EZ$351,Data!EA$4,FALSE)</f>
        <v>#DIV/0!</v>
      </c>
      <c r="I133" s="22">
        <f>VLOOKUP($B133,Data!$A$8:$EZ$351,Data!EB$4,FALSE)</f>
        <v>0.14242206235011989</v>
      </c>
      <c r="J133" s="22">
        <f>VLOOKUP($B133,Data!$A$8:$EZ$351,Data!EC$4,FALSE)</f>
        <v>0.13331753554502371</v>
      </c>
      <c r="K133" s="22">
        <f>VLOOKUP($B133,Data!$A$8:$EZ$351,Data!ED$4,FALSE)</f>
        <v>0.12922897196261682</v>
      </c>
      <c r="L133" s="22">
        <f>VLOOKUP($B133,Data!$A$8:$EZ$351,Data!EE$4,FALSE)</f>
        <v>0.12568075117370892</v>
      </c>
      <c r="M133" s="22">
        <f>VLOOKUP($B133,Data!$A$8:$EZ$351,Data!EF$4,FALSE)</f>
        <v>0.11265402843601896</v>
      </c>
      <c r="N133" s="22">
        <f>VLOOKUP($B133,Data!$A$8:$EZ$351,Data!EG$4,FALSE)</f>
        <v>0.1025952380952381</v>
      </c>
      <c r="O133" s="22">
        <f>VLOOKUP($B133,Data!$A$8:$EZ$351,Data!EH$4,FALSE)</f>
        <v>9.8115942028985506E-2</v>
      </c>
      <c r="P133" s="22">
        <f>VLOOKUP($B133,Data!$A$8:$EZ$351,Data!EI$4,FALSE)</f>
        <v>9.1490384615384612E-2</v>
      </c>
      <c r="Q133" s="22">
        <f>VLOOKUP($B133,Data!$A$8:$EZ$351,Data!EJ$4,FALSE)</f>
        <v>8.6895734597156396E-2</v>
      </c>
      <c r="R133" s="22">
        <f>VLOOKUP($B133,Data!$A$8:$EZ$351,Data!EK$4,FALSE)</f>
        <v>8.608076009501188E-2</v>
      </c>
      <c r="S133" s="22">
        <f>VLOOKUP($B133,Data!$A$8:$EZ$351,Data!EL$4,FALSE)</f>
        <v>9.4466019417475733E-2</v>
      </c>
      <c r="T133" s="22">
        <f>VLOOKUP($B133,Data!$A$8:$EZ$351,Data!EM$4,FALSE)</f>
        <v>0.10205882352941177</v>
      </c>
      <c r="U133" s="22">
        <f>VLOOKUP($B133,Data!$A$8:$EZ$351,Data!EN$4,FALSE)</f>
        <v>9.9727047146401987E-2</v>
      </c>
      <c r="V133" s="22">
        <f>VLOOKUP($B133,Data!$A$8:$EZ$351,Data!EO$4,FALSE)</f>
        <v>9.6741293532338304E-2</v>
      </c>
      <c r="W133" s="22">
        <f>VLOOKUP($B133,Data!$A$8:$EZ$351,Data!EP$4,FALSE)</f>
        <v>9.451219512195122E-2</v>
      </c>
      <c r="X133" s="22">
        <f>VLOOKUP($B133,Data!$A$8:$EZ$351,Data!EQ$4,FALSE)</f>
        <v>9.4093137254901954E-2</v>
      </c>
      <c r="Y133" s="22">
        <f>VLOOKUP($B133,Data!$A$8:$EZ$351,Data!ER$4,FALSE)</f>
        <v>9.4938574938574938E-2</v>
      </c>
      <c r="Z133" s="22">
        <f>VLOOKUP($B133,Data!$A$8:$EZ$351,Data!ES$4,FALSE)</f>
        <v>9.4229828850855749E-2</v>
      </c>
      <c r="AA133" s="22">
        <f>VLOOKUP($B133,Data!$A$8:$EZ$351,Data!ET$4,FALSE)</f>
        <v>9.8625000000000004E-2</v>
      </c>
      <c r="AB133" s="22">
        <f>VLOOKUP($B133,Data!$A$8:$EZ$351,Data!EU$4,FALSE)</f>
        <v>0.10233250620347395</v>
      </c>
      <c r="AC133" s="22">
        <f>VLOOKUP($B133,Data!$A$8:$EZ$351,Data!EV$4,FALSE)</f>
        <v>9.9113300492610842E-2</v>
      </c>
      <c r="AD133" s="22">
        <f>VLOOKUP($B133,Data!$A$8:$EZ$351,Data!EW$4,FALSE)</f>
        <v>9.8847117794486211E-2</v>
      </c>
      <c r="AE133" s="22">
        <f>VLOOKUP($B133,Data!$A$8:$EZ$351,Data!EX$4,FALSE)</f>
        <v>9.4414634146341464E-2</v>
      </c>
      <c r="AF133" s="22">
        <f>VLOOKUP($B133,Data!$A$8:$EZ$351,Data!EY$4,FALSE)</f>
        <v>9.4285714285714292E-2</v>
      </c>
      <c r="AG133" s="22">
        <f>VLOOKUP($B133,Data!$A$8:$EZ$351,Data!EZ$4,FALSE)</f>
        <v>8.5895522388059697E-2</v>
      </c>
      <c r="AH133" s="22">
        <f>VLOOKUP($B133,Data!$A$8:$FA$351,Data!FA$4,FALSE)</f>
        <v>7.7936893203883501E-2</v>
      </c>
      <c r="AI133" s="22">
        <f>VLOOKUP($B133,Data!$A$8:FB$351,Data!FB$4,FALSE)</f>
        <v>7.4320388349514557E-2</v>
      </c>
      <c r="AJ133" s="22">
        <f>VLOOKUP($B133,Data!$A$8:FC$351,Data!FC$4,FALSE)</f>
        <v>7.8033573141486817E-2</v>
      </c>
      <c r="AK133" s="22">
        <f>VLOOKUP($B133,Data!$A$8:FD$351,Data!FD$4,FALSE)</f>
        <v>0.13011904761904761</v>
      </c>
      <c r="AL133" s="22">
        <f>VLOOKUP($B133,Data!$A$8:FE$351,Data!FE$4,FALSE)</f>
        <v>0.11927884615384615</v>
      </c>
      <c r="AM133" s="22">
        <f>VLOOKUP($B133,Data!$A$8:FF$351,Data!FF$4,FALSE)</f>
        <v>0.11014598540145985</v>
      </c>
      <c r="AN133" s="22" t="e">
        <f>VLOOKUP($B133,Data!$A$8:$EZ$351,Data!#REF!,FALSE)</f>
        <v>#REF!</v>
      </c>
      <c r="AO133" s="22" t="e">
        <f>VLOOKUP($B133,Data!$A$8:$EZ$351,Data!#REF!,FALSE)</f>
        <v>#REF!</v>
      </c>
      <c r="AP133" s="22" t="e">
        <f>VLOOKUP($B133,Data!$A$8:$EZ$351,Data!#REF!,FALSE)</f>
        <v>#REF!</v>
      </c>
      <c r="AQ133" s="22" t="e">
        <f>VLOOKUP($B133,Data!$A$8:$EZ$351,Data!#REF!,FALSE)</f>
        <v>#REF!</v>
      </c>
      <c r="AR133" s="22" t="e">
        <f>VLOOKUP($B133,Data!$A$8:$EZ$351,Data!#REF!,FALSE)</f>
        <v>#REF!</v>
      </c>
      <c r="AS133" s="22" t="e">
        <f>VLOOKUP($B133,Data!$A$8:$EZ$351,Data!#REF!,FALSE)</f>
        <v>#REF!</v>
      </c>
      <c r="AT133" s="22" t="e">
        <f>VLOOKUP($B133,Data!$A$8:$EZ$351,Data!#REF!,FALSE)</f>
        <v>#REF!</v>
      </c>
      <c r="AU133" s="22" t="e">
        <f>VLOOKUP($B133,Data!$A$8:$EZ$351,Data!#REF!,FALSE)</f>
        <v>#REF!</v>
      </c>
      <c r="AV133" s="22" t="e">
        <f>VLOOKUP($B133,Data!$A$8:$EZ$351,Data!#REF!,FALSE)</f>
        <v>#REF!</v>
      </c>
      <c r="AW133" s="22" t="e">
        <f>VLOOKUP($B133,Data!$A$8:$EZ$351,Data!#REF!,FALSE)</f>
        <v>#REF!</v>
      </c>
      <c r="AX133" s="22" t="e">
        <f>VLOOKUP($B133,Data!$A$8:$EZ$351,Data!#REF!,FALSE)</f>
        <v>#REF!</v>
      </c>
      <c r="AY133" s="22" t="e">
        <f>VLOOKUP($B133,Data!$A$8:$EZ$351,Data!#REF!,FALSE)</f>
        <v>#REF!</v>
      </c>
      <c r="AZ133" s="22" t="e">
        <f>VLOOKUP($B133,Data!$A$8:$EZ$351,Data!#REF!,FALSE)</f>
        <v>#REF!</v>
      </c>
      <c r="BA133" s="22" t="e">
        <f>VLOOKUP($B133,Data!$A$8:$EZ$351,Data!#REF!,FALSE)</f>
        <v>#REF!</v>
      </c>
      <c r="BB133" s="22" t="e">
        <f>VLOOKUP($B133,Data!$A$8:$EZ$351,Data!#REF!,FALSE)</f>
        <v>#REF!</v>
      </c>
      <c r="BC133" s="22" t="e">
        <f>VLOOKUP($B133,Data!$A$8:$EZ$351,Data!#REF!,FALSE)</f>
        <v>#REF!</v>
      </c>
      <c r="BD133" s="22" t="e">
        <f>VLOOKUP($B133,Data!$A$8:$EZ$351,Data!#REF!,FALSE)</f>
        <v>#REF!</v>
      </c>
      <c r="BE133" s="22" t="e">
        <f>VLOOKUP($B133,Data!$A$8:$EZ$351,Data!#REF!,FALSE)</f>
        <v>#REF!</v>
      </c>
    </row>
    <row r="134" spans="1:57" x14ac:dyDescent="0.3">
      <c r="A134" s="1"/>
      <c r="B134" s="16" t="s">
        <v>150</v>
      </c>
      <c r="C134" s="35" t="s">
        <v>440</v>
      </c>
      <c r="D134" t="s">
        <v>0</v>
      </c>
      <c r="E134" s="36" t="s">
        <v>150</v>
      </c>
      <c r="F134" t="s">
        <v>395</v>
      </c>
      <c r="G134" t="s">
        <v>418</v>
      </c>
      <c r="H134" s="22" t="e">
        <f>VLOOKUP($B134,Data!$A$8:$EZ$351,Data!EA$4,FALSE)</f>
        <v>#DIV/0!</v>
      </c>
      <c r="I134" s="22">
        <f>VLOOKUP($B134,Data!$A$8:$EZ$351,Data!EB$4,FALSE)</f>
        <v>0.10150717703349282</v>
      </c>
      <c r="J134" s="22">
        <f>VLOOKUP($B134,Data!$A$8:$EZ$351,Data!EC$4,FALSE)</f>
        <v>9.3785714285714292E-2</v>
      </c>
      <c r="K134" s="22">
        <f>VLOOKUP($B134,Data!$A$8:$EZ$351,Data!ED$4,FALSE)</f>
        <v>9.1842105263157892E-2</v>
      </c>
      <c r="L134" s="22">
        <f>VLOOKUP($B134,Data!$A$8:$EZ$351,Data!EE$4,FALSE)</f>
        <v>8.6542056074766352E-2</v>
      </c>
      <c r="M134" s="22">
        <f>VLOOKUP($B134,Data!$A$8:$EZ$351,Data!EF$4,FALSE)</f>
        <v>7.3833718244803698E-2</v>
      </c>
      <c r="N134" s="22">
        <f>VLOOKUP($B134,Data!$A$8:$EZ$351,Data!EG$4,FALSE)</f>
        <v>7.0913348946135837E-2</v>
      </c>
      <c r="O134" s="22">
        <f>VLOOKUP($B134,Data!$A$8:$EZ$351,Data!EH$4,FALSE)</f>
        <v>6.6853932584269665E-2</v>
      </c>
      <c r="P134" s="22">
        <f>VLOOKUP($B134,Data!$A$8:$EZ$351,Data!EI$4,FALSE)</f>
        <v>7.030444964871195E-2</v>
      </c>
      <c r="Q134" s="22">
        <f>VLOOKUP($B134,Data!$A$8:$EZ$351,Data!EJ$4,FALSE)</f>
        <v>6.1853546910755147E-2</v>
      </c>
      <c r="R134" s="22">
        <f>VLOOKUP($B134,Data!$A$8:$EZ$351,Data!EK$4,FALSE)</f>
        <v>6.0357995226730313E-2</v>
      </c>
      <c r="S134" s="22">
        <f>VLOOKUP($B134,Data!$A$8:$EZ$351,Data!EL$4,FALSE)</f>
        <v>6.2073170731707317E-2</v>
      </c>
      <c r="T134" s="22">
        <f>VLOOKUP($B134,Data!$A$8:$EZ$351,Data!EM$4,FALSE)</f>
        <v>6.1670702179176758E-2</v>
      </c>
      <c r="U134" s="22">
        <f>VLOOKUP($B134,Data!$A$8:$EZ$351,Data!EN$4,FALSE)</f>
        <v>5.836633663366337E-2</v>
      </c>
      <c r="V134" s="22">
        <f>VLOOKUP($B134,Data!$A$8:$EZ$351,Data!EO$4,FALSE)</f>
        <v>5.6849999999999998E-2</v>
      </c>
      <c r="W134" s="22">
        <f>VLOOKUP($B134,Data!$A$8:$EZ$351,Data!EP$4,FALSE)</f>
        <v>5.8193069306930696E-2</v>
      </c>
      <c r="X134" s="22">
        <f>VLOOKUP($B134,Data!$A$8:$EZ$351,Data!EQ$4,FALSE)</f>
        <v>5.665083135391924E-2</v>
      </c>
      <c r="Y134" s="22">
        <f>VLOOKUP($B134,Data!$A$8:$EZ$351,Data!ER$4,FALSE)</f>
        <v>5.7985611510791367E-2</v>
      </c>
      <c r="Z134" s="22">
        <f>VLOOKUP($B134,Data!$A$8:$EZ$351,Data!ES$4,FALSE)</f>
        <v>5.63718820861678E-2</v>
      </c>
      <c r="AA134" s="22">
        <f>VLOOKUP($B134,Data!$A$8:$EZ$351,Data!ET$4,FALSE)</f>
        <v>6.2798053527980541E-2</v>
      </c>
      <c r="AB134" s="22">
        <f>VLOOKUP($B134,Data!$A$8:$EZ$351,Data!EU$4,FALSE)</f>
        <v>7.1510416666666674E-2</v>
      </c>
      <c r="AC134" s="22">
        <f>VLOOKUP($B134,Data!$A$8:$EZ$351,Data!EV$4,FALSE)</f>
        <v>6.8324999999999997E-2</v>
      </c>
      <c r="AD134" s="22">
        <f>VLOOKUP($B134,Data!$A$8:$EZ$351,Data!EW$4,FALSE)</f>
        <v>6.9345088161209073E-2</v>
      </c>
      <c r="AE134" s="22">
        <f>VLOOKUP($B134,Data!$A$8:$EZ$351,Data!EX$4,FALSE)</f>
        <v>6.6500000000000004E-2</v>
      </c>
      <c r="AF134" s="22">
        <f>VLOOKUP($B134,Data!$A$8:$EZ$351,Data!EY$4,FALSE)</f>
        <v>6.6000000000000003E-2</v>
      </c>
      <c r="AG134" s="22">
        <f>VLOOKUP($B134,Data!$A$8:$EZ$351,Data!EZ$4,FALSE)</f>
        <v>6.0493273542600895E-2</v>
      </c>
      <c r="AH134" s="22">
        <f>VLOOKUP($B134,Data!$A$8:$FA$351,Data!FA$4,FALSE)</f>
        <v>5.8806306306306309E-2</v>
      </c>
      <c r="AI134" s="22">
        <f>VLOOKUP($B134,Data!$A$8:FB$351,Data!FB$4,FALSE)</f>
        <v>5.7916666666666665E-2</v>
      </c>
      <c r="AJ134" s="22">
        <f>VLOOKUP($B134,Data!$A$8:FC$351,Data!FC$4,FALSE)</f>
        <v>5.848861283643892E-2</v>
      </c>
      <c r="AK134" s="22">
        <f>VLOOKUP($B134,Data!$A$8:FD$351,Data!FD$4,FALSE)</f>
        <v>0.10353430353430354</v>
      </c>
      <c r="AL134" s="22">
        <f>VLOOKUP($B134,Data!$A$8:FE$351,Data!FE$4,FALSE)</f>
        <v>0.11008676789587853</v>
      </c>
      <c r="AM134" s="22">
        <f>VLOOKUP($B134,Data!$A$8:FF$351,Data!FF$4,FALSE)</f>
        <v>0.11233853006681514</v>
      </c>
      <c r="AN134" s="22" t="e">
        <f>VLOOKUP($B134,Data!$A$8:$EZ$351,Data!#REF!,FALSE)</f>
        <v>#REF!</v>
      </c>
      <c r="AO134" s="22" t="e">
        <f>VLOOKUP($B134,Data!$A$8:$EZ$351,Data!#REF!,FALSE)</f>
        <v>#REF!</v>
      </c>
      <c r="AP134" s="22" t="e">
        <f>VLOOKUP($B134,Data!$A$8:$EZ$351,Data!#REF!,FALSE)</f>
        <v>#REF!</v>
      </c>
      <c r="AQ134" s="22" t="e">
        <f>VLOOKUP($B134,Data!$A$8:$EZ$351,Data!#REF!,FALSE)</f>
        <v>#REF!</v>
      </c>
      <c r="AR134" s="22" t="e">
        <f>VLOOKUP($B134,Data!$A$8:$EZ$351,Data!#REF!,FALSE)</f>
        <v>#REF!</v>
      </c>
      <c r="AS134" s="22" t="e">
        <f>VLOOKUP($B134,Data!$A$8:$EZ$351,Data!#REF!,FALSE)</f>
        <v>#REF!</v>
      </c>
      <c r="AT134" s="22" t="e">
        <f>VLOOKUP($B134,Data!$A$8:$EZ$351,Data!#REF!,FALSE)</f>
        <v>#REF!</v>
      </c>
      <c r="AU134" s="22" t="e">
        <f>VLOOKUP($B134,Data!$A$8:$EZ$351,Data!#REF!,FALSE)</f>
        <v>#REF!</v>
      </c>
      <c r="AV134" s="22" t="e">
        <f>VLOOKUP($B134,Data!$A$8:$EZ$351,Data!#REF!,FALSE)</f>
        <v>#REF!</v>
      </c>
      <c r="AW134" s="22" t="e">
        <f>VLOOKUP($B134,Data!$A$8:$EZ$351,Data!#REF!,FALSE)</f>
        <v>#REF!</v>
      </c>
      <c r="AX134" s="22" t="e">
        <f>VLOOKUP($B134,Data!$A$8:$EZ$351,Data!#REF!,FALSE)</f>
        <v>#REF!</v>
      </c>
      <c r="AY134" s="22" t="e">
        <f>VLOOKUP($B134,Data!$A$8:$EZ$351,Data!#REF!,FALSE)</f>
        <v>#REF!</v>
      </c>
      <c r="AZ134" s="22" t="e">
        <f>VLOOKUP($B134,Data!$A$8:$EZ$351,Data!#REF!,FALSE)</f>
        <v>#REF!</v>
      </c>
      <c r="BA134" s="22" t="e">
        <f>VLOOKUP($B134,Data!$A$8:$EZ$351,Data!#REF!,FALSE)</f>
        <v>#REF!</v>
      </c>
      <c r="BB134" s="22" t="e">
        <f>VLOOKUP($B134,Data!$A$8:$EZ$351,Data!#REF!,FALSE)</f>
        <v>#REF!</v>
      </c>
      <c r="BC134" s="22" t="e">
        <f>VLOOKUP($B134,Data!$A$8:$EZ$351,Data!#REF!,FALSE)</f>
        <v>#REF!</v>
      </c>
      <c r="BD134" s="22" t="e">
        <f>VLOOKUP($B134,Data!$A$8:$EZ$351,Data!#REF!,FALSE)</f>
        <v>#REF!</v>
      </c>
      <c r="BE134" s="22" t="e">
        <f>VLOOKUP($B134,Data!$A$8:$EZ$351,Data!#REF!,FALSE)</f>
        <v>#REF!</v>
      </c>
    </row>
    <row r="135" spans="1:57" x14ac:dyDescent="0.3">
      <c r="A135" s="1"/>
      <c r="B135" s="16" t="s">
        <v>151</v>
      </c>
      <c r="C135" s="35" t="s">
        <v>440</v>
      </c>
      <c r="D135" t="s">
        <v>0</v>
      </c>
      <c r="E135" s="36" t="s">
        <v>151</v>
      </c>
      <c r="F135" t="s">
        <v>404</v>
      </c>
      <c r="G135" t="s">
        <v>418</v>
      </c>
      <c r="H135" s="22" t="e">
        <f>VLOOKUP($B135,Data!$A$8:$EZ$351,Data!EA$4,FALSE)</f>
        <v>#DIV/0!</v>
      </c>
      <c r="I135" s="22">
        <f>VLOOKUP($B135,Data!$A$8:$EZ$351,Data!EB$4,FALSE)</f>
        <v>5.8417391304347824E-2</v>
      </c>
      <c r="J135" s="22">
        <f>VLOOKUP($B135,Data!$A$8:$EZ$351,Data!EC$4,FALSE)</f>
        <v>5.4285714285714284E-2</v>
      </c>
      <c r="K135" s="22">
        <f>VLOOKUP($B135,Data!$A$8:$EZ$351,Data!ED$4,FALSE)</f>
        <v>5.27708703374778E-2</v>
      </c>
      <c r="L135" s="22">
        <f>VLOOKUP($B135,Data!$A$8:$EZ$351,Data!EE$4,FALSE)</f>
        <v>5.228471001757469E-2</v>
      </c>
      <c r="M135" s="22">
        <f>VLOOKUP($B135,Data!$A$8:$EZ$351,Data!EF$4,FALSE)</f>
        <v>4.7459459459459459E-2</v>
      </c>
      <c r="N135" s="22">
        <f>VLOOKUP($B135,Data!$A$8:$EZ$351,Data!EG$4,FALSE)</f>
        <v>4.3639705882352942E-2</v>
      </c>
      <c r="O135" s="22">
        <f>VLOOKUP($B135,Data!$A$8:$EZ$351,Data!EH$4,FALSE)</f>
        <v>4.2378378378378379E-2</v>
      </c>
      <c r="P135" s="22">
        <f>VLOOKUP($B135,Data!$A$8:$EZ$351,Data!EI$4,FALSE)</f>
        <v>4.1795774647887321E-2</v>
      </c>
      <c r="Q135" s="22">
        <f>VLOOKUP($B135,Data!$A$8:$EZ$351,Data!EJ$4,FALSE)</f>
        <v>3.7724014336917563E-2</v>
      </c>
      <c r="R135" s="22">
        <f>VLOOKUP($B135,Data!$A$8:$EZ$351,Data!EK$4,FALSE)</f>
        <v>3.2711864406779659E-2</v>
      </c>
      <c r="S135" s="22">
        <f>VLOOKUP($B135,Data!$A$8:$EZ$351,Data!EL$4,FALSE)</f>
        <v>3.500878734622144E-2</v>
      </c>
      <c r="T135" s="22">
        <f>VLOOKUP($B135,Data!$A$8:$EZ$351,Data!EM$4,FALSE)</f>
        <v>3.7069271758436946E-2</v>
      </c>
      <c r="U135" s="22">
        <f>VLOOKUP($B135,Data!$A$8:$EZ$351,Data!EN$4,FALSE)</f>
        <v>3.3264248704663213E-2</v>
      </c>
      <c r="V135" s="22">
        <f>VLOOKUP($B135,Data!$A$8:$EZ$351,Data!EO$4,FALSE)</f>
        <v>3.2220279720279722E-2</v>
      </c>
      <c r="W135" s="22">
        <f>VLOOKUP($B135,Data!$A$8:$EZ$351,Data!EP$4,FALSE)</f>
        <v>3.2176165803108808E-2</v>
      </c>
      <c r="X135" s="22">
        <f>VLOOKUP($B135,Data!$A$8:$EZ$351,Data!EQ$4,FALSE)</f>
        <v>3.3282571912013538E-2</v>
      </c>
      <c r="Y135" s="22">
        <f>VLOOKUP($B135,Data!$A$8:$EZ$351,Data!ER$4,FALSE)</f>
        <v>3.2987910189982726E-2</v>
      </c>
      <c r="Z135" s="22">
        <f>VLOOKUP($B135,Data!$A$8:$EZ$351,Data!ES$4,FALSE)</f>
        <v>3.1697478991596639E-2</v>
      </c>
      <c r="AA135" s="22">
        <f>VLOOKUP($B135,Data!$A$8:$EZ$351,Data!ET$4,FALSE)</f>
        <v>3.1754966887417219E-2</v>
      </c>
      <c r="AB135" s="22">
        <f>VLOOKUP($B135,Data!$A$8:$EZ$351,Data!EU$4,FALSE)</f>
        <v>3.3938356164383558E-2</v>
      </c>
      <c r="AC135" s="22">
        <f>VLOOKUP($B135,Data!$A$8:$EZ$351,Data!EV$4,FALSE)</f>
        <v>3.1126050420168066E-2</v>
      </c>
      <c r="AD135" s="22">
        <f>VLOOKUP($B135,Data!$A$8:$EZ$351,Data!EW$4,FALSE)</f>
        <v>3.0340715502555366E-2</v>
      </c>
      <c r="AE135" s="22">
        <f>VLOOKUP($B135,Data!$A$8:$EZ$351,Data!EX$4,FALSE)</f>
        <v>3.0424448217317487E-2</v>
      </c>
      <c r="AF135" s="22">
        <f>VLOOKUP($B135,Data!$A$8:$EZ$351,Data!EY$4,FALSE)</f>
        <v>3.1647254575707155E-2</v>
      </c>
      <c r="AG135" s="22">
        <f>VLOOKUP($B135,Data!$A$8:$EZ$351,Data!EZ$4,FALSE)</f>
        <v>3.2134251290877797E-2</v>
      </c>
      <c r="AH135" s="22">
        <f>VLOOKUP($B135,Data!$A$8:$FA$351,Data!FA$4,FALSE)</f>
        <v>3.4779411764705885E-2</v>
      </c>
      <c r="AI135" s="22">
        <f>VLOOKUP($B135,Data!$A$8:FB$351,Data!FB$4,FALSE)</f>
        <v>3.7124060150375941E-2</v>
      </c>
      <c r="AJ135" s="22">
        <f>VLOOKUP($B135,Data!$A$8:FC$351,Data!FC$4,FALSE)</f>
        <v>3.9003690036900372E-2</v>
      </c>
      <c r="AK135" s="22">
        <f>VLOOKUP($B135,Data!$A$8:FD$351,Data!FD$4,FALSE)</f>
        <v>8.1093474426807755E-2</v>
      </c>
      <c r="AL135" s="22">
        <f>VLOOKUP($B135,Data!$A$8:FE$351,Data!FE$4,FALSE)</f>
        <v>7.8844827586206895E-2</v>
      </c>
      <c r="AM135" s="22">
        <f>VLOOKUP($B135,Data!$A$8:FF$351,Data!FF$4,FALSE)</f>
        <v>7.8884955752212396E-2</v>
      </c>
      <c r="AN135" s="22" t="e">
        <f>VLOOKUP($B135,Data!$A$8:$EZ$351,Data!#REF!,FALSE)</f>
        <v>#REF!</v>
      </c>
      <c r="AO135" s="22" t="e">
        <f>VLOOKUP($B135,Data!$A$8:$EZ$351,Data!#REF!,FALSE)</f>
        <v>#REF!</v>
      </c>
      <c r="AP135" s="22" t="e">
        <f>VLOOKUP($B135,Data!$A$8:$EZ$351,Data!#REF!,FALSE)</f>
        <v>#REF!</v>
      </c>
      <c r="AQ135" s="22" t="e">
        <f>VLOOKUP($B135,Data!$A$8:$EZ$351,Data!#REF!,FALSE)</f>
        <v>#REF!</v>
      </c>
      <c r="AR135" s="22" t="e">
        <f>VLOOKUP($B135,Data!$A$8:$EZ$351,Data!#REF!,FALSE)</f>
        <v>#REF!</v>
      </c>
      <c r="AS135" s="22" t="e">
        <f>VLOOKUP($B135,Data!$A$8:$EZ$351,Data!#REF!,FALSE)</f>
        <v>#REF!</v>
      </c>
      <c r="AT135" s="22" t="e">
        <f>VLOOKUP($B135,Data!$A$8:$EZ$351,Data!#REF!,FALSE)</f>
        <v>#REF!</v>
      </c>
      <c r="AU135" s="22" t="e">
        <f>VLOOKUP($B135,Data!$A$8:$EZ$351,Data!#REF!,FALSE)</f>
        <v>#REF!</v>
      </c>
      <c r="AV135" s="22" t="e">
        <f>VLOOKUP($B135,Data!$A$8:$EZ$351,Data!#REF!,FALSE)</f>
        <v>#REF!</v>
      </c>
      <c r="AW135" s="22" t="e">
        <f>VLOOKUP($B135,Data!$A$8:$EZ$351,Data!#REF!,FALSE)</f>
        <v>#REF!</v>
      </c>
      <c r="AX135" s="22" t="e">
        <f>VLOOKUP($B135,Data!$A$8:$EZ$351,Data!#REF!,FALSE)</f>
        <v>#REF!</v>
      </c>
      <c r="AY135" s="22" t="e">
        <f>VLOOKUP($B135,Data!$A$8:$EZ$351,Data!#REF!,FALSE)</f>
        <v>#REF!</v>
      </c>
      <c r="AZ135" s="22" t="e">
        <f>VLOOKUP($B135,Data!$A$8:$EZ$351,Data!#REF!,FALSE)</f>
        <v>#REF!</v>
      </c>
      <c r="BA135" s="22" t="e">
        <f>VLOOKUP($B135,Data!$A$8:$EZ$351,Data!#REF!,FALSE)</f>
        <v>#REF!</v>
      </c>
      <c r="BB135" s="22" t="e">
        <f>VLOOKUP($B135,Data!$A$8:$EZ$351,Data!#REF!,FALSE)</f>
        <v>#REF!</v>
      </c>
      <c r="BC135" s="22" t="e">
        <f>VLOOKUP($B135,Data!$A$8:$EZ$351,Data!#REF!,FALSE)</f>
        <v>#REF!</v>
      </c>
      <c r="BD135" s="22" t="e">
        <f>VLOOKUP($B135,Data!$A$8:$EZ$351,Data!#REF!,FALSE)</f>
        <v>#REF!</v>
      </c>
      <c r="BE135" s="22" t="e">
        <f>VLOOKUP($B135,Data!$A$8:$EZ$351,Data!#REF!,FALSE)</f>
        <v>#REF!</v>
      </c>
    </row>
    <row r="136" spans="1:57" x14ac:dyDescent="0.3">
      <c r="A136" s="1"/>
      <c r="B136" s="16" t="s">
        <v>152</v>
      </c>
      <c r="C136" s="35" t="s">
        <v>440</v>
      </c>
      <c r="D136" t="s">
        <v>442</v>
      </c>
      <c r="E136" s="36" t="s">
        <v>152</v>
      </c>
      <c r="F136" t="s">
        <v>402</v>
      </c>
      <c r="G136" t="s">
        <v>418</v>
      </c>
      <c r="H136" s="22" t="e">
        <f>VLOOKUP($B136,Data!$A$8:$EZ$351,Data!EA$4,FALSE)</f>
        <v>#DIV/0!</v>
      </c>
      <c r="I136" s="22">
        <f>VLOOKUP($B136,Data!$A$8:$EZ$351,Data!EB$4,FALSE)</f>
        <v>6.135407905803196E-2</v>
      </c>
      <c r="J136" s="22">
        <f>VLOOKUP($B136,Data!$A$8:$EZ$351,Data!EC$4,FALSE)</f>
        <v>5.7504258943781944E-2</v>
      </c>
      <c r="K136" s="22">
        <f>VLOOKUP($B136,Data!$A$8:$EZ$351,Data!ED$4,FALSE)</f>
        <v>5.2914529914529912E-2</v>
      </c>
      <c r="L136" s="22">
        <f>VLOOKUP($B136,Data!$A$8:$EZ$351,Data!EE$4,FALSE)</f>
        <v>5.0468364831553002E-2</v>
      </c>
      <c r="M136" s="22">
        <f>VLOOKUP($B136,Data!$A$8:$EZ$351,Data!EF$4,FALSE)</f>
        <v>4.5056818181818184E-2</v>
      </c>
      <c r="N136" s="22">
        <f>VLOOKUP($B136,Data!$A$8:$EZ$351,Data!EG$4,FALSE)</f>
        <v>4.1602870813397128E-2</v>
      </c>
      <c r="O136" s="22">
        <f>VLOOKUP($B136,Data!$A$8:$EZ$351,Data!EH$4,FALSE)</f>
        <v>3.8487727632620747E-2</v>
      </c>
      <c r="P136" s="22">
        <f>VLOOKUP($B136,Data!$A$8:$EZ$351,Data!EI$4,FALSE)</f>
        <v>3.8145849495733124E-2</v>
      </c>
      <c r="Q136" s="22">
        <f>VLOOKUP($B136,Data!$A$8:$EZ$351,Data!EJ$4,FALSE)</f>
        <v>3.6862284820031302E-2</v>
      </c>
      <c r="R136" s="22">
        <f>VLOOKUP($B136,Data!$A$8:$EZ$351,Data!EK$4,FALSE)</f>
        <v>3.4949337490257207E-2</v>
      </c>
      <c r="S136" s="22">
        <f>VLOOKUP($B136,Data!$A$8:$EZ$351,Data!EL$4,FALSE)</f>
        <v>3.5163868904876099E-2</v>
      </c>
      <c r="T136" s="22">
        <f>VLOOKUP($B136,Data!$A$8:$EZ$351,Data!EM$4,FALSE)</f>
        <v>3.64951768488746E-2</v>
      </c>
      <c r="U136" s="22">
        <f>VLOOKUP($B136,Data!$A$8:$EZ$351,Data!EN$4,FALSE)</f>
        <v>3.4893617021276593E-2</v>
      </c>
      <c r="V136" s="22">
        <f>VLOOKUP($B136,Data!$A$8:$EZ$351,Data!EO$4,FALSE)</f>
        <v>3.4984326018808777E-2</v>
      </c>
      <c r="W136" s="22">
        <f>VLOOKUP($B136,Data!$A$8:$EZ$351,Data!EP$4,FALSE)</f>
        <v>3.440974866717441E-2</v>
      </c>
      <c r="X136" s="22">
        <f>VLOOKUP($B136,Data!$A$8:$EZ$351,Data!EQ$4,FALSE)</f>
        <v>3.5714285714285712E-2</v>
      </c>
      <c r="Y136" s="22">
        <f>VLOOKUP($B136,Data!$A$8:$EZ$351,Data!ER$4,FALSE)</f>
        <v>3.5483870967741936E-2</v>
      </c>
      <c r="Z136" s="22">
        <f>VLOOKUP($B136,Data!$A$8:$EZ$351,Data!ES$4,FALSE)</f>
        <v>3.2928679817905919E-2</v>
      </c>
      <c r="AA136" s="22">
        <f>VLOOKUP($B136,Data!$A$8:$EZ$351,Data!ET$4,FALSE)</f>
        <v>3.2618670886075951E-2</v>
      </c>
      <c r="AB136" s="22">
        <f>VLOOKUP($B136,Data!$A$8:$EZ$351,Data!EU$4,FALSE)</f>
        <v>3.3763523956723336E-2</v>
      </c>
      <c r="AC136" s="22">
        <f>VLOOKUP($B136,Data!$A$8:$EZ$351,Data!EV$4,FALSE)</f>
        <v>3.259031514219831E-2</v>
      </c>
      <c r="AD136" s="22">
        <f>VLOOKUP($B136,Data!$A$8:$EZ$351,Data!EW$4,FALSE)</f>
        <v>3.1714285714285716E-2</v>
      </c>
      <c r="AE136" s="22">
        <f>VLOOKUP($B136,Data!$A$8:$EZ$351,Data!EX$4,FALSE)</f>
        <v>3.2112781954887218E-2</v>
      </c>
      <c r="AF136" s="22">
        <f>VLOOKUP($B136,Data!$A$8:$EZ$351,Data!EY$4,FALSE)</f>
        <v>3.5069659442724457E-2</v>
      </c>
      <c r="AG136" s="22">
        <f>VLOOKUP($B136,Data!$A$8:$EZ$351,Data!EZ$4,FALSE)</f>
        <v>3.5903328050713154E-2</v>
      </c>
      <c r="AH136" s="22">
        <f>VLOOKUP($B136,Data!$A$8:$FA$351,Data!FA$4,FALSE)</f>
        <v>3.5363777089783284E-2</v>
      </c>
      <c r="AI136" s="22">
        <f>VLOOKUP($B136,Data!$A$8:FB$351,Data!FB$4,FALSE)</f>
        <v>3.5238467552775606E-2</v>
      </c>
      <c r="AJ136" s="22">
        <f>VLOOKUP($B136,Data!$A$8:FC$351,Data!FC$4,FALSE)</f>
        <v>3.5835866261398175E-2</v>
      </c>
      <c r="AK136" s="22">
        <f>VLOOKUP($B136,Data!$A$8:FD$351,Data!FD$4,FALSE)</f>
        <v>7.9044062733383116E-2</v>
      </c>
      <c r="AL136" s="22">
        <f>VLOOKUP($B136,Data!$A$8:FE$351,Data!FE$4,FALSE)</f>
        <v>8.0298953662182357E-2</v>
      </c>
      <c r="AM136" s="22">
        <f>VLOOKUP($B136,Data!$A$8:FF$351,Data!FF$4,FALSE)</f>
        <v>7.8959580838323357E-2</v>
      </c>
      <c r="AN136" s="22" t="e">
        <f>VLOOKUP($B136,Data!$A$8:$EZ$351,Data!#REF!,FALSE)</f>
        <v>#REF!</v>
      </c>
      <c r="AO136" s="22" t="e">
        <f>VLOOKUP($B136,Data!$A$8:$EZ$351,Data!#REF!,FALSE)</f>
        <v>#REF!</v>
      </c>
      <c r="AP136" s="22" t="e">
        <f>VLOOKUP($B136,Data!$A$8:$EZ$351,Data!#REF!,FALSE)</f>
        <v>#REF!</v>
      </c>
      <c r="AQ136" s="22" t="e">
        <f>VLOOKUP($B136,Data!$A$8:$EZ$351,Data!#REF!,FALSE)</f>
        <v>#REF!</v>
      </c>
      <c r="AR136" s="22" t="e">
        <f>VLOOKUP($B136,Data!$A$8:$EZ$351,Data!#REF!,FALSE)</f>
        <v>#REF!</v>
      </c>
      <c r="AS136" s="22" t="e">
        <f>VLOOKUP($B136,Data!$A$8:$EZ$351,Data!#REF!,FALSE)</f>
        <v>#REF!</v>
      </c>
      <c r="AT136" s="22" t="e">
        <f>VLOOKUP($B136,Data!$A$8:$EZ$351,Data!#REF!,FALSE)</f>
        <v>#REF!</v>
      </c>
      <c r="AU136" s="22" t="e">
        <f>VLOOKUP($B136,Data!$A$8:$EZ$351,Data!#REF!,FALSE)</f>
        <v>#REF!</v>
      </c>
      <c r="AV136" s="22" t="e">
        <f>VLOOKUP($B136,Data!$A$8:$EZ$351,Data!#REF!,FALSE)</f>
        <v>#REF!</v>
      </c>
      <c r="AW136" s="22" t="e">
        <f>VLOOKUP($B136,Data!$A$8:$EZ$351,Data!#REF!,FALSE)</f>
        <v>#REF!</v>
      </c>
      <c r="AX136" s="22" t="e">
        <f>VLOOKUP($B136,Data!$A$8:$EZ$351,Data!#REF!,FALSE)</f>
        <v>#REF!</v>
      </c>
      <c r="AY136" s="22" t="e">
        <f>VLOOKUP($B136,Data!$A$8:$EZ$351,Data!#REF!,FALSE)</f>
        <v>#REF!</v>
      </c>
      <c r="AZ136" s="22" t="e">
        <f>VLOOKUP($B136,Data!$A$8:$EZ$351,Data!#REF!,FALSE)</f>
        <v>#REF!</v>
      </c>
      <c r="BA136" s="22" t="e">
        <f>VLOOKUP($B136,Data!$A$8:$EZ$351,Data!#REF!,FALSE)</f>
        <v>#REF!</v>
      </c>
      <c r="BB136" s="22" t="e">
        <f>VLOOKUP($B136,Data!$A$8:$EZ$351,Data!#REF!,FALSE)</f>
        <v>#REF!</v>
      </c>
      <c r="BC136" s="22" t="e">
        <f>VLOOKUP($B136,Data!$A$8:$EZ$351,Data!#REF!,FALSE)</f>
        <v>#REF!</v>
      </c>
      <c r="BD136" s="22" t="e">
        <f>VLOOKUP($B136,Data!$A$8:$EZ$351,Data!#REF!,FALSE)</f>
        <v>#REF!</v>
      </c>
      <c r="BE136" s="22" t="e">
        <f>VLOOKUP($B136,Data!$A$8:$EZ$351,Data!#REF!,FALSE)</f>
        <v>#REF!</v>
      </c>
    </row>
    <row r="137" spans="1:57" x14ac:dyDescent="0.3">
      <c r="A137" s="1"/>
      <c r="B137" s="16" t="s">
        <v>153</v>
      </c>
      <c r="C137" s="35" t="s">
        <v>441</v>
      </c>
      <c r="D137" t="s">
        <v>442</v>
      </c>
      <c r="E137" s="36" t="s">
        <v>153</v>
      </c>
      <c r="F137" t="s">
        <v>409</v>
      </c>
      <c r="G137" t="s">
        <v>418</v>
      </c>
      <c r="H137" s="22" t="e">
        <f>VLOOKUP($B137,Data!$A$8:$EZ$351,Data!EA$4,FALSE)</f>
        <v>#DIV/0!</v>
      </c>
      <c r="I137" s="22">
        <f>VLOOKUP($B137,Data!$A$8:$EZ$351,Data!EB$4,FALSE)</f>
        <v>4.8583333333333333E-2</v>
      </c>
      <c r="J137" s="22">
        <f>VLOOKUP($B137,Data!$A$8:$EZ$351,Data!EC$4,FALSE)</f>
        <v>4.5070754716981132E-2</v>
      </c>
      <c r="K137" s="22">
        <f>VLOOKUP($B137,Data!$A$8:$EZ$351,Data!ED$4,FALSE)</f>
        <v>3.9377880184331797E-2</v>
      </c>
      <c r="L137" s="22">
        <f>VLOOKUP($B137,Data!$A$8:$EZ$351,Data!EE$4,FALSE)</f>
        <v>3.9038461538461536E-2</v>
      </c>
      <c r="M137" s="22">
        <f>VLOOKUP($B137,Data!$A$8:$EZ$351,Data!EF$4,FALSE)</f>
        <v>3.2340425531914893E-2</v>
      </c>
      <c r="N137" s="22">
        <f>VLOOKUP($B137,Data!$A$8:$EZ$351,Data!EG$4,FALSE)</f>
        <v>3.0089786756453425E-2</v>
      </c>
      <c r="O137" s="22">
        <f>VLOOKUP($B137,Data!$A$8:$EZ$351,Data!EH$4,FALSE)</f>
        <v>2.7525309336332959E-2</v>
      </c>
      <c r="P137" s="22">
        <f>VLOOKUP($B137,Data!$A$8:$EZ$351,Data!EI$4,FALSE)</f>
        <v>2.9365798414496037E-2</v>
      </c>
      <c r="Q137" s="22">
        <f>VLOOKUP($B137,Data!$A$8:$EZ$351,Data!EJ$4,FALSE)</f>
        <v>2.7593643586833146E-2</v>
      </c>
      <c r="R137" s="22">
        <f>VLOOKUP($B137,Data!$A$8:$EZ$351,Data!EK$4,FALSE)</f>
        <v>2.539237668161435E-2</v>
      </c>
      <c r="S137" s="22">
        <f>VLOOKUP($B137,Data!$A$8:$EZ$351,Data!EL$4,FALSE)</f>
        <v>2.4324022346368716E-2</v>
      </c>
      <c r="T137" s="22">
        <f>VLOOKUP($B137,Data!$A$8:$EZ$351,Data!EM$4,FALSE)</f>
        <v>2.6440489432703003E-2</v>
      </c>
      <c r="U137" s="22">
        <f>VLOOKUP($B137,Data!$A$8:$EZ$351,Data!EN$4,FALSE)</f>
        <v>2.7435610302351622E-2</v>
      </c>
      <c r="V137" s="22">
        <f>VLOOKUP($B137,Data!$A$8:$EZ$351,Data!EO$4,FALSE)</f>
        <v>2.7762863534675615E-2</v>
      </c>
      <c r="W137" s="22">
        <f>VLOOKUP($B137,Data!$A$8:$EZ$351,Data!EP$4,FALSE)</f>
        <v>2.6470588235294117E-2</v>
      </c>
      <c r="X137" s="22">
        <f>VLOOKUP($B137,Data!$A$8:$EZ$351,Data!EQ$4,FALSE)</f>
        <v>2.701240135287486E-2</v>
      </c>
      <c r="Y137" s="22">
        <f>VLOOKUP($B137,Data!$A$8:$EZ$351,Data!ER$4,FALSE)</f>
        <v>2.5800671892497202E-2</v>
      </c>
      <c r="Z137" s="22">
        <f>VLOOKUP($B137,Data!$A$8:$EZ$351,Data!ES$4,FALSE)</f>
        <v>2.4799107142857144E-2</v>
      </c>
      <c r="AA137" s="22">
        <f>VLOOKUP($B137,Data!$A$8:$EZ$351,Data!ET$4,FALSE)</f>
        <v>2.4591611479028698E-2</v>
      </c>
      <c r="AB137" s="22">
        <f>VLOOKUP($B137,Data!$A$8:$EZ$351,Data!EU$4,FALSE)</f>
        <v>2.495092693565976E-2</v>
      </c>
      <c r="AC137" s="22">
        <f>VLOOKUP($B137,Data!$A$8:$EZ$351,Data!EV$4,FALSE)</f>
        <v>2.4303097345132745E-2</v>
      </c>
      <c r="AD137" s="22">
        <f>VLOOKUP($B137,Data!$A$8:$EZ$351,Data!EW$4,FALSE)</f>
        <v>2.3465783664459162E-2</v>
      </c>
      <c r="AE137" s="22">
        <f>VLOOKUP($B137,Data!$A$8:$EZ$351,Data!EX$4,FALSE)</f>
        <v>2.3442982456140352E-2</v>
      </c>
      <c r="AF137" s="22">
        <f>VLOOKUP($B137,Data!$A$8:$EZ$351,Data!EY$4,FALSE)</f>
        <v>2.4944690265486725E-2</v>
      </c>
      <c r="AG137" s="22">
        <f>VLOOKUP($B137,Data!$A$8:$EZ$351,Data!EZ$4,FALSE)</f>
        <v>2.4724669603524228E-2</v>
      </c>
      <c r="AH137" s="22">
        <f>VLOOKUP($B137,Data!$A$8:$FA$351,Data!FA$4,FALSE)</f>
        <v>2.3769063180827887E-2</v>
      </c>
      <c r="AI137" s="22">
        <f>VLOOKUP($B137,Data!$A$8:FB$351,Data!FB$4,FALSE)</f>
        <v>2.3190118152524166E-2</v>
      </c>
      <c r="AJ137" s="22">
        <f>VLOOKUP($B137,Data!$A$8:FC$351,Data!FC$4,FALSE)</f>
        <v>2.5323819978046103E-2</v>
      </c>
      <c r="AK137" s="22">
        <f>VLOOKUP($B137,Data!$A$8:FD$351,Data!FD$4,FALSE)</f>
        <v>5.5878453038674031E-2</v>
      </c>
      <c r="AL137" s="22">
        <f>VLOOKUP($B137,Data!$A$8:FE$351,Data!FE$4,FALSE)</f>
        <v>5.565217391304348E-2</v>
      </c>
      <c r="AM137" s="22">
        <f>VLOOKUP($B137,Data!$A$8:FF$351,Data!FF$4,FALSE)</f>
        <v>5.2508513053348464E-2</v>
      </c>
      <c r="AN137" s="22" t="e">
        <f>VLOOKUP($B137,Data!$A$8:$EZ$351,Data!#REF!,FALSE)</f>
        <v>#REF!</v>
      </c>
      <c r="AO137" s="22" t="e">
        <f>VLOOKUP($B137,Data!$A$8:$EZ$351,Data!#REF!,FALSE)</f>
        <v>#REF!</v>
      </c>
      <c r="AP137" s="22" t="e">
        <f>VLOOKUP($B137,Data!$A$8:$EZ$351,Data!#REF!,FALSE)</f>
        <v>#REF!</v>
      </c>
      <c r="AQ137" s="22" t="e">
        <f>VLOOKUP($B137,Data!$A$8:$EZ$351,Data!#REF!,FALSE)</f>
        <v>#REF!</v>
      </c>
      <c r="AR137" s="22" t="e">
        <f>VLOOKUP($B137,Data!$A$8:$EZ$351,Data!#REF!,FALSE)</f>
        <v>#REF!</v>
      </c>
      <c r="AS137" s="22" t="e">
        <f>VLOOKUP($B137,Data!$A$8:$EZ$351,Data!#REF!,FALSE)</f>
        <v>#REF!</v>
      </c>
      <c r="AT137" s="22" t="e">
        <f>VLOOKUP($B137,Data!$A$8:$EZ$351,Data!#REF!,FALSE)</f>
        <v>#REF!</v>
      </c>
      <c r="AU137" s="22" t="e">
        <f>VLOOKUP($B137,Data!$A$8:$EZ$351,Data!#REF!,FALSE)</f>
        <v>#REF!</v>
      </c>
      <c r="AV137" s="22" t="e">
        <f>VLOOKUP($B137,Data!$A$8:$EZ$351,Data!#REF!,FALSE)</f>
        <v>#REF!</v>
      </c>
      <c r="AW137" s="22" t="e">
        <f>VLOOKUP($B137,Data!$A$8:$EZ$351,Data!#REF!,FALSE)</f>
        <v>#REF!</v>
      </c>
      <c r="AX137" s="22" t="e">
        <f>VLOOKUP($B137,Data!$A$8:$EZ$351,Data!#REF!,FALSE)</f>
        <v>#REF!</v>
      </c>
      <c r="AY137" s="22" t="e">
        <f>VLOOKUP($B137,Data!$A$8:$EZ$351,Data!#REF!,FALSE)</f>
        <v>#REF!</v>
      </c>
      <c r="AZ137" s="22" t="e">
        <f>VLOOKUP($B137,Data!$A$8:$EZ$351,Data!#REF!,FALSE)</f>
        <v>#REF!</v>
      </c>
      <c r="BA137" s="22" t="e">
        <f>VLOOKUP($B137,Data!$A$8:$EZ$351,Data!#REF!,FALSE)</f>
        <v>#REF!</v>
      </c>
      <c r="BB137" s="22" t="e">
        <f>VLOOKUP($B137,Data!$A$8:$EZ$351,Data!#REF!,FALSE)</f>
        <v>#REF!</v>
      </c>
      <c r="BC137" s="22" t="e">
        <f>VLOOKUP($B137,Data!$A$8:$EZ$351,Data!#REF!,FALSE)</f>
        <v>#REF!</v>
      </c>
      <c r="BD137" s="22" t="e">
        <f>VLOOKUP($B137,Data!$A$8:$EZ$351,Data!#REF!,FALSE)</f>
        <v>#REF!</v>
      </c>
      <c r="BE137" s="22" t="e">
        <f>VLOOKUP($B137,Data!$A$8:$EZ$351,Data!#REF!,FALSE)</f>
        <v>#REF!</v>
      </c>
    </row>
    <row r="138" spans="1:57" x14ac:dyDescent="0.3">
      <c r="A138" s="1"/>
      <c r="B138" s="16" t="s">
        <v>17</v>
      </c>
      <c r="C138" s="35" t="s">
        <v>440</v>
      </c>
      <c r="D138" t="s">
        <v>442</v>
      </c>
      <c r="E138" s="36" t="s">
        <v>17</v>
      </c>
      <c r="F138" t="s">
        <v>418</v>
      </c>
      <c r="G138" t="s">
        <v>418</v>
      </c>
      <c r="H138" s="22" t="e">
        <f>VLOOKUP($B138,Data!$A$8:$EZ$351,Data!EA$4,FALSE)</f>
        <v>#DIV/0!</v>
      </c>
      <c r="I138" s="22">
        <f>VLOOKUP($B138,Data!$A$8:$EZ$351,Data!EB$4,FALSE)</f>
        <v>4.4143196470987446E-2</v>
      </c>
      <c r="J138" s="22">
        <f>VLOOKUP($B138,Data!$A$8:$EZ$351,Data!EC$4,FALSE)</f>
        <v>4.1978301407018137E-2</v>
      </c>
      <c r="K138" s="22">
        <f>VLOOKUP($B138,Data!$A$8:$EZ$351,Data!ED$4,FALSE)</f>
        <v>3.7814726840855108E-2</v>
      </c>
      <c r="L138" s="22">
        <f>VLOOKUP($B138,Data!$A$8:$EZ$351,Data!EE$4,FALSE)</f>
        <v>3.8568015019627921E-2</v>
      </c>
      <c r="M138" s="22">
        <f>VLOOKUP($B138,Data!$A$8:$EZ$351,Data!EF$4,FALSE)</f>
        <v>3.5110057568574334E-2</v>
      </c>
      <c r="N138" s="22">
        <f>VLOOKUP($B138,Data!$A$8:$EZ$351,Data!EG$4,FALSE)</f>
        <v>3.1963210702341135E-2</v>
      </c>
      <c r="O138" s="22">
        <f>VLOOKUP($B138,Data!$A$8:$EZ$351,Data!EH$4,FALSE)</f>
        <v>2.964793500338524E-2</v>
      </c>
      <c r="P138" s="22">
        <f>VLOOKUP($B138,Data!$A$8:$EZ$351,Data!EI$4,FALSE)</f>
        <v>2.9499746493155315E-2</v>
      </c>
      <c r="Q138" s="22">
        <f>VLOOKUP($B138,Data!$A$8:$EZ$351,Data!EJ$4,FALSE)</f>
        <v>2.7559993287464338E-2</v>
      </c>
      <c r="R138" s="22">
        <f>VLOOKUP($B138,Data!$A$8:$EZ$351,Data!EK$4,FALSE)</f>
        <v>2.6744730679156909E-2</v>
      </c>
      <c r="S138" s="22">
        <f>VLOOKUP($B138,Data!$A$8:$EZ$351,Data!EL$4,FALSE)</f>
        <v>2.4934915142527599E-2</v>
      </c>
      <c r="T138" s="22">
        <f>VLOOKUP($B138,Data!$A$8:$EZ$351,Data!EM$4,FALSE)</f>
        <v>2.5537012557832122E-2</v>
      </c>
      <c r="U138" s="22">
        <f>VLOOKUP($B138,Data!$A$8:$EZ$351,Data!EN$4,FALSE)</f>
        <v>2.5517931609674728E-2</v>
      </c>
      <c r="V138" s="22">
        <f>VLOOKUP($B138,Data!$A$8:$EZ$351,Data!EO$4,FALSE)</f>
        <v>2.5229604709840203E-2</v>
      </c>
      <c r="W138" s="22">
        <f>VLOOKUP($B138,Data!$A$8:$EZ$351,Data!EP$4,FALSE)</f>
        <v>2.3846537120079721E-2</v>
      </c>
      <c r="X138" s="22">
        <f>VLOOKUP($B138,Data!$A$8:$EZ$351,Data!EQ$4,FALSE)</f>
        <v>2.4864324954220078E-2</v>
      </c>
      <c r="Y138" s="22">
        <f>VLOOKUP($B138,Data!$A$8:$EZ$351,Data!ER$4,FALSE)</f>
        <v>2.4937531234382807E-2</v>
      </c>
      <c r="Z138" s="22">
        <f>VLOOKUP($B138,Data!$A$8:$EZ$351,Data!ES$4,FALSE)</f>
        <v>2.3931524975190209E-2</v>
      </c>
      <c r="AA138" s="22">
        <f>VLOOKUP($B138,Data!$A$8:$EZ$351,Data!ET$4,FALSE)</f>
        <v>2.3956500083015107E-2</v>
      </c>
      <c r="AB138" s="22">
        <f>VLOOKUP($B138,Data!$A$8:$EZ$351,Data!EU$4,FALSE)</f>
        <v>2.4592432072012001E-2</v>
      </c>
      <c r="AC138" s="22">
        <f>VLOOKUP($B138,Data!$A$8:$EZ$351,Data!EV$4,FALSE)</f>
        <v>2.4125144843568945E-2</v>
      </c>
      <c r="AD138" s="22">
        <f>VLOOKUP($B138,Data!$A$8:$EZ$351,Data!EW$4,FALSE)</f>
        <v>2.3730423192269243E-2</v>
      </c>
      <c r="AE138" s="22">
        <f>VLOOKUP($B138,Data!$A$8:$EZ$351,Data!EX$4,FALSE)</f>
        <v>2.3054956001992363E-2</v>
      </c>
      <c r="AF138" s="22">
        <f>VLOOKUP($B138,Data!$A$8:$EZ$351,Data!EY$4,FALSE)</f>
        <v>2.4285951787198671E-2</v>
      </c>
      <c r="AG138" s="22">
        <f>VLOOKUP($B138,Data!$A$8:$EZ$351,Data!EZ$4,FALSE)</f>
        <v>2.4098224655715945E-2</v>
      </c>
      <c r="AH138" s="22">
        <f>VLOOKUP($B138,Data!$A$8:$FA$351,Data!FA$4,FALSE)</f>
        <v>2.4149184149184148E-2</v>
      </c>
      <c r="AI138" s="22">
        <f>VLOOKUP($B138,Data!$A$8:FB$351,Data!FB$4,FALSE)</f>
        <v>2.3674807408621538E-2</v>
      </c>
      <c r="AJ138" s="22">
        <f>VLOOKUP($B138,Data!$A$8:FC$351,Data!FC$4,FALSE)</f>
        <v>2.4996752192270218E-2</v>
      </c>
      <c r="AK138" s="22">
        <f>VLOOKUP($B138,Data!$A$8:FD$351,Data!FD$4,FALSE)</f>
        <v>6.1227331606217614E-2</v>
      </c>
      <c r="AL138" s="22">
        <f>VLOOKUP($B138,Data!$A$8:FE$351,Data!FE$4,FALSE)</f>
        <v>6.2030342156229823E-2</v>
      </c>
      <c r="AM138" s="22">
        <f>VLOOKUP($B138,Data!$A$8:FF$351,Data!FF$4,FALSE)</f>
        <v>6.1042824452435439E-2</v>
      </c>
      <c r="AN138" s="22" t="e">
        <f>VLOOKUP($B138,Data!$A$8:$EZ$351,Data!#REF!,FALSE)</f>
        <v>#REF!</v>
      </c>
      <c r="AO138" s="22" t="e">
        <f>VLOOKUP($B138,Data!$A$8:$EZ$351,Data!#REF!,FALSE)</f>
        <v>#REF!</v>
      </c>
      <c r="AP138" s="22" t="e">
        <f>VLOOKUP($B138,Data!$A$8:$EZ$351,Data!#REF!,FALSE)</f>
        <v>#REF!</v>
      </c>
      <c r="AQ138" s="22" t="e">
        <f>VLOOKUP($B138,Data!$A$8:$EZ$351,Data!#REF!,FALSE)</f>
        <v>#REF!</v>
      </c>
      <c r="AR138" s="22" t="e">
        <f>VLOOKUP($B138,Data!$A$8:$EZ$351,Data!#REF!,FALSE)</f>
        <v>#REF!</v>
      </c>
      <c r="AS138" s="22" t="e">
        <f>VLOOKUP($B138,Data!$A$8:$EZ$351,Data!#REF!,FALSE)</f>
        <v>#REF!</v>
      </c>
      <c r="AT138" s="22" t="e">
        <f>VLOOKUP($B138,Data!$A$8:$EZ$351,Data!#REF!,FALSE)</f>
        <v>#REF!</v>
      </c>
      <c r="AU138" s="22" t="e">
        <f>VLOOKUP($B138,Data!$A$8:$EZ$351,Data!#REF!,FALSE)</f>
        <v>#REF!</v>
      </c>
      <c r="AV138" s="22" t="e">
        <f>VLOOKUP($B138,Data!$A$8:$EZ$351,Data!#REF!,FALSE)</f>
        <v>#REF!</v>
      </c>
      <c r="AW138" s="22" t="e">
        <f>VLOOKUP($B138,Data!$A$8:$EZ$351,Data!#REF!,FALSE)</f>
        <v>#REF!</v>
      </c>
      <c r="AX138" s="22" t="e">
        <f>VLOOKUP($B138,Data!$A$8:$EZ$351,Data!#REF!,FALSE)</f>
        <v>#REF!</v>
      </c>
      <c r="AY138" s="22" t="e">
        <f>VLOOKUP($B138,Data!$A$8:$EZ$351,Data!#REF!,FALSE)</f>
        <v>#REF!</v>
      </c>
      <c r="AZ138" s="22" t="e">
        <f>VLOOKUP($B138,Data!$A$8:$EZ$351,Data!#REF!,FALSE)</f>
        <v>#REF!</v>
      </c>
      <c r="BA138" s="22" t="e">
        <f>VLOOKUP($B138,Data!$A$8:$EZ$351,Data!#REF!,FALSE)</f>
        <v>#REF!</v>
      </c>
      <c r="BB138" s="22" t="e">
        <f>VLOOKUP($B138,Data!$A$8:$EZ$351,Data!#REF!,FALSE)</f>
        <v>#REF!</v>
      </c>
      <c r="BC138" s="22" t="e">
        <f>VLOOKUP($B138,Data!$A$8:$EZ$351,Data!#REF!,FALSE)</f>
        <v>#REF!</v>
      </c>
      <c r="BD138" s="22" t="e">
        <f>VLOOKUP($B138,Data!$A$8:$EZ$351,Data!#REF!,FALSE)</f>
        <v>#REF!</v>
      </c>
      <c r="BE138" s="22" t="e">
        <f>VLOOKUP($B138,Data!$A$8:$EZ$351,Data!#REF!,FALSE)</f>
        <v>#REF!</v>
      </c>
    </row>
    <row r="139" spans="1:57" x14ac:dyDescent="0.3">
      <c r="A139" s="1"/>
      <c r="B139" s="16" t="s">
        <v>154</v>
      </c>
      <c r="C139" s="35" t="s">
        <v>440</v>
      </c>
      <c r="D139" t="s">
        <v>0</v>
      </c>
      <c r="E139" s="36" t="s">
        <v>154</v>
      </c>
      <c r="F139" t="s">
        <v>394</v>
      </c>
      <c r="G139" t="s">
        <v>418</v>
      </c>
      <c r="H139" s="22" t="e">
        <f>VLOOKUP($B139,Data!$A$8:$EZ$351,Data!EA$4,FALSE)</f>
        <v>#DIV/0!</v>
      </c>
      <c r="I139" s="22">
        <f>VLOOKUP($B139,Data!$A$8:$EZ$351,Data!EB$4,FALSE)</f>
        <v>4.8215767634854773E-2</v>
      </c>
      <c r="J139" s="22">
        <f>VLOOKUP($B139,Data!$A$8:$EZ$351,Data!EC$4,FALSE)</f>
        <v>4.8344519015659955E-2</v>
      </c>
      <c r="K139" s="22">
        <f>VLOOKUP($B139,Data!$A$8:$EZ$351,Data!ED$4,FALSE)</f>
        <v>4.1691648822269806E-2</v>
      </c>
      <c r="L139" s="22">
        <f>VLOOKUP($B139,Data!$A$8:$EZ$351,Data!EE$4,FALSE)</f>
        <v>4.1012145748987858E-2</v>
      </c>
      <c r="M139" s="22">
        <f>VLOOKUP($B139,Data!$A$8:$EZ$351,Data!EF$4,FALSE)</f>
        <v>3.7454175152749493E-2</v>
      </c>
      <c r="N139" s="22">
        <f>VLOOKUP($B139,Data!$A$8:$EZ$351,Data!EG$4,FALSE)</f>
        <v>3.3053435114503815E-2</v>
      </c>
      <c r="O139" s="22">
        <f>VLOOKUP($B139,Data!$A$8:$EZ$351,Data!EH$4,FALSE)</f>
        <v>3.1207920792079208E-2</v>
      </c>
      <c r="P139" s="22">
        <f>VLOOKUP($B139,Data!$A$8:$EZ$351,Data!EI$4,FALSE)</f>
        <v>3.3209109730848861E-2</v>
      </c>
      <c r="Q139" s="22">
        <f>VLOOKUP($B139,Data!$A$8:$EZ$351,Data!EJ$4,FALSE)</f>
        <v>3.0488798370672098E-2</v>
      </c>
      <c r="R139" s="22">
        <f>VLOOKUP($B139,Data!$A$8:$EZ$351,Data!EK$4,FALSE)</f>
        <v>3.1659751037344398E-2</v>
      </c>
      <c r="S139" s="22">
        <f>VLOOKUP($B139,Data!$A$8:$EZ$351,Data!EL$4,FALSE)</f>
        <v>2.9876796714579056E-2</v>
      </c>
      <c r="T139" s="22">
        <f>VLOOKUP($B139,Data!$A$8:$EZ$351,Data!EM$4,FALSE)</f>
        <v>2.9249011857707511E-2</v>
      </c>
      <c r="U139" s="22">
        <f>VLOOKUP($B139,Data!$A$8:$EZ$351,Data!EN$4,FALSE)</f>
        <v>2.7153558052434457E-2</v>
      </c>
      <c r="V139" s="22">
        <f>VLOOKUP($B139,Data!$A$8:$EZ$351,Data!EO$4,FALSE)</f>
        <v>2.8285714285714286E-2</v>
      </c>
      <c r="W139" s="22">
        <f>VLOOKUP($B139,Data!$A$8:$EZ$351,Data!EP$4,FALSE)</f>
        <v>2.6283018867924529E-2</v>
      </c>
      <c r="X139" s="22">
        <f>VLOOKUP($B139,Data!$A$8:$EZ$351,Data!EQ$4,FALSE)</f>
        <v>2.7226415094339623E-2</v>
      </c>
      <c r="Y139" s="22">
        <f>VLOOKUP($B139,Data!$A$8:$EZ$351,Data!ER$4,FALSE)</f>
        <v>2.6791744840525329E-2</v>
      </c>
      <c r="Z139" s="22">
        <f>VLOOKUP($B139,Data!$A$8:$EZ$351,Data!ES$4,FALSE)</f>
        <v>2.6271510516252389E-2</v>
      </c>
      <c r="AA139" s="22">
        <f>VLOOKUP($B139,Data!$A$8:$EZ$351,Data!ET$4,FALSE)</f>
        <v>2.5207547169811322E-2</v>
      </c>
      <c r="AB139" s="22">
        <f>VLOOKUP($B139,Data!$A$8:$EZ$351,Data!EU$4,FALSE)</f>
        <v>2.6467181467181466E-2</v>
      </c>
      <c r="AC139" s="22">
        <f>VLOOKUP($B139,Data!$A$8:$EZ$351,Data!EV$4,FALSE)</f>
        <v>2.6326129666011788E-2</v>
      </c>
      <c r="AD139" s="22">
        <f>VLOOKUP($B139,Data!$A$8:$EZ$351,Data!EW$4,FALSE)</f>
        <v>2.4932301740812381E-2</v>
      </c>
      <c r="AE139" s="22">
        <f>VLOOKUP($B139,Data!$A$8:$EZ$351,Data!EX$4,FALSE)</f>
        <v>2.6015936254980079E-2</v>
      </c>
      <c r="AF139" s="22">
        <f>VLOOKUP($B139,Data!$A$8:$EZ$351,Data!EY$4,FALSE)</f>
        <v>2.676470588235294E-2</v>
      </c>
      <c r="AG139" s="22">
        <f>VLOOKUP($B139,Data!$A$8:$EZ$351,Data!EZ$4,FALSE)</f>
        <v>2.736220472440945E-2</v>
      </c>
      <c r="AH139" s="22">
        <f>VLOOKUP($B139,Data!$A$8:$FA$351,Data!FA$4,FALSE)</f>
        <v>2.8453815261044176E-2</v>
      </c>
      <c r="AI139" s="22">
        <f>VLOOKUP($B139,Data!$A$8:FB$351,Data!FB$4,FALSE)</f>
        <v>2.6354961832061069E-2</v>
      </c>
      <c r="AJ139" s="22">
        <f>VLOOKUP($B139,Data!$A$8:FC$351,Data!FC$4,FALSE)</f>
        <v>2.7928436911487758E-2</v>
      </c>
      <c r="AK139" s="22">
        <f>VLOOKUP($B139,Data!$A$8:FD$351,Data!FD$4,FALSE)</f>
        <v>7.0323809523809525E-2</v>
      </c>
      <c r="AL139" s="22">
        <f>VLOOKUP($B139,Data!$A$8:FE$351,Data!FE$4,FALSE)</f>
        <v>7.166666666666667E-2</v>
      </c>
      <c r="AM139" s="22">
        <f>VLOOKUP($B139,Data!$A$8:FF$351,Data!FF$4,FALSE)</f>
        <v>7.4779999999999999E-2</v>
      </c>
      <c r="AN139" s="22" t="e">
        <f>VLOOKUP($B139,Data!$A$8:$EZ$351,Data!#REF!,FALSE)</f>
        <v>#REF!</v>
      </c>
      <c r="AO139" s="22" t="e">
        <f>VLOOKUP($B139,Data!$A$8:$EZ$351,Data!#REF!,FALSE)</f>
        <v>#REF!</v>
      </c>
      <c r="AP139" s="22" t="e">
        <f>VLOOKUP($B139,Data!$A$8:$EZ$351,Data!#REF!,FALSE)</f>
        <v>#REF!</v>
      </c>
      <c r="AQ139" s="22" t="e">
        <f>VLOOKUP($B139,Data!$A$8:$EZ$351,Data!#REF!,FALSE)</f>
        <v>#REF!</v>
      </c>
      <c r="AR139" s="22" t="e">
        <f>VLOOKUP($B139,Data!$A$8:$EZ$351,Data!#REF!,FALSE)</f>
        <v>#REF!</v>
      </c>
      <c r="AS139" s="22" t="e">
        <f>VLOOKUP($B139,Data!$A$8:$EZ$351,Data!#REF!,FALSE)</f>
        <v>#REF!</v>
      </c>
      <c r="AT139" s="22" t="e">
        <f>VLOOKUP($B139,Data!$A$8:$EZ$351,Data!#REF!,FALSE)</f>
        <v>#REF!</v>
      </c>
      <c r="AU139" s="22" t="e">
        <f>VLOOKUP($B139,Data!$A$8:$EZ$351,Data!#REF!,FALSE)</f>
        <v>#REF!</v>
      </c>
      <c r="AV139" s="22" t="e">
        <f>VLOOKUP($B139,Data!$A$8:$EZ$351,Data!#REF!,FALSE)</f>
        <v>#REF!</v>
      </c>
      <c r="AW139" s="22" t="e">
        <f>VLOOKUP($B139,Data!$A$8:$EZ$351,Data!#REF!,FALSE)</f>
        <v>#REF!</v>
      </c>
      <c r="AX139" s="22" t="e">
        <f>VLOOKUP($B139,Data!$A$8:$EZ$351,Data!#REF!,FALSE)</f>
        <v>#REF!</v>
      </c>
      <c r="AY139" s="22" t="e">
        <f>VLOOKUP($B139,Data!$A$8:$EZ$351,Data!#REF!,FALSE)</f>
        <v>#REF!</v>
      </c>
      <c r="AZ139" s="22" t="e">
        <f>VLOOKUP($B139,Data!$A$8:$EZ$351,Data!#REF!,FALSE)</f>
        <v>#REF!</v>
      </c>
      <c r="BA139" s="22" t="e">
        <f>VLOOKUP($B139,Data!$A$8:$EZ$351,Data!#REF!,FALSE)</f>
        <v>#REF!</v>
      </c>
      <c r="BB139" s="22" t="e">
        <f>VLOOKUP($B139,Data!$A$8:$EZ$351,Data!#REF!,FALSE)</f>
        <v>#REF!</v>
      </c>
      <c r="BC139" s="22" t="e">
        <f>VLOOKUP($B139,Data!$A$8:$EZ$351,Data!#REF!,FALSE)</f>
        <v>#REF!</v>
      </c>
      <c r="BD139" s="22" t="e">
        <f>VLOOKUP($B139,Data!$A$8:$EZ$351,Data!#REF!,FALSE)</f>
        <v>#REF!</v>
      </c>
      <c r="BE139" s="22" t="e">
        <f>VLOOKUP($B139,Data!$A$8:$EZ$351,Data!#REF!,FALSE)</f>
        <v>#REF!</v>
      </c>
    </row>
    <row r="140" spans="1:57" x14ac:dyDescent="0.3">
      <c r="A140" s="1"/>
      <c r="B140" s="16" t="s">
        <v>155</v>
      </c>
      <c r="C140" s="35" t="s">
        <v>441</v>
      </c>
      <c r="D140" t="s">
        <v>0</v>
      </c>
      <c r="E140" s="36" t="s">
        <v>155</v>
      </c>
      <c r="F140" t="s">
        <v>388</v>
      </c>
      <c r="G140" t="s">
        <v>418</v>
      </c>
      <c r="H140" s="22" t="e">
        <f>VLOOKUP($B140,Data!$A$8:$EZ$351,Data!EA$4,FALSE)</f>
        <v>#DIV/0!</v>
      </c>
      <c r="I140" s="22">
        <f>VLOOKUP($B140,Data!$A$8:$EZ$351,Data!EB$4,FALSE)</f>
        <v>4.799568965517241E-2</v>
      </c>
      <c r="J140" s="22">
        <f>VLOOKUP($B140,Data!$A$8:$EZ$351,Data!EC$4,FALSE)</f>
        <v>4.2717842323651452E-2</v>
      </c>
      <c r="K140" s="22">
        <f>VLOOKUP($B140,Data!$A$8:$EZ$351,Data!ED$4,FALSE)</f>
        <v>4.0736842105263155E-2</v>
      </c>
      <c r="L140" s="22">
        <f>VLOOKUP($B140,Data!$A$8:$EZ$351,Data!EE$4,FALSE)</f>
        <v>4.1042553191489362E-2</v>
      </c>
      <c r="M140" s="22">
        <f>VLOOKUP($B140,Data!$A$8:$EZ$351,Data!EF$4,FALSE)</f>
        <v>3.7601713062098502E-2</v>
      </c>
      <c r="N140" s="22">
        <f>VLOOKUP($B140,Data!$A$8:$EZ$351,Data!EG$4,FALSE)</f>
        <v>3.2682403433476392E-2</v>
      </c>
      <c r="O140" s="22">
        <f>VLOOKUP($B140,Data!$A$8:$EZ$351,Data!EH$4,FALSE)</f>
        <v>3.2214912280701752E-2</v>
      </c>
      <c r="P140" s="22">
        <f>VLOOKUP($B140,Data!$A$8:$EZ$351,Data!EI$4,FALSE)</f>
        <v>3.2483516483516481E-2</v>
      </c>
      <c r="Q140" s="22">
        <f>VLOOKUP($B140,Data!$A$8:$EZ$351,Data!EJ$4,FALSE)</f>
        <v>2.8954248366013072E-2</v>
      </c>
      <c r="R140" s="22">
        <f>VLOOKUP($B140,Data!$A$8:$EZ$351,Data!EK$4,FALSE)</f>
        <v>2.7827956989247313E-2</v>
      </c>
      <c r="S140" s="22">
        <f>VLOOKUP($B140,Data!$A$8:$EZ$351,Data!EL$4,FALSE)</f>
        <v>2.5244161358811041E-2</v>
      </c>
      <c r="T140" s="22">
        <f>VLOOKUP($B140,Data!$A$8:$EZ$351,Data!EM$4,FALSE)</f>
        <v>2.630801687763713E-2</v>
      </c>
      <c r="U140" s="22">
        <f>VLOOKUP($B140,Data!$A$8:$EZ$351,Data!EN$4,FALSE)</f>
        <v>2.4356223175965665E-2</v>
      </c>
      <c r="V140" s="22">
        <f>VLOOKUP($B140,Data!$A$8:$EZ$351,Data!EO$4,FALSE)</f>
        <v>2.4561027837259101E-2</v>
      </c>
      <c r="W140" s="22">
        <f>VLOOKUP($B140,Data!$A$8:$EZ$351,Data!EP$4,FALSE)</f>
        <v>2.4118942731277532E-2</v>
      </c>
      <c r="X140" s="22">
        <f>VLOOKUP($B140,Data!$A$8:$EZ$351,Data!EQ$4,FALSE)</f>
        <v>2.5695364238410595E-2</v>
      </c>
      <c r="Y140" s="22">
        <f>VLOOKUP($B140,Data!$A$8:$EZ$351,Data!ER$4,FALSE)</f>
        <v>2.4823008849557522E-2</v>
      </c>
      <c r="Z140" s="22">
        <f>VLOOKUP($B140,Data!$A$8:$EZ$351,Data!ES$4,FALSE)</f>
        <v>2.2944915254237287E-2</v>
      </c>
      <c r="AA140" s="22">
        <f>VLOOKUP($B140,Data!$A$8:$EZ$351,Data!ET$4,FALSE)</f>
        <v>2.2114989733059549E-2</v>
      </c>
      <c r="AB140" s="22">
        <f>VLOOKUP($B140,Data!$A$8:$EZ$351,Data!EU$4,FALSE)</f>
        <v>2.3217922606924644E-2</v>
      </c>
      <c r="AC140" s="22">
        <f>VLOOKUP($B140,Data!$A$8:$EZ$351,Data!EV$4,FALSE)</f>
        <v>2.5063559322033899E-2</v>
      </c>
      <c r="AD140" s="22">
        <f>VLOOKUP($B140,Data!$A$8:$EZ$351,Data!EW$4,FALSE)</f>
        <v>2.4966887417218545E-2</v>
      </c>
      <c r="AE140" s="22">
        <f>VLOOKUP($B140,Data!$A$8:$EZ$351,Data!EX$4,FALSE)</f>
        <v>2.4013303769401331E-2</v>
      </c>
      <c r="AF140" s="22">
        <f>VLOOKUP($B140,Data!$A$8:$EZ$351,Data!EY$4,FALSE)</f>
        <v>2.6077981651376148E-2</v>
      </c>
      <c r="AG140" s="22">
        <f>VLOOKUP($B140,Data!$A$8:$EZ$351,Data!EZ$4,FALSE)</f>
        <v>2.4853932584269663E-2</v>
      </c>
      <c r="AH140" s="22">
        <f>VLOOKUP($B140,Data!$A$8:$FA$351,Data!FA$4,FALSE)</f>
        <v>2.6565420560747663E-2</v>
      </c>
      <c r="AI140" s="22">
        <f>VLOOKUP($B140,Data!$A$8:FB$351,Data!FB$4,FALSE)</f>
        <v>2.6823529411764704E-2</v>
      </c>
      <c r="AJ140" s="22">
        <f>VLOOKUP($B140,Data!$A$8:FC$351,Data!FC$4,FALSE)</f>
        <v>2.8113207547169811E-2</v>
      </c>
      <c r="AK140" s="22">
        <f>VLOOKUP($B140,Data!$A$8:FD$351,Data!FD$4,FALSE)</f>
        <v>6.098623853211009E-2</v>
      </c>
      <c r="AL140" s="22">
        <f>VLOOKUP($B140,Data!$A$8:FE$351,Data!FE$4,FALSE)</f>
        <v>5.7532467532467532E-2</v>
      </c>
      <c r="AM140" s="22">
        <f>VLOOKUP($B140,Data!$A$8:FF$351,Data!FF$4,FALSE)</f>
        <v>5.491561181434599E-2</v>
      </c>
      <c r="AN140" s="22" t="e">
        <f>VLOOKUP($B140,Data!$A$8:$EZ$351,Data!#REF!,FALSE)</f>
        <v>#REF!</v>
      </c>
      <c r="AO140" s="22" t="e">
        <f>VLOOKUP($B140,Data!$A$8:$EZ$351,Data!#REF!,FALSE)</f>
        <v>#REF!</v>
      </c>
      <c r="AP140" s="22" t="e">
        <f>VLOOKUP($B140,Data!$A$8:$EZ$351,Data!#REF!,FALSE)</f>
        <v>#REF!</v>
      </c>
      <c r="AQ140" s="22" t="e">
        <f>VLOOKUP($B140,Data!$A$8:$EZ$351,Data!#REF!,FALSE)</f>
        <v>#REF!</v>
      </c>
      <c r="AR140" s="22" t="e">
        <f>VLOOKUP($B140,Data!$A$8:$EZ$351,Data!#REF!,FALSE)</f>
        <v>#REF!</v>
      </c>
      <c r="AS140" s="22" t="e">
        <f>VLOOKUP($B140,Data!$A$8:$EZ$351,Data!#REF!,FALSE)</f>
        <v>#REF!</v>
      </c>
      <c r="AT140" s="22" t="e">
        <f>VLOOKUP($B140,Data!$A$8:$EZ$351,Data!#REF!,FALSE)</f>
        <v>#REF!</v>
      </c>
      <c r="AU140" s="22" t="e">
        <f>VLOOKUP($B140,Data!$A$8:$EZ$351,Data!#REF!,FALSE)</f>
        <v>#REF!</v>
      </c>
      <c r="AV140" s="22" t="e">
        <f>VLOOKUP($B140,Data!$A$8:$EZ$351,Data!#REF!,FALSE)</f>
        <v>#REF!</v>
      </c>
      <c r="AW140" s="22" t="e">
        <f>VLOOKUP($B140,Data!$A$8:$EZ$351,Data!#REF!,FALSE)</f>
        <v>#REF!</v>
      </c>
      <c r="AX140" s="22" t="e">
        <f>VLOOKUP($B140,Data!$A$8:$EZ$351,Data!#REF!,FALSE)</f>
        <v>#REF!</v>
      </c>
      <c r="AY140" s="22" t="e">
        <f>VLOOKUP($B140,Data!$A$8:$EZ$351,Data!#REF!,FALSE)</f>
        <v>#REF!</v>
      </c>
      <c r="AZ140" s="22" t="e">
        <f>VLOOKUP($B140,Data!$A$8:$EZ$351,Data!#REF!,FALSE)</f>
        <v>#REF!</v>
      </c>
      <c r="BA140" s="22" t="e">
        <f>VLOOKUP($B140,Data!$A$8:$EZ$351,Data!#REF!,FALSE)</f>
        <v>#REF!</v>
      </c>
      <c r="BB140" s="22" t="e">
        <f>VLOOKUP($B140,Data!$A$8:$EZ$351,Data!#REF!,FALSE)</f>
        <v>#REF!</v>
      </c>
      <c r="BC140" s="22" t="e">
        <f>VLOOKUP($B140,Data!$A$8:$EZ$351,Data!#REF!,FALSE)</f>
        <v>#REF!</v>
      </c>
      <c r="BD140" s="22" t="e">
        <f>VLOOKUP($B140,Data!$A$8:$EZ$351,Data!#REF!,FALSE)</f>
        <v>#REF!</v>
      </c>
      <c r="BE140" s="22" t="e">
        <f>VLOOKUP($B140,Data!$A$8:$EZ$351,Data!#REF!,FALSE)</f>
        <v>#REF!</v>
      </c>
    </row>
    <row r="141" spans="1:57" x14ac:dyDescent="0.3">
      <c r="A141" s="1"/>
      <c r="B141" s="16" t="s">
        <v>156</v>
      </c>
      <c r="C141" s="35" t="s">
        <v>440</v>
      </c>
      <c r="D141" t="s">
        <v>442</v>
      </c>
      <c r="E141" s="36" t="s">
        <v>156</v>
      </c>
      <c r="F141" t="s">
        <v>402</v>
      </c>
      <c r="G141" t="s">
        <v>418</v>
      </c>
      <c r="H141" s="22" t="e">
        <f>VLOOKUP($B141,Data!$A$8:$EZ$351,Data!EA$4,FALSE)</f>
        <v>#DIV/0!</v>
      </c>
      <c r="I141" s="22">
        <f>VLOOKUP($B141,Data!$A$8:$EZ$351,Data!EB$4,FALSE)</f>
        <v>5.4489795918367348E-2</v>
      </c>
      <c r="J141" s="22">
        <f>VLOOKUP($B141,Data!$A$8:$EZ$351,Data!EC$4,FALSE)</f>
        <v>5.2262474367737524E-2</v>
      </c>
      <c r="K141" s="22">
        <f>VLOOKUP($B141,Data!$A$8:$EZ$351,Data!ED$4,FALSE)</f>
        <v>4.9587061252580868E-2</v>
      </c>
      <c r="L141" s="22">
        <f>VLOOKUP($B141,Data!$A$8:$EZ$351,Data!EE$4,FALSE)</f>
        <v>4.9613793103448274E-2</v>
      </c>
      <c r="M141" s="22">
        <f>VLOOKUP($B141,Data!$A$8:$EZ$351,Data!EF$4,FALSE)</f>
        <v>4.4772572980312286E-2</v>
      </c>
      <c r="N141" s="22">
        <f>VLOOKUP($B141,Data!$A$8:$EZ$351,Data!EG$4,FALSE)</f>
        <v>4.2357336956521739E-2</v>
      </c>
      <c r="O141" s="22">
        <f>VLOOKUP($B141,Data!$A$8:$EZ$351,Data!EH$4,FALSE)</f>
        <v>3.9530292716133425E-2</v>
      </c>
      <c r="P141" s="22">
        <f>VLOOKUP($B141,Data!$A$8:$EZ$351,Data!EI$4,FALSE)</f>
        <v>3.915106951871658E-2</v>
      </c>
      <c r="Q141" s="22">
        <f>VLOOKUP($B141,Data!$A$8:$EZ$351,Data!EJ$4,FALSE)</f>
        <v>3.6677567037279264E-2</v>
      </c>
      <c r="R141" s="22">
        <f>VLOOKUP($B141,Data!$A$8:$EZ$351,Data!EK$4,FALSE)</f>
        <v>3.6655694535878865E-2</v>
      </c>
      <c r="S141" s="22">
        <f>VLOOKUP($B141,Data!$A$8:$EZ$351,Data!EL$4,FALSE)</f>
        <v>3.636963696369637E-2</v>
      </c>
      <c r="T141" s="22">
        <f>VLOOKUP($B141,Data!$A$8:$EZ$351,Data!EM$4,FALSE)</f>
        <v>3.6610608020698578E-2</v>
      </c>
      <c r="U141" s="22">
        <f>VLOOKUP($B141,Data!$A$8:$EZ$351,Data!EN$4,FALSE)</f>
        <v>3.663588390501319E-2</v>
      </c>
      <c r="V141" s="22">
        <f>VLOOKUP($B141,Data!$A$8:$EZ$351,Data!EO$4,FALSE)</f>
        <v>3.623112278397899E-2</v>
      </c>
      <c r="W141" s="22">
        <f>VLOOKUP($B141,Data!$A$8:$EZ$351,Data!EP$4,FALSE)</f>
        <v>3.5678851174934724E-2</v>
      </c>
      <c r="X141" s="22">
        <f>VLOOKUP($B141,Data!$A$8:$EZ$351,Data!EQ$4,FALSE)</f>
        <v>3.6389797253106607E-2</v>
      </c>
      <c r="Y141" s="22">
        <f>VLOOKUP($B141,Data!$A$8:$EZ$351,Data!ER$4,FALSE)</f>
        <v>3.5807947019867552E-2</v>
      </c>
      <c r="Z141" s="22">
        <f>VLOOKUP($B141,Data!$A$8:$EZ$351,Data!ES$4,FALSE)</f>
        <v>3.3891432308698496E-2</v>
      </c>
      <c r="AA141" s="22">
        <f>VLOOKUP($B141,Data!$A$8:$EZ$351,Data!ET$4,FALSE)</f>
        <v>3.2845052083333333E-2</v>
      </c>
      <c r="AB141" s="22">
        <f>VLOOKUP($B141,Data!$A$8:$EZ$351,Data!EU$4,FALSE)</f>
        <v>3.4421052631578949E-2</v>
      </c>
      <c r="AC141" s="22">
        <f>VLOOKUP($B141,Data!$A$8:$EZ$351,Data!EV$4,FALSE)</f>
        <v>3.2312661498708012E-2</v>
      </c>
      <c r="AD141" s="22">
        <f>VLOOKUP($B141,Data!$A$8:$EZ$351,Data!EW$4,FALSE)</f>
        <v>3.1514762516046214E-2</v>
      </c>
      <c r="AE141" s="22">
        <f>VLOOKUP($B141,Data!$A$8:$EZ$351,Data!EX$4,FALSE)</f>
        <v>3.117007672634271E-2</v>
      </c>
      <c r="AF141" s="22">
        <f>VLOOKUP($B141,Data!$A$8:$EZ$351,Data!EY$4,FALSE)</f>
        <v>3.4429967426710097E-2</v>
      </c>
      <c r="AG141" s="22">
        <f>VLOOKUP($B141,Data!$A$8:$EZ$351,Data!EZ$4,FALSE)</f>
        <v>3.5058746736292432E-2</v>
      </c>
      <c r="AH141" s="22">
        <f>VLOOKUP($B141,Data!$A$8:$FA$351,Data!FA$4,FALSE)</f>
        <v>3.6195795006570303E-2</v>
      </c>
      <c r="AI141" s="22">
        <f>VLOOKUP($B141,Data!$A$8:FB$351,Data!FB$4,FALSE)</f>
        <v>3.5295275590551178E-2</v>
      </c>
      <c r="AJ141" s="22">
        <f>VLOOKUP($B141,Data!$A$8:FC$351,Data!FC$4,FALSE)</f>
        <v>3.6948387096774192E-2</v>
      </c>
      <c r="AK141" s="22">
        <f>VLOOKUP($B141,Data!$A$8:FD$351,Data!FD$4,FALSE)</f>
        <v>8.6935687263556119E-2</v>
      </c>
      <c r="AL141" s="22">
        <f>VLOOKUP($B141,Data!$A$8:FE$351,Data!FE$4,FALSE)</f>
        <v>8.6882959369314741E-2</v>
      </c>
      <c r="AM141" s="22">
        <f>VLOOKUP($B141,Data!$A$8:FF$351,Data!FF$4,FALSE)</f>
        <v>8.8059701492537307E-2</v>
      </c>
      <c r="AN141" s="22" t="e">
        <f>VLOOKUP($B141,Data!$A$8:$EZ$351,Data!#REF!,FALSE)</f>
        <v>#REF!</v>
      </c>
      <c r="AO141" s="22" t="e">
        <f>VLOOKUP($B141,Data!$A$8:$EZ$351,Data!#REF!,FALSE)</f>
        <v>#REF!</v>
      </c>
      <c r="AP141" s="22" t="e">
        <f>VLOOKUP($B141,Data!$A$8:$EZ$351,Data!#REF!,FALSE)</f>
        <v>#REF!</v>
      </c>
      <c r="AQ141" s="22" t="e">
        <f>VLOOKUP($B141,Data!$A$8:$EZ$351,Data!#REF!,FALSE)</f>
        <v>#REF!</v>
      </c>
      <c r="AR141" s="22" t="e">
        <f>VLOOKUP($B141,Data!$A$8:$EZ$351,Data!#REF!,FALSE)</f>
        <v>#REF!</v>
      </c>
      <c r="AS141" s="22" t="e">
        <f>VLOOKUP($B141,Data!$A$8:$EZ$351,Data!#REF!,FALSE)</f>
        <v>#REF!</v>
      </c>
      <c r="AT141" s="22" t="e">
        <f>VLOOKUP($B141,Data!$A$8:$EZ$351,Data!#REF!,FALSE)</f>
        <v>#REF!</v>
      </c>
      <c r="AU141" s="22" t="e">
        <f>VLOOKUP($B141,Data!$A$8:$EZ$351,Data!#REF!,FALSE)</f>
        <v>#REF!</v>
      </c>
      <c r="AV141" s="22" t="e">
        <f>VLOOKUP($B141,Data!$A$8:$EZ$351,Data!#REF!,FALSE)</f>
        <v>#REF!</v>
      </c>
      <c r="AW141" s="22" t="e">
        <f>VLOOKUP($B141,Data!$A$8:$EZ$351,Data!#REF!,FALSE)</f>
        <v>#REF!</v>
      </c>
      <c r="AX141" s="22" t="e">
        <f>VLOOKUP($B141,Data!$A$8:$EZ$351,Data!#REF!,FALSE)</f>
        <v>#REF!</v>
      </c>
      <c r="AY141" s="22" t="e">
        <f>VLOOKUP($B141,Data!$A$8:$EZ$351,Data!#REF!,FALSE)</f>
        <v>#REF!</v>
      </c>
      <c r="AZ141" s="22" t="e">
        <f>VLOOKUP($B141,Data!$A$8:$EZ$351,Data!#REF!,FALSE)</f>
        <v>#REF!</v>
      </c>
      <c r="BA141" s="22" t="e">
        <f>VLOOKUP($B141,Data!$A$8:$EZ$351,Data!#REF!,FALSE)</f>
        <v>#REF!</v>
      </c>
      <c r="BB141" s="22" t="e">
        <f>VLOOKUP($B141,Data!$A$8:$EZ$351,Data!#REF!,FALSE)</f>
        <v>#REF!</v>
      </c>
      <c r="BC141" s="22" t="e">
        <f>VLOOKUP($B141,Data!$A$8:$EZ$351,Data!#REF!,FALSE)</f>
        <v>#REF!</v>
      </c>
      <c r="BD141" s="22" t="e">
        <f>VLOOKUP($B141,Data!$A$8:$EZ$351,Data!#REF!,FALSE)</f>
        <v>#REF!</v>
      </c>
      <c r="BE141" s="22" t="e">
        <f>VLOOKUP($B141,Data!$A$8:$EZ$351,Data!#REF!,FALSE)</f>
        <v>#REF!</v>
      </c>
    </row>
    <row r="142" spans="1:57" x14ac:dyDescent="0.3">
      <c r="A142" s="1"/>
      <c r="B142" s="16" t="s">
        <v>157</v>
      </c>
      <c r="C142" s="35" t="s">
        <v>441</v>
      </c>
      <c r="D142" t="s">
        <v>0</v>
      </c>
      <c r="E142" s="36" t="s">
        <v>157</v>
      </c>
      <c r="F142" t="s">
        <v>397</v>
      </c>
      <c r="G142" t="s">
        <v>418</v>
      </c>
      <c r="H142" s="22" t="e">
        <f>VLOOKUP($B142,Data!$A$8:$EZ$351,Data!EA$4,FALSE)</f>
        <v>#DIV/0!</v>
      </c>
      <c r="I142" s="22">
        <f>VLOOKUP($B142,Data!$A$8:$EZ$351,Data!EB$4,FALSE)</f>
        <v>4.7889344262295082E-2</v>
      </c>
      <c r="J142" s="22">
        <f>VLOOKUP($B142,Data!$A$8:$EZ$351,Data!EC$4,FALSE)</f>
        <v>4.3401639344262298E-2</v>
      </c>
      <c r="K142" s="22">
        <f>VLOOKUP($B142,Data!$A$8:$EZ$351,Data!ED$4,FALSE)</f>
        <v>4.022727272727273E-2</v>
      </c>
      <c r="L142" s="22">
        <f>VLOOKUP($B142,Data!$A$8:$EZ$351,Data!EE$4,FALSE)</f>
        <v>3.8700209643605869E-2</v>
      </c>
      <c r="M142" s="22">
        <f>VLOOKUP($B142,Data!$A$8:$EZ$351,Data!EF$4,FALSE)</f>
        <v>3.2751004016064254E-2</v>
      </c>
      <c r="N142" s="22">
        <f>VLOOKUP($B142,Data!$A$8:$EZ$351,Data!EG$4,FALSE)</f>
        <v>2.7822736030828518E-2</v>
      </c>
      <c r="O142" s="22">
        <f>VLOOKUP($B142,Data!$A$8:$EZ$351,Data!EH$4,FALSE)</f>
        <v>2.5142857142857144E-2</v>
      </c>
      <c r="P142" s="22">
        <f>VLOOKUP($B142,Data!$A$8:$EZ$351,Data!EI$4,FALSE)</f>
        <v>2.5788497217068645E-2</v>
      </c>
      <c r="Q142" s="22">
        <f>VLOOKUP($B142,Data!$A$8:$EZ$351,Data!EJ$4,FALSE)</f>
        <v>2.403377110694184E-2</v>
      </c>
      <c r="R142" s="22">
        <f>VLOOKUP($B142,Data!$A$8:$EZ$351,Data!EK$4,FALSE)</f>
        <v>2.2173913043478259E-2</v>
      </c>
      <c r="S142" s="22">
        <f>VLOOKUP($B142,Data!$A$8:$EZ$351,Data!EL$4,FALSE)</f>
        <v>2.2463503649635036E-2</v>
      </c>
      <c r="T142" s="22">
        <f>VLOOKUP($B142,Data!$A$8:$EZ$351,Data!EM$4,FALSE)</f>
        <v>2.3628158844765344E-2</v>
      </c>
      <c r="U142" s="22">
        <f>VLOOKUP($B142,Data!$A$8:$EZ$351,Data!EN$4,FALSE)</f>
        <v>2.3267504488330343E-2</v>
      </c>
      <c r="V142" s="22">
        <f>VLOOKUP($B142,Data!$A$8:$EZ$351,Data!EO$4,FALSE)</f>
        <v>2.223230490018149E-2</v>
      </c>
      <c r="W142" s="22">
        <f>VLOOKUP($B142,Data!$A$8:$EZ$351,Data!EP$4,FALSE)</f>
        <v>2.066546762589928E-2</v>
      </c>
      <c r="X142" s="22">
        <f>VLOOKUP($B142,Data!$A$8:$EZ$351,Data!EQ$4,FALSE)</f>
        <v>2.2123411978221416E-2</v>
      </c>
      <c r="Y142" s="22">
        <f>VLOOKUP($B142,Data!$A$8:$EZ$351,Data!ER$4,FALSE)</f>
        <v>2.1243243243243243E-2</v>
      </c>
      <c r="Z142" s="22">
        <f>VLOOKUP($B142,Data!$A$8:$EZ$351,Data!ES$4,FALSE)</f>
        <v>1.9964973730297722E-2</v>
      </c>
      <c r="AA142" s="22">
        <f>VLOOKUP($B142,Data!$A$8:$EZ$351,Data!ET$4,FALSE)</f>
        <v>2.1410256410256411E-2</v>
      </c>
      <c r="AB142" s="22">
        <f>VLOOKUP($B142,Data!$A$8:$EZ$351,Data!EU$4,FALSE)</f>
        <v>2.2560296846011133E-2</v>
      </c>
      <c r="AC142" s="22">
        <f>VLOOKUP($B142,Data!$A$8:$EZ$351,Data!EV$4,FALSE)</f>
        <v>2.3882575757575759E-2</v>
      </c>
      <c r="AD142" s="22">
        <f>VLOOKUP($B142,Data!$A$8:$EZ$351,Data!EW$4,FALSE)</f>
        <v>2.4941176470588234E-2</v>
      </c>
      <c r="AE142" s="22">
        <f>VLOOKUP($B142,Data!$A$8:$EZ$351,Data!EX$4,FALSE)</f>
        <v>2.3849056603773584E-2</v>
      </c>
      <c r="AF142" s="22">
        <f>VLOOKUP($B142,Data!$A$8:$EZ$351,Data!EY$4,FALSE)</f>
        <v>2.483985765124555E-2</v>
      </c>
      <c r="AG142" s="22">
        <f>VLOOKUP($B142,Data!$A$8:$EZ$351,Data!EZ$4,FALSE)</f>
        <v>2.4017391304347827E-2</v>
      </c>
      <c r="AH142" s="22">
        <f>VLOOKUP($B142,Data!$A$8:$FA$351,Data!FA$4,FALSE)</f>
        <v>2.2854757929883139E-2</v>
      </c>
      <c r="AI142" s="22">
        <f>VLOOKUP($B142,Data!$A$8:FB$351,Data!FB$4,FALSE)</f>
        <v>2.1348684210526315E-2</v>
      </c>
      <c r="AJ142" s="22">
        <f>VLOOKUP($B142,Data!$A$8:FC$351,Data!FC$4,FALSE)</f>
        <v>2.3563025210084035E-2</v>
      </c>
      <c r="AK142" s="22">
        <f>VLOOKUP($B142,Data!$A$8:FD$351,Data!FD$4,FALSE)</f>
        <v>5.3861209964412814E-2</v>
      </c>
      <c r="AL142" s="22">
        <f>VLOOKUP($B142,Data!$A$8:FE$351,Data!FE$4,FALSE)</f>
        <v>5.3763440860215055E-2</v>
      </c>
      <c r="AM142" s="22">
        <f>VLOOKUP($B142,Data!$A$8:FF$351,Data!FF$4,FALSE)</f>
        <v>5.0690265486725665E-2</v>
      </c>
      <c r="AN142" s="22" t="e">
        <f>VLOOKUP($B142,Data!$A$8:$EZ$351,Data!#REF!,FALSE)</f>
        <v>#REF!</v>
      </c>
      <c r="AO142" s="22" t="e">
        <f>VLOOKUP($B142,Data!$A$8:$EZ$351,Data!#REF!,FALSE)</f>
        <v>#REF!</v>
      </c>
      <c r="AP142" s="22" t="e">
        <f>VLOOKUP($B142,Data!$A$8:$EZ$351,Data!#REF!,FALSE)</f>
        <v>#REF!</v>
      </c>
      <c r="AQ142" s="22" t="e">
        <f>VLOOKUP($B142,Data!$A$8:$EZ$351,Data!#REF!,FALSE)</f>
        <v>#REF!</v>
      </c>
      <c r="AR142" s="22" t="e">
        <f>VLOOKUP($B142,Data!$A$8:$EZ$351,Data!#REF!,FALSE)</f>
        <v>#REF!</v>
      </c>
      <c r="AS142" s="22" t="e">
        <f>VLOOKUP($B142,Data!$A$8:$EZ$351,Data!#REF!,FALSE)</f>
        <v>#REF!</v>
      </c>
      <c r="AT142" s="22" t="e">
        <f>VLOOKUP($B142,Data!$A$8:$EZ$351,Data!#REF!,FALSE)</f>
        <v>#REF!</v>
      </c>
      <c r="AU142" s="22" t="e">
        <f>VLOOKUP($B142,Data!$A$8:$EZ$351,Data!#REF!,FALSE)</f>
        <v>#REF!</v>
      </c>
      <c r="AV142" s="22" t="e">
        <f>VLOOKUP($B142,Data!$A$8:$EZ$351,Data!#REF!,FALSE)</f>
        <v>#REF!</v>
      </c>
      <c r="AW142" s="22" t="e">
        <f>VLOOKUP($B142,Data!$A$8:$EZ$351,Data!#REF!,FALSE)</f>
        <v>#REF!</v>
      </c>
      <c r="AX142" s="22" t="e">
        <f>VLOOKUP($B142,Data!$A$8:$EZ$351,Data!#REF!,FALSE)</f>
        <v>#REF!</v>
      </c>
      <c r="AY142" s="22" t="e">
        <f>VLOOKUP($B142,Data!$A$8:$EZ$351,Data!#REF!,FALSE)</f>
        <v>#REF!</v>
      </c>
      <c r="AZ142" s="22" t="e">
        <f>VLOOKUP($B142,Data!$A$8:$EZ$351,Data!#REF!,FALSE)</f>
        <v>#REF!</v>
      </c>
      <c r="BA142" s="22" t="e">
        <f>VLOOKUP($B142,Data!$A$8:$EZ$351,Data!#REF!,FALSE)</f>
        <v>#REF!</v>
      </c>
      <c r="BB142" s="22" t="e">
        <f>VLOOKUP($B142,Data!$A$8:$EZ$351,Data!#REF!,FALSE)</f>
        <v>#REF!</v>
      </c>
      <c r="BC142" s="22" t="e">
        <f>VLOOKUP($B142,Data!$A$8:$EZ$351,Data!#REF!,FALSE)</f>
        <v>#REF!</v>
      </c>
      <c r="BD142" s="22" t="e">
        <f>VLOOKUP($B142,Data!$A$8:$EZ$351,Data!#REF!,FALSE)</f>
        <v>#REF!</v>
      </c>
      <c r="BE142" s="22" t="e">
        <f>VLOOKUP($B142,Data!$A$8:$EZ$351,Data!#REF!,FALSE)</f>
        <v>#REF!</v>
      </c>
    </row>
    <row r="143" spans="1:57" x14ac:dyDescent="0.3">
      <c r="A143" s="1"/>
      <c r="B143" s="16" t="s">
        <v>158</v>
      </c>
      <c r="C143" s="35" t="s">
        <v>441</v>
      </c>
      <c r="D143" t="s">
        <v>0</v>
      </c>
      <c r="E143" s="36" t="s">
        <v>158</v>
      </c>
      <c r="F143" t="s">
        <v>385</v>
      </c>
      <c r="G143" t="s">
        <v>418</v>
      </c>
      <c r="H143" s="22" t="e">
        <f>VLOOKUP($B143,Data!$A$8:$EZ$351,Data!EA$4,FALSE)</f>
        <v>#DIV/0!</v>
      </c>
      <c r="I143" s="22">
        <f>VLOOKUP($B143,Data!$A$8:$EZ$351,Data!EB$4,FALSE)</f>
        <v>2.8054711246200608E-2</v>
      </c>
      <c r="J143" s="22">
        <f>VLOOKUP($B143,Data!$A$8:$EZ$351,Data!EC$4,FALSE)</f>
        <v>2.6733746130030961E-2</v>
      </c>
      <c r="K143" s="22">
        <f>VLOOKUP($B143,Data!$A$8:$EZ$351,Data!ED$4,FALSE)</f>
        <v>2.3522388059701492E-2</v>
      </c>
      <c r="L143" s="22">
        <f>VLOOKUP($B143,Data!$A$8:$EZ$351,Data!EE$4,FALSE)</f>
        <v>2.3815987933634993E-2</v>
      </c>
      <c r="M143" s="22">
        <f>VLOOKUP($B143,Data!$A$8:$EZ$351,Data!EF$4,FALSE)</f>
        <v>2.1303030303030303E-2</v>
      </c>
      <c r="N143" s="22">
        <f>VLOOKUP($B143,Data!$A$8:$EZ$351,Data!EG$4,FALSE)</f>
        <v>1.9108761329305137E-2</v>
      </c>
      <c r="O143" s="22">
        <f>VLOOKUP($B143,Data!$A$8:$EZ$351,Data!EH$4,FALSE)</f>
        <v>1.8124999999999999E-2</v>
      </c>
      <c r="P143" s="22">
        <f>VLOOKUP($B143,Data!$A$8:$EZ$351,Data!EI$4,FALSE)</f>
        <v>1.8358433734939759E-2</v>
      </c>
      <c r="Q143" s="22">
        <f>VLOOKUP($B143,Data!$A$8:$EZ$351,Data!EJ$4,FALSE)</f>
        <v>1.6646971935007384E-2</v>
      </c>
      <c r="R143" s="22">
        <f>VLOOKUP($B143,Data!$A$8:$EZ$351,Data!EK$4,FALSE)</f>
        <v>1.5007342143906021E-2</v>
      </c>
      <c r="S143" s="22">
        <f>VLOOKUP($B143,Data!$A$8:$EZ$351,Data!EL$4,FALSE)</f>
        <v>1.5644916540212443E-2</v>
      </c>
      <c r="T143" s="22">
        <f>VLOOKUP($B143,Data!$A$8:$EZ$351,Data!EM$4,FALSE)</f>
        <v>1.7382039573820396E-2</v>
      </c>
      <c r="U143" s="22">
        <f>VLOOKUP($B143,Data!$A$8:$EZ$351,Data!EN$4,FALSE)</f>
        <v>1.7405159332321698E-2</v>
      </c>
      <c r="V143" s="22">
        <f>VLOOKUP($B143,Data!$A$8:$EZ$351,Data!EO$4,FALSE)</f>
        <v>1.708141321044547E-2</v>
      </c>
      <c r="W143" s="22">
        <f>VLOOKUP($B143,Data!$A$8:$EZ$351,Data!EP$4,FALSE)</f>
        <v>1.5939306358381502E-2</v>
      </c>
      <c r="X143" s="22">
        <f>VLOOKUP($B143,Data!$A$8:$EZ$351,Data!EQ$4,FALSE)</f>
        <v>1.7051094890510949E-2</v>
      </c>
      <c r="Y143" s="22">
        <f>VLOOKUP($B143,Data!$A$8:$EZ$351,Data!ER$4,FALSE)</f>
        <v>1.6186440677966103E-2</v>
      </c>
      <c r="Z143" s="22">
        <f>VLOOKUP($B143,Data!$A$8:$EZ$351,Data!ES$4,FALSE)</f>
        <v>1.5069060773480664E-2</v>
      </c>
      <c r="AA143" s="22">
        <f>VLOOKUP($B143,Data!$A$8:$EZ$351,Data!ET$4,FALSE)</f>
        <v>1.6147186147186146E-2</v>
      </c>
      <c r="AB143" s="22">
        <f>VLOOKUP($B143,Data!$A$8:$EZ$351,Data!EU$4,FALSE)</f>
        <v>1.7247023809523809E-2</v>
      </c>
      <c r="AC143" s="22">
        <f>VLOOKUP($B143,Data!$A$8:$EZ$351,Data!EV$4,FALSE)</f>
        <v>1.7460317460317461E-2</v>
      </c>
      <c r="AD143" s="22">
        <f>VLOOKUP($B143,Data!$A$8:$EZ$351,Data!EW$4,FALSE)</f>
        <v>1.6594090202177295E-2</v>
      </c>
      <c r="AE143" s="22">
        <f>VLOOKUP($B143,Data!$A$8:$EZ$351,Data!EX$4,FALSE)</f>
        <v>1.7275590551181101E-2</v>
      </c>
      <c r="AF143" s="22">
        <f>VLOOKUP($B143,Data!$A$8:$EZ$351,Data!EY$4,FALSE)</f>
        <v>1.8481203007518796E-2</v>
      </c>
      <c r="AG143" s="22">
        <f>VLOOKUP($B143,Data!$A$8:$EZ$351,Data!EZ$4,FALSE)</f>
        <v>1.7466266866566715E-2</v>
      </c>
      <c r="AH143" s="22">
        <f>VLOOKUP($B143,Data!$A$8:$FA$351,Data!FA$4,FALSE)</f>
        <v>1.7054380664652567E-2</v>
      </c>
      <c r="AI143" s="22">
        <f>VLOOKUP($B143,Data!$A$8:FB$351,Data!FB$4,FALSE)</f>
        <v>1.7614138438880707E-2</v>
      </c>
      <c r="AJ143" s="22">
        <f>VLOOKUP($B143,Data!$A$8:FC$351,Data!FC$4,FALSE)</f>
        <v>1.8298507462686568E-2</v>
      </c>
      <c r="AK143" s="22">
        <f>VLOOKUP($B143,Data!$A$8:FD$351,Data!FD$4,FALSE)</f>
        <v>4.7057101024890191E-2</v>
      </c>
      <c r="AL143" s="22">
        <f>VLOOKUP($B143,Data!$A$8:FE$351,Data!FE$4,FALSE)</f>
        <v>5.0508720930232558E-2</v>
      </c>
      <c r="AM143" s="22">
        <f>VLOOKUP($B143,Data!$A$8:FF$351,Data!FF$4,FALSE)</f>
        <v>4.9238653001464128E-2</v>
      </c>
      <c r="AN143" s="22" t="e">
        <f>VLOOKUP($B143,Data!$A$8:$EZ$351,Data!#REF!,FALSE)</f>
        <v>#REF!</v>
      </c>
      <c r="AO143" s="22" t="e">
        <f>VLOOKUP($B143,Data!$A$8:$EZ$351,Data!#REF!,FALSE)</f>
        <v>#REF!</v>
      </c>
      <c r="AP143" s="22" t="e">
        <f>VLOOKUP($B143,Data!$A$8:$EZ$351,Data!#REF!,FALSE)</f>
        <v>#REF!</v>
      </c>
      <c r="AQ143" s="22" t="e">
        <f>VLOOKUP($B143,Data!$A$8:$EZ$351,Data!#REF!,FALSE)</f>
        <v>#REF!</v>
      </c>
      <c r="AR143" s="22" t="e">
        <f>VLOOKUP($B143,Data!$A$8:$EZ$351,Data!#REF!,FALSE)</f>
        <v>#REF!</v>
      </c>
      <c r="AS143" s="22" t="e">
        <f>VLOOKUP($B143,Data!$A$8:$EZ$351,Data!#REF!,FALSE)</f>
        <v>#REF!</v>
      </c>
      <c r="AT143" s="22" t="e">
        <f>VLOOKUP($B143,Data!$A$8:$EZ$351,Data!#REF!,FALSE)</f>
        <v>#REF!</v>
      </c>
      <c r="AU143" s="22" t="e">
        <f>VLOOKUP($B143,Data!$A$8:$EZ$351,Data!#REF!,FALSE)</f>
        <v>#REF!</v>
      </c>
      <c r="AV143" s="22" t="e">
        <f>VLOOKUP($B143,Data!$A$8:$EZ$351,Data!#REF!,FALSE)</f>
        <v>#REF!</v>
      </c>
      <c r="AW143" s="22" t="e">
        <f>VLOOKUP($B143,Data!$A$8:$EZ$351,Data!#REF!,FALSE)</f>
        <v>#REF!</v>
      </c>
      <c r="AX143" s="22" t="e">
        <f>VLOOKUP($B143,Data!$A$8:$EZ$351,Data!#REF!,FALSE)</f>
        <v>#REF!</v>
      </c>
      <c r="AY143" s="22" t="e">
        <f>VLOOKUP($B143,Data!$A$8:$EZ$351,Data!#REF!,FALSE)</f>
        <v>#REF!</v>
      </c>
      <c r="AZ143" s="22" t="e">
        <f>VLOOKUP($B143,Data!$A$8:$EZ$351,Data!#REF!,FALSE)</f>
        <v>#REF!</v>
      </c>
      <c r="BA143" s="22" t="e">
        <f>VLOOKUP($B143,Data!$A$8:$EZ$351,Data!#REF!,FALSE)</f>
        <v>#REF!</v>
      </c>
      <c r="BB143" s="22" t="e">
        <f>VLOOKUP($B143,Data!$A$8:$EZ$351,Data!#REF!,FALSE)</f>
        <v>#REF!</v>
      </c>
      <c r="BC143" s="22" t="e">
        <f>VLOOKUP($B143,Data!$A$8:$EZ$351,Data!#REF!,FALSE)</f>
        <v>#REF!</v>
      </c>
      <c r="BD143" s="22" t="e">
        <f>VLOOKUP($B143,Data!$A$8:$EZ$351,Data!#REF!,FALSE)</f>
        <v>#REF!</v>
      </c>
      <c r="BE143" s="22" t="e">
        <f>VLOOKUP($B143,Data!$A$8:$EZ$351,Data!#REF!,FALSE)</f>
        <v>#REF!</v>
      </c>
    </row>
    <row r="144" spans="1:57" x14ac:dyDescent="0.3">
      <c r="A144" s="1"/>
      <c r="B144" s="16" t="s">
        <v>159</v>
      </c>
      <c r="C144" s="35" t="s">
        <v>440</v>
      </c>
      <c r="D144" t="s">
        <v>442</v>
      </c>
      <c r="E144" s="36" t="s">
        <v>159</v>
      </c>
      <c r="F144" t="s">
        <v>402</v>
      </c>
      <c r="G144" t="s">
        <v>418</v>
      </c>
      <c r="H144" s="22" t="e">
        <f>VLOOKUP($B144,Data!$A$8:$EZ$351,Data!EA$4,FALSE)</f>
        <v>#DIV/0!</v>
      </c>
      <c r="I144" s="22">
        <f>VLOOKUP($B144,Data!$A$8:$EZ$351,Data!EB$4,FALSE)</f>
        <v>5.9877078814172091E-2</v>
      </c>
      <c r="J144" s="22">
        <f>VLOOKUP($B144,Data!$A$8:$EZ$351,Data!EC$4,FALSE)</f>
        <v>5.6373858046380884E-2</v>
      </c>
      <c r="K144" s="22">
        <f>VLOOKUP($B144,Data!$A$8:$EZ$351,Data!ED$4,FALSE)</f>
        <v>5.295853829936753E-2</v>
      </c>
      <c r="L144" s="22">
        <f>VLOOKUP($B144,Data!$A$8:$EZ$351,Data!EE$4,FALSE)</f>
        <v>5.1559696342305041E-2</v>
      </c>
      <c r="M144" s="22">
        <f>VLOOKUP($B144,Data!$A$8:$EZ$351,Data!EF$4,FALSE)</f>
        <v>4.8022053756030324E-2</v>
      </c>
      <c r="N144" s="22">
        <f>VLOOKUP($B144,Data!$A$8:$EZ$351,Data!EG$4,FALSE)</f>
        <v>4.8476868327402133E-2</v>
      </c>
      <c r="O144" s="22">
        <f>VLOOKUP($B144,Data!$A$8:$EZ$351,Data!EH$4,FALSE)</f>
        <v>4.58093903293623E-2</v>
      </c>
      <c r="P144" s="22">
        <f>VLOOKUP($B144,Data!$A$8:$EZ$351,Data!EI$4,FALSE)</f>
        <v>4.7156094084105489E-2</v>
      </c>
      <c r="Q144" s="22">
        <f>VLOOKUP($B144,Data!$A$8:$EZ$351,Data!EJ$4,FALSE)</f>
        <v>4.6630747126436785E-2</v>
      </c>
      <c r="R144" s="22">
        <f>VLOOKUP($B144,Data!$A$8:$EZ$351,Data!EK$4,FALSE)</f>
        <v>4.3591549295774648E-2</v>
      </c>
      <c r="S144" s="22">
        <f>VLOOKUP($B144,Data!$A$8:$EZ$351,Data!EL$4,FALSE)</f>
        <v>4.2804614275414564E-2</v>
      </c>
      <c r="T144" s="22">
        <f>VLOOKUP($B144,Data!$A$8:$EZ$351,Data!EM$4,FALSE)</f>
        <v>4.4248895434462442E-2</v>
      </c>
      <c r="U144" s="22">
        <f>VLOOKUP($B144,Data!$A$8:$EZ$351,Data!EN$4,FALSE)</f>
        <v>4.2030791788856305E-2</v>
      </c>
      <c r="V144" s="22">
        <f>VLOOKUP($B144,Data!$A$8:$EZ$351,Data!EO$4,FALSE)</f>
        <v>4.1117604090577062E-2</v>
      </c>
      <c r="W144" s="22">
        <f>VLOOKUP($B144,Data!$A$8:$EZ$351,Data!EP$4,FALSE)</f>
        <v>4.0344827586206895E-2</v>
      </c>
      <c r="X144" s="22">
        <f>VLOOKUP($B144,Data!$A$8:$EZ$351,Data!EQ$4,FALSE)</f>
        <v>4.0077247191011238E-2</v>
      </c>
      <c r="Y144" s="22">
        <f>VLOOKUP($B144,Data!$A$8:$EZ$351,Data!ER$4,FALSE)</f>
        <v>4.1571330117160576E-2</v>
      </c>
      <c r="Z144" s="22">
        <f>VLOOKUP($B144,Data!$A$8:$EZ$351,Data!ES$4,FALSE)</f>
        <v>4.2327348066298343E-2</v>
      </c>
      <c r="AA144" s="22">
        <f>VLOOKUP($B144,Data!$A$8:$EZ$351,Data!ET$4,FALSE)</f>
        <v>4.0948753462603876E-2</v>
      </c>
      <c r="AB144" s="22">
        <f>VLOOKUP($B144,Data!$A$8:$EZ$351,Data!EU$4,FALSE)</f>
        <v>4.3188705234159783E-2</v>
      </c>
      <c r="AC144" s="22">
        <f>VLOOKUP($B144,Data!$A$8:$EZ$351,Data!EV$4,FALSE)</f>
        <v>4.3574912891986062E-2</v>
      </c>
      <c r="AD144" s="22">
        <f>VLOOKUP($B144,Data!$A$8:$EZ$351,Data!EW$4,FALSE)</f>
        <v>4.3959638135003483E-2</v>
      </c>
      <c r="AE144" s="22">
        <f>VLOOKUP($B144,Data!$A$8:$EZ$351,Data!EX$4,FALSE)</f>
        <v>4.3004032258064519E-2</v>
      </c>
      <c r="AF144" s="22">
        <f>VLOOKUP($B144,Data!$A$8:$EZ$351,Data!EY$4,FALSE)</f>
        <v>4.6472203157172272E-2</v>
      </c>
      <c r="AG144" s="22">
        <f>VLOOKUP($B144,Data!$A$8:$EZ$351,Data!EZ$4,FALSE)</f>
        <v>4.7345807345807345E-2</v>
      </c>
      <c r="AH144" s="22">
        <f>VLOOKUP($B144,Data!$A$8:$FA$351,Data!FA$4,FALSE)</f>
        <v>4.7026841018582247E-2</v>
      </c>
      <c r="AI144" s="22">
        <f>VLOOKUP($B144,Data!$A$8:FB$351,Data!FB$4,FALSE)</f>
        <v>4.9786135693215341E-2</v>
      </c>
      <c r="AJ144" s="22">
        <f>VLOOKUP($B144,Data!$A$8:FC$351,Data!FC$4,FALSE)</f>
        <v>5.1379061371841152E-2</v>
      </c>
      <c r="AK144" s="22">
        <f>VLOOKUP($B144,Data!$A$8:FD$351,Data!FD$4,FALSE)</f>
        <v>0.11049426934097421</v>
      </c>
      <c r="AL144" s="22">
        <f>VLOOKUP($B144,Data!$A$8:FE$351,Data!FE$4,FALSE)</f>
        <v>0.11607040229885057</v>
      </c>
      <c r="AM144" s="22">
        <f>VLOOKUP($B144,Data!$A$8:FF$351,Data!FF$4,FALSE)</f>
        <v>0.11941011235955057</v>
      </c>
      <c r="AN144" s="22" t="e">
        <f>VLOOKUP($B144,Data!$A$8:$EZ$351,Data!#REF!,FALSE)</f>
        <v>#REF!</v>
      </c>
      <c r="AO144" s="22" t="e">
        <f>VLOOKUP($B144,Data!$A$8:$EZ$351,Data!#REF!,FALSE)</f>
        <v>#REF!</v>
      </c>
      <c r="AP144" s="22" t="e">
        <f>VLOOKUP($B144,Data!$A$8:$EZ$351,Data!#REF!,FALSE)</f>
        <v>#REF!</v>
      </c>
      <c r="AQ144" s="22" t="e">
        <f>VLOOKUP($B144,Data!$A$8:$EZ$351,Data!#REF!,FALSE)</f>
        <v>#REF!</v>
      </c>
      <c r="AR144" s="22" t="e">
        <f>VLOOKUP($B144,Data!$A$8:$EZ$351,Data!#REF!,FALSE)</f>
        <v>#REF!</v>
      </c>
      <c r="AS144" s="22" t="e">
        <f>VLOOKUP($B144,Data!$A$8:$EZ$351,Data!#REF!,FALSE)</f>
        <v>#REF!</v>
      </c>
      <c r="AT144" s="22" t="e">
        <f>VLOOKUP($B144,Data!$A$8:$EZ$351,Data!#REF!,FALSE)</f>
        <v>#REF!</v>
      </c>
      <c r="AU144" s="22" t="e">
        <f>VLOOKUP($B144,Data!$A$8:$EZ$351,Data!#REF!,FALSE)</f>
        <v>#REF!</v>
      </c>
      <c r="AV144" s="22" t="e">
        <f>VLOOKUP($B144,Data!$A$8:$EZ$351,Data!#REF!,FALSE)</f>
        <v>#REF!</v>
      </c>
      <c r="AW144" s="22" t="e">
        <f>VLOOKUP($B144,Data!$A$8:$EZ$351,Data!#REF!,FALSE)</f>
        <v>#REF!</v>
      </c>
      <c r="AX144" s="22" t="e">
        <f>VLOOKUP($B144,Data!$A$8:$EZ$351,Data!#REF!,FALSE)</f>
        <v>#REF!</v>
      </c>
      <c r="AY144" s="22" t="e">
        <f>VLOOKUP($B144,Data!$A$8:$EZ$351,Data!#REF!,FALSE)</f>
        <v>#REF!</v>
      </c>
      <c r="AZ144" s="22" t="e">
        <f>VLOOKUP($B144,Data!$A$8:$EZ$351,Data!#REF!,FALSE)</f>
        <v>#REF!</v>
      </c>
      <c r="BA144" s="22" t="e">
        <f>VLOOKUP($B144,Data!$A$8:$EZ$351,Data!#REF!,FALSE)</f>
        <v>#REF!</v>
      </c>
      <c r="BB144" s="22" t="e">
        <f>VLOOKUP($B144,Data!$A$8:$EZ$351,Data!#REF!,FALSE)</f>
        <v>#REF!</v>
      </c>
      <c r="BC144" s="22" t="e">
        <f>VLOOKUP($B144,Data!$A$8:$EZ$351,Data!#REF!,FALSE)</f>
        <v>#REF!</v>
      </c>
      <c r="BD144" s="22" t="e">
        <f>VLOOKUP($B144,Data!$A$8:$EZ$351,Data!#REF!,FALSE)</f>
        <v>#REF!</v>
      </c>
      <c r="BE144" s="22" t="e">
        <f>VLOOKUP($B144,Data!$A$8:$EZ$351,Data!#REF!,FALSE)</f>
        <v>#REF!</v>
      </c>
    </row>
    <row r="145" spans="1:57" x14ac:dyDescent="0.3">
      <c r="A145" s="1"/>
      <c r="B145" s="16" t="s">
        <v>160</v>
      </c>
      <c r="C145" s="35" t="s">
        <v>441</v>
      </c>
      <c r="D145" t="s">
        <v>0</v>
      </c>
      <c r="E145" s="36" t="s">
        <v>160</v>
      </c>
      <c r="F145" t="s">
        <v>391</v>
      </c>
      <c r="G145" t="s">
        <v>418</v>
      </c>
      <c r="H145" s="22" t="e">
        <f>VLOOKUP($B145,Data!$A$8:$EZ$351,Data!EA$4,FALSE)</f>
        <v>#DIV/0!</v>
      </c>
      <c r="I145" s="22">
        <f>VLOOKUP($B145,Data!$A$8:$EZ$351,Data!EB$4,FALSE)</f>
        <v>3.575928008998875E-2</v>
      </c>
      <c r="J145" s="22">
        <f>VLOOKUP($B145,Data!$A$8:$EZ$351,Data!EC$4,FALSE)</f>
        <v>3.1406249999999997E-2</v>
      </c>
      <c r="K145" s="22">
        <f>VLOOKUP($B145,Data!$A$8:$EZ$351,Data!ED$4,FALSE)</f>
        <v>2.9352678571428571E-2</v>
      </c>
      <c r="L145" s="22">
        <f>VLOOKUP($B145,Data!$A$8:$EZ$351,Data!EE$4,FALSE)</f>
        <v>2.9686147186147187E-2</v>
      </c>
      <c r="M145" s="22">
        <f>VLOOKUP($B145,Data!$A$8:$EZ$351,Data!EF$4,FALSE)</f>
        <v>2.3765822784810126E-2</v>
      </c>
      <c r="N145" s="22">
        <f>VLOOKUP($B145,Data!$A$8:$EZ$351,Data!EG$4,FALSE)</f>
        <v>2.1374606505771249E-2</v>
      </c>
      <c r="O145" s="22">
        <f>VLOOKUP($B145,Data!$A$8:$EZ$351,Data!EH$4,FALSE)</f>
        <v>1.9258474576271188E-2</v>
      </c>
      <c r="P145" s="22">
        <f>VLOOKUP($B145,Data!$A$8:$EZ$351,Data!EI$4,FALSE)</f>
        <v>2.0604453870625664E-2</v>
      </c>
      <c r="Q145" s="22">
        <f>VLOOKUP($B145,Data!$A$8:$EZ$351,Data!EJ$4,FALSE)</f>
        <v>1.9345692475463468E-2</v>
      </c>
      <c r="R145" s="22">
        <f>VLOOKUP($B145,Data!$A$8:$EZ$351,Data!EK$4,FALSE)</f>
        <v>1.8063112078346027E-2</v>
      </c>
      <c r="S145" s="22">
        <f>VLOOKUP($B145,Data!$A$8:$EZ$351,Data!EL$4,FALSE)</f>
        <v>1.6609442060085838E-2</v>
      </c>
      <c r="T145" s="22">
        <f>VLOOKUP($B145,Data!$A$8:$EZ$351,Data!EM$4,FALSE)</f>
        <v>1.8379578246392896E-2</v>
      </c>
      <c r="U145" s="22">
        <f>VLOOKUP($B145,Data!$A$8:$EZ$351,Data!EN$4,FALSE)</f>
        <v>1.7224669603524229E-2</v>
      </c>
      <c r="V145" s="22">
        <f>VLOOKUP($B145,Data!$A$8:$EZ$351,Data!EO$4,FALSE)</f>
        <v>1.7816349384098543E-2</v>
      </c>
      <c r="W145" s="22">
        <f>VLOOKUP($B145,Data!$A$8:$EZ$351,Data!EP$4,FALSE)</f>
        <v>1.721461187214612E-2</v>
      </c>
      <c r="X145" s="22">
        <f>VLOOKUP($B145,Data!$A$8:$EZ$351,Data!EQ$4,FALSE)</f>
        <v>1.7935409457900807E-2</v>
      </c>
      <c r="Y145" s="22">
        <f>VLOOKUP($B145,Data!$A$8:$EZ$351,Data!ER$4,FALSE)</f>
        <v>1.7571921749136941E-2</v>
      </c>
      <c r="Z145" s="22">
        <f>VLOOKUP($B145,Data!$A$8:$EZ$351,Data!ES$4,FALSE)</f>
        <v>1.7407407407407406E-2</v>
      </c>
      <c r="AA145" s="22">
        <f>VLOOKUP($B145,Data!$A$8:$EZ$351,Data!ET$4,FALSE)</f>
        <v>1.77116704805492E-2</v>
      </c>
      <c r="AB145" s="22">
        <f>VLOOKUP($B145,Data!$A$8:$EZ$351,Data!EU$4,FALSE)</f>
        <v>1.8929384965831436E-2</v>
      </c>
      <c r="AC145" s="22">
        <f>VLOOKUP($B145,Data!$A$8:$EZ$351,Data!EV$4,FALSE)</f>
        <v>1.7319243604004449E-2</v>
      </c>
      <c r="AD145" s="22">
        <f>VLOOKUP($B145,Data!$A$8:$EZ$351,Data!EW$4,FALSE)</f>
        <v>1.7232142857142856E-2</v>
      </c>
      <c r="AE145" s="22">
        <f>VLOOKUP($B145,Data!$A$8:$EZ$351,Data!EX$4,FALSE)</f>
        <v>1.6772082878953109E-2</v>
      </c>
      <c r="AF145" s="22">
        <f>VLOOKUP($B145,Data!$A$8:$EZ$351,Data!EY$4,FALSE)</f>
        <v>1.8345945945945945E-2</v>
      </c>
      <c r="AG145" s="22">
        <f>VLOOKUP($B145,Data!$A$8:$EZ$351,Data!EZ$4,FALSE)</f>
        <v>1.7736900780379043E-2</v>
      </c>
      <c r="AH145" s="22">
        <f>VLOOKUP($B145,Data!$A$8:$FA$351,Data!FA$4,FALSE)</f>
        <v>1.8502252252252251E-2</v>
      </c>
      <c r="AI145" s="22">
        <f>VLOOKUP($B145,Data!$A$8:FB$351,Data!FB$4,FALSE)</f>
        <v>1.8940248027057498E-2</v>
      </c>
      <c r="AJ145" s="22">
        <f>VLOOKUP($B145,Data!$A$8:FC$351,Data!FC$4,FALSE)</f>
        <v>1.9864712514092445E-2</v>
      </c>
      <c r="AK145" s="22">
        <f>VLOOKUP($B145,Data!$A$8:FD$351,Data!FD$4,FALSE)</f>
        <v>5.2074408117249157E-2</v>
      </c>
      <c r="AL145" s="22">
        <f>VLOOKUP($B145,Data!$A$8:FE$351,Data!FE$4,FALSE)</f>
        <v>5.0399556048834629E-2</v>
      </c>
      <c r="AM145" s="22">
        <f>VLOOKUP($B145,Data!$A$8:FF$351,Data!FF$4,FALSE)</f>
        <v>4.5849268841394827E-2</v>
      </c>
      <c r="AN145" s="22" t="e">
        <f>VLOOKUP($B145,Data!$A$8:$EZ$351,Data!#REF!,FALSE)</f>
        <v>#REF!</v>
      </c>
      <c r="AO145" s="22" t="e">
        <f>VLOOKUP($B145,Data!$A$8:$EZ$351,Data!#REF!,FALSE)</f>
        <v>#REF!</v>
      </c>
      <c r="AP145" s="22" t="e">
        <f>VLOOKUP($B145,Data!$A$8:$EZ$351,Data!#REF!,FALSE)</f>
        <v>#REF!</v>
      </c>
      <c r="AQ145" s="22" t="e">
        <f>VLOOKUP($B145,Data!$A$8:$EZ$351,Data!#REF!,FALSE)</f>
        <v>#REF!</v>
      </c>
      <c r="AR145" s="22" t="e">
        <f>VLOOKUP($B145,Data!$A$8:$EZ$351,Data!#REF!,FALSE)</f>
        <v>#REF!</v>
      </c>
      <c r="AS145" s="22" t="e">
        <f>VLOOKUP($B145,Data!$A$8:$EZ$351,Data!#REF!,FALSE)</f>
        <v>#REF!</v>
      </c>
      <c r="AT145" s="22" t="e">
        <f>VLOOKUP($B145,Data!$A$8:$EZ$351,Data!#REF!,FALSE)</f>
        <v>#REF!</v>
      </c>
      <c r="AU145" s="22" t="e">
        <f>VLOOKUP($B145,Data!$A$8:$EZ$351,Data!#REF!,FALSE)</f>
        <v>#REF!</v>
      </c>
      <c r="AV145" s="22" t="e">
        <f>VLOOKUP($B145,Data!$A$8:$EZ$351,Data!#REF!,FALSE)</f>
        <v>#REF!</v>
      </c>
      <c r="AW145" s="22" t="e">
        <f>VLOOKUP($B145,Data!$A$8:$EZ$351,Data!#REF!,FALSE)</f>
        <v>#REF!</v>
      </c>
      <c r="AX145" s="22" t="e">
        <f>VLOOKUP($B145,Data!$A$8:$EZ$351,Data!#REF!,FALSE)</f>
        <v>#REF!</v>
      </c>
      <c r="AY145" s="22" t="e">
        <f>VLOOKUP($B145,Data!$A$8:$EZ$351,Data!#REF!,FALSE)</f>
        <v>#REF!</v>
      </c>
      <c r="AZ145" s="22" t="e">
        <f>VLOOKUP($B145,Data!$A$8:$EZ$351,Data!#REF!,FALSE)</f>
        <v>#REF!</v>
      </c>
      <c r="BA145" s="22" t="e">
        <f>VLOOKUP($B145,Data!$A$8:$EZ$351,Data!#REF!,FALSE)</f>
        <v>#REF!</v>
      </c>
      <c r="BB145" s="22" t="e">
        <f>VLOOKUP($B145,Data!$A$8:$EZ$351,Data!#REF!,FALSE)</f>
        <v>#REF!</v>
      </c>
      <c r="BC145" s="22" t="e">
        <f>VLOOKUP($B145,Data!$A$8:$EZ$351,Data!#REF!,FALSE)</f>
        <v>#REF!</v>
      </c>
      <c r="BD145" s="22" t="e">
        <f>VLOOKUP($B145,Data!$A$8:$EZ$351,Data!#REF!,FALSE)</f>
        <v>#REF!</v>
      </c>
      <c r="BE145" s="22" t="e">
        <f>VLOOKUP($B145,Data!$A$8:$EZ$351,Data!#REF!,FALSE)</f>
        <v>#REF!</v>
      </c>
    </row>
    <row r="146" spans="1:57" x14ac:dyDescent="0.3">
      <c r="A146" s="1"/>
      <c r="B146" s="16" t="s">
        <v>161</v>
      </c>
      <c r="C146" s="35" t="s">
        <v>440</v>
      </c>
      <c r="D146" t="s">
        <v>0</v>
      </c>
      <c r="E146" s="36" t="s">
        <v>161</v>
      </c>
      <c r="F146" t="s">
        <v>412</v>
      </c>
      <c r="G146" t="s">
        <v>418</v>
      </c>
      <c r="H146" s="22" t="e">
        <f>VLOOKUP($B146,Data!$A$8:$EZ$351,Data!EA$4,FALSE)</f>
        <v>#DIV/0!</v>
      </c>
      <c r="I146" s="22">
        <f>VLOOKUP($B146,Data!$A$8:$EZ$351,Data!EB$4,FALSE)</f>
        <v>8.0524861878453036E-2</v>
      </c>
      <c r="J146" s="22">
        <f>VLOOKUP($B146,Data!$A$8:$EZ$351,Data!EC$4,FALSE)</f>
        <v>7.6175637393767703E-2</v>
      </c>
      <c r="K146" s="22">
        <f>VLOOKUP($B146,Data!$A$8:$EZ$351,Data!ED$4,FALSE)</f>
        <v>7.197058823529412E-2</v>
      </c>
      <c r="L146" s="22">
        <f>VLOOKUP($B146,Data!$A$8:$EZ$351,Data!EE$4,FALSE)</f>
        <v>7.5119047619047613E-2</v>
      </c>
      <c r="M146" s="22">
        <f>VLOOKUP($B146,Data!$A$8:$EZ$351,Data!EF$4,FALSE)</f>
        <v>6.1612021857923499E-2</v>
      </c>
      <c r="N146" s="22">
        <f>VLOOKUP($B146,Data!$A$8:$EZ$351,Data!EG$4,FALSE)</f>
        <v>5.7304582210242587E-2</v>
      </c>
      <c r="O146" s="22">
        <f>VLOOKUP($B146,Data!$A$8:$EZ$351,Data!EH$4,FALSE)</f>
        <v>5.1792717086834736E-2</v>
      </c>
      <c r="P146" s="22">
        <f>VLOOKUP($B146,Data!$A$8:$EZ$351,Data!EI$4,FALSE)</f>
        <v>4.8408488063660479E-2</v>
      </c>
      <c r="Q146" s="22">
        <f>VLOOKUP($B146,Data!$A$8:$EZ$351,Data!EJ$4,FALSE)</f>
        <v>5.8493150684931508E-2</v>
      </c>
      <c r="R146" s="22">
        <f>VLOOKUP($B146,Data!$A$8:$EZ$351,Data!EK$4,FALSE)</f>
        <v>6.0028985507246377E-2</v>
      </c>
      <c r="S146" s="22">
        <f>VLOOKUP($B146,Data!$A$8:$EZ$351,Data!EL$4,FALSE)</f>
        <v>4.9736842105263156E-2</v>
      </c>
      <c r="T146" s="22">
        <f>VLOOKUP($B146,Data!$A$8:$EZ$351,Data!EM$4,FALSE)</f>
        <v>5.3428571428571429E-2</v>
      </c>
      <c r="U146" s="22">
        <f>VLOOKUP($B146,Data!$A$8:$EZ$351,Data!EN$4,FALSE)</f>
        <v>4.8353510895883779E-2</v>
      </c>
      <c r="V146" s="22">
        <f>VLOOKUP($B146,Data!$A$8:$EZ$351,Data!EO$4,FALSE)</f>
        <v>4.7911547911547912E-2</v>
      </c>
      <c r="W146" s="22">
        <f>VLOOKUP($B146,Data!$A$8:$EZ$351,Data!EP$4,FALSE)</f>
        <v>4.6567164179104475E-2</v>
      </c>
      <c r="X146" s="22">
        <f>VLOOKUP($B146,Data!$A$8:$EZ$351,Data!EQ$4,FALSE)</f>
        <v>5.058080808080808E-2</v>
      </c>
      <c r="Y146" s="22">
        <f>VLOOKUP($B146,Data!$A$8:$EZ$351,Data!ER$4,FALSE)</f>
        <v>5.7528089887640452E-2</v>
      </c>
      <c r="Z146" s="22">
        <f>VLOOKUP($B146,Data!$A$8:$EZ$351,Data!ES$4,FALSE)</f>
        <v>5.6078431372549017E-2</v>
      </c>
      <c r="AA146" s="22">
        <f>VLOOKUP($B146,Data!$A$8:$EZ$351,Data!ET$4,FALSE)</f>
        <v>5.5113636363636365E-2</v>
      </c>
      <c r="AB146" s="22">
        <f>VLOOKUP($B146,Data!$A$8:$EZ$351,Data!EU$4,FALSE)</f>
        <v>5.9548022598870057E-2</v>
      </c>
      <c r="AC146" s="22">
        <f>VLOOKUP($B146,Data!$A$8:$EZ$351,Data!EV$4,FALSE)</f>
        <v>5.4149484536082475E-2</v>
      </c>
      <c r="AD146" s="22">
        <f>VLOOKUP($B146,Data!$A$8:$EZ$351,Data!EW$4,FALSE)</f>
        <v>5.450632911392405E-2</v>
      </c>
      <c r="AE146" s="22">
        <f>VLOOKUP($B146,Data!$A$8:$EZ$351,Data!EX$4,FALSE)</f>
        <v>5.3520408163265309E-2</v>
      </c>
      <c r="AF146" s="22">
        <f>VLOOKUP($B146,Data!$A$8:$EZ$351,Data!EY$4,FALSE)</f>
        <v>5.9921671018276765E-2</v>
      </c>
      <c r="AG146" s="22">
        <f>VLOOKUP($B146,Data!$A$8:$EZ$351,Data!EZ$4,FALSE)</f>
        <v>5.6692111959287535E-2</v>
      </c>
      <c r="AH146" s="22">
        <f>VLOOKUP($B146,Data!$A$8:$FA$351,Data!FA$4,FALSE)</f>
        <v>5.7010309278350518E-2</v>
      </c>
      <c r="AI146" s="22">
        <f>VLOOKUP($B146,Data!$A$8:FB$351,Data!FB$4,FALSE)</f>
        <v>5.5025252525252526E-2</v>
      </c>
      <c r="AJ146" s="22">
        <f>VLOOKUP($B146,Data!$A$8:FC$351,Data!FC$4,FALSE)</f>
        <v>5.7738693467336684E-2</v>
      </c>
      <c r="AK146" s="22">
        <f>VLOOKUP($B146,Data!$A$8:FD$351,Data!FD$4,FALSE)</f>
        <v>0.11050666666666667</v>
      </c>
      <c r="AL146" s="22">
        <f>VLOOKUP($B146,Data!$A$8:FE$351,Data!FE$4,FALSE)</f>
        <v>0.10349869451697127</v>
      </c>
      <c r="AM146" s="22">
        <f>VLOOKUP($B146,Data!$A$8:FF$351,Data!FF$4,FALSE)</f>
        <v>0.10401084010840109</v>
      </c>
      <c r="AN146" s="22" t="e">
        <f>VLOOKUP($B146,Data!$A$8:$EZ$351,Data!#REF!,FALSE)</f>
        <v>#REF!</v>
      </c>
      <c r="AO146" s="22" t="e">
        <f>VLOOKUP($B146,Data!$A$8:$EZ$351,Data!#REF!,FALSE)</f>
        <v>#REF!</v>
      </c>
      <c r="AP146" s="22" t="e">
        <f>VLOOKUP($B146,Data!$A$8:$EZ$351,Data!#REF!,FALSE)</f>
        <v>#REF!</v>
      </c>
      <c r="AQ146" s="22" t="e">
        <f>VLOOKUP($B146,Data!$A$8:$EZ$351,Data!#REF!,FALSE)</f>
        <v>#REF!</v>
      </c>
      <c r="AR146" s="22" t="e">
        <f>VLOOKUP($B146,Data!$A$8:$EZ$351,Data!#REF!,FALSE)</f>
        <v>#REF!</v>
      </c>
      <c r="AS146" s="22" t="e">
        <f>VLOOKUP($B146,Data!$A$8:$EZ$351,Data!#REF!,FALSE)</f>
        <v>#REF!</v>
      </c>
      <c r="AT146" s="22" t="e">
        <f>VLOOKUP($B146,Data!$A$8:$EZ$351,Data!#REF!,FALSE)</f>
        <v>#REF!</v>
      </c>
      <c r="AU146" s="22" t="e">
        <f>VLOOKUP($B146,Data!$A$8:$EZ$351,Data!#REF!,FALSE)</f>
        <v>#REF!</v>
      </c>
      <c r="AV146" s="22" t="e">
        <f>VLOOKUP($B146,Data!$A$8:$EZ$351,Data!#REF!,FALSE)</f>
        <v>#REF!</v>
      </c>
      <c r="AW146" s="22" t="e">
        <f>VLOOKUP($B146,Data!$A$8:$EZ$351,Data!#REF!,FALSE)</f>
        <v>#REF!</v>
      </c>
      <c r="AX146" s="22" t="e">
        <f>VLOOKUP($B146,Data!$A$8:$EZ$351,Data!#REF!,FALSE)</f>
        <v>#REF!</v>
      </c>
      <c r="AY146" s="22" t="e">
        <f>VLOOKUP($B146,Data!$A$8:$EZ$351,Data!#REF!,FALSE)</f>
        <v>#REF!</v>
      </c>
      <c r="AZ146" s="22" t="e">
        <f>VLOOKUP($B146,Data!$A$8:$EZ$351,Data!#REF!,FALSE)</f>
        <v>#REF!</v>
      </c>
      <c r="BA146" s="22" t="e">
        <f>VLOOKUP($B146,Data!$A$8:$EZ$351,Data!#REF!,FALSE)</f>
        <v>#REF!</v>
      </c>
      <c r="BB146" s="22" t="e">
        <f>VLOOKUP($B146,Data!$A$8:$EZ$351,Data!#REF!,FALSE)</f>
        <v>#REF!</v>
      </c>
      <c r="BC146" s="22" t="e">
        <f>VLOOKUP($B146,Data!$A$8:$EZ$351,Data!#REF!,FALSE)</f>
        <v>#REF!</v>
      </c>
      <c r="BD146" s="22" t="e">
        <f>VLOOKUP($B146,Data!$A$8:$EZ$351,Data!#REF!,FALSE)</f>
        <v>#REF!</v>
      </c>
      <c r="BE146" s="22" t="e">
        <f>VLOOKUP($B146,Data!$A$8:$EZ$351,Data!#REF!,FALSE)</f>
        <v>#REF!</v>
      </c>
    </row>
    <row r="147" spans="1:57" x14ac:dyDescent="0.3">
      <c r="A147" s="1"/>
      <c r="B147" s="16" t="s">
        <v>162</v>
      </c>
      <c r="C147" s="35" t="s">
        <v>440</v>
      </c>
      <c r="D147" t="s">
        <v>0</v>
      </c>
      <c r="E147" s="36" t="s">
        <v>162</v>
      </c>
      <c r="F147" t="s">
        <v>400</v>
      </c>
      <c r="G147" t="s">
        <v>418</v>
      </c>
      <c r="H147" s="22" t="e">
        <f>VLOOKUP($B147,Data!$A$8:$EZ$351,Data!EA$4,FALSE)</f>
        <v>#DIV/0!</v>
      </c>
      <c r="I147" s="22">
        <f>VLOOKUP($B147,Data!$A$8:$EZ$351,Data!EB$4,FALSE)</f>
        <v>7.688477951635847E-2</v>
      </c>
      <c r="J147" s="22">
        <f>VLOOKUP($B147,Data!$A$8:$EZ$351,Data!EC$4,FALSE)</f>
        <v>7.1049723756906075E-2</v>
      </c>
      <c r="K147" s="22">
        <f>VLOOKUP($B147,Data!$A$8:$EZ$351,Data!ED$4,FALSE)</f>
        <v>6.6592178770949723E-2</v>
      </c>
      <c r="L147" s="22">
        <f>VLOOKUP($B147,Data!$A$8:$EZ$351,Data!EE$4,FALSE)</f>
        <v>6.9035971223021589E-2</v>
      </c>
      <c r="M147" s="22">
        <f>VLOOKUP($B147,Data!$A$8:$EZ$351,Data!EF$4,FALSE)</f>
        <v>5.9943661971830986E-2</v>
      </c>
      <c r="N147" s="22">
        <f>VLOOKUP($B147,Data!$A$8:$EZ$351,Data!EG$4,FALSE)</f>
        <v>5.6462882096069866E-2</v>
      </c>
      <c r="O147" s="22">
        <f>VLOOKUP($B147,Data!$A$8:$EZ$351,Data!EH$4,FALSE)</f>
        <v>5.1776504297994269E-2</v>
      </c>
      <c r="P147" s="22">
        <f>VLOOKUP($B147,Data!$A$8:$EZ$351,Data!EI$4,FALSE)</f>
        <v>5.359124087591241E-2</v>
      </c>
      <c r="Q147" s="22">
        <f>VLOOKUP($B147,Data!$A$8:$EZ$351,Data!EJ$4,FALSE)</f>
        <v>5.0043859649122807E-2</v>
      </c>
      <c r="R147" s="22">
        <f>VLOOKUP($B147,Data!$A$8:$EZ$351,Data!EK$4,FALSE)</f>
        <v>4.7355982274741505E-2</v>
      </c>
      <c r="S147" s="22">
        <f>VLOOKUP($B147,Data!$A$8:$EZ$351,Data!EL$4,FALSE)</f>
        <v>4.46589259796807E-2</v>
      </c>
      <c r="T147" s="22">
        <f>VLOOKUP($B147,Data!$A$8:$EZ$351,Data!EM$4,FALSE)</f>
        <v>4.6461318051575932E-2</v>
      </c>
      <c r="U147" s="22">
        <f>VLOOKUP($B147,Data!$A$8:$EZ$351,Data!EN$4,FALSE)</f>
        <v>4.6138328530259363E-2</v>
      </c>
      <c r="V147" s="22">
        <f>VLOOKUP($B147,Data!$A$8:$EZ$351,Data!EO$4,FALSE)</f>
        <v>4.5818713450292398E-2</v>
      </c>
      <c r="W147" s="22">
        <f>VLOOKUP($B147,Data!$A$8:$EZ$351,Data!EP$4,FALSE)</f>
        <v>4.3491124260355028E-2</v>
      </c>
      <c r="X147" s="22">
        <f>VLOOKUP($B147,Data!$A$8:$EZ$351,Data!EQ$4,FALSE)</f>
        <v>4.5266187050359709E-2</v>
      </c>
      <c r="Y147" s="22">
        <f>VLOOKUP($B147,Data!$A$8:$EZ$351,Data!ER$4,FALSE)</f>
        <v>4.5423476968796436E-2</v>
      </c>
      <c r="Z147" s="22">
        <f>VLOOKUP($B147,Data!$A$8:$EZ$351,Data!ES$4,FALSE)</f>
        <v>4.0995732574679943E-2</v>
      </c>
      <c r="AA147" s="22">
        <f>VLOOKUP($B147,Data!$A$8:$EZ$351,Data!ET$4,FALSE)</f>
        <v>4.1424501424501423E-2</v>
      </c>
      <c r="AB147" s="22">
        <f>VLOOKUP($B147,Data!$A$8:$EZ$351,Data!EU$4,FALSE)</f>
        <v>4.4747474747474744E-2</v>
      </c>
      <c r="AC147" s="22">
        <f>VLOOKUP($B147,Data!$A$8:$EZ$351,Data!EV$4,FALSE)</f>
        <v>4.3135593220338983E-2</v>
      </c>
      <c r="AD147" s="22">
        <f>VLOOKUP($B147,Data!$A$8:$EZ$351,Data!EW$4,FALSE)</f>
        <v>4.3615494978479198E-2</v>
      </c>
      <c r="AE147" s="22">
        <f>VLOOKUP($B147,Data!$A$8:$EZ$351,Data!EX$4,FALSE)</f>
        <v>4.2692307692307689E-2</v>
      </c>
      <c r="AF147" s="22">
        <f>VLOOKUP($B147,Data!$A$8:$EZ$351,Data!EY$4,FALSE)</f>
        <v>4.3622377622377626E-2</v>
      </c>
      <c r="AG147" s="22">
        <f>VLOOKUP($B147,Data!$A$8:$EZ$351,Data!EZ$4,FALSE)</f>
        <v>4.3663500678426052E-2</v>
      </c>
      <c r="AH147" s="22">
        <f>VLOOKUP($B147,Data!$A$8:$FA$351,Data!FA$4,FALSE)</f>
        <v>4.4229691876750701E-2</v>
      </c>
      <c r="AI147" s="22">
        <f>VLOOKUP($B147,Data!$A$8:FB$351,Data!FB$4,FALSE)</f>
        <v>4.9086892488954342E-2</v>
      </c>
      <c r="AJ147" s="22">
        <f>VLOOKUP($B147,Data!$A$8:FC$351,Data!FC$4,FALSE)</f>
        <v>4.9914893617021276E-2</v>
      </c>
      <c r="AK147" s="22">
        <f>VLOOKUP($B147,Data!$A$8:FD$351,Data!FD$4,FALSE)</f>
        <v>9.2460658082975683E-2</v>
      </c>
      <c r="AL147" s="22">
        <f>VLOOKUP($B147,Data!$A$8:FE$351,Data!FE$4,FALSE)</f>
        <v>8.9593267882187938E-2</v>
      </c>
      <c r="AM147" s="22">
        <f>VLOOKUP($B147,Data!$A$8:FF$351,Data!FF$4,FALSE)</f>
        <v>9.083806818181818E-2</v>
      </c>
      <c r="AN147" s="22" t="e">
        <f>VLOOKUP($B147,Data!$A$8:$EZ$351,Data!#REF!,FALSE)</f>
        <v>#REF!</v>
      </c>
      <c r="AO147" s="22" t="e">
        <f>VLOOKUP($B147,Data!$A$8:$EZ$351,Data!#REF!,FALSE)</f>
        <v>#REF!</v>
      </c>
      <c r="AP147" s="22" t="e">
        <f>VLOOKUP($B147,Data!$A$8:$EZ$351,Data!#REF!,FALSE)</f>
        <v>#REF!</v>
      </c>
      <c r="AQ147" s="22" t="e">
        <f>VLOOKUP($B147,Data!$A$8:$EZ$351,Data!#REF!,FALSE)</f>
        <v>#REF!</v>
      </c>
      <c r="AR147" s="22" t="e">
        <f>VLOOKUP($B147,Data!$A$8:$EZ$351,Data!#REF!,FALSE)</f>
        <v>#REF!</v>
      </c>
      <c r="AS147" s="22" t="e">
        <f>VLOOKUP($B147,Data!$A$8:$EZ$351,Data!#REF!,FALSE)</f>
        <v>#REF!</v>
      </c>
      <c r="AT147" s="22" t="e">
        <f>VLOOKUP($B147,Data!$A$8:$EZ$351,Data!#REF!,FALSE)</f>
        <v>#REF!</v>
      </c>
      <c r="AU147" s="22" t="e">
        <f>VLOOKUP($B147,Data!$A$8:$EZ$351,Data!#REF!,FALSE)</f>
        <v>#REF!</v>
      </c>
      <c r="AV147" s="22" t="e">
        <f>VLOOKUP($B147,Data!$A$8:$EZ$351,Data!#REF!,FALSE)</f>
        <v>#REF!</v>
      </c>
      <c r="AW147" s="22" t="e">
        <f>VLOOKUP($B147,Data!$A$8:$EZ$351,Data!#REF!,FALSE)</f>
        <v>#REF!</v>
      </c>
      <c r="AX147" s="22" t="e">
        <f>VLOOKUP($B147,Data!$A$8:$EZ$351,Data!#REF!,FALSE)</f>
        <v>#REF!</v>
      </c>
      <c r="AY147" s="22" t="e">
        <f>VLOOKUP($B147,Data!$A$8:$EZ$351,Data!#REF!,FALSE)</f>
        <v>#REF!</v>
      </c>
      <c r="AZ147" s="22" t="e">
        <f>VLOOKUP($B147,Data!$A$8:$EZ$351,Data!#REF!,FALSE)</f>
        <v>#REF!</v>
      </c>
      <c r="BA147" s="22" t="e">
        <f>VLOOKUP($B147,Data!$A$8:$EZ$351,Data!#REF!,FALSE)</f>
        <v>#REF!</v>
      </c>
      <c r="BB147" s="22" t="e">
        <f>VLOOKUP($B147,Data!$A$8:$EZ$351,Data!#REF!,FALSE)</f>
        <v>#REF!</v>
      </c>
      <c r="BC147" s="22" t="e">
        <f>VLOOKUP($B147,Data!$A$8:$EZ$351,Data!#REF!,FALSE)</f>
        <v>#REF!</v>
      </c>
      <c r="BD147" s="22" t="e">
        <f>VLOOKUP($B147,Data!$A$8:$EZ$351,Data!#REF!,FALSE)</f>
        <v>#REF!</v>
      </c>
      <c r="BE147" s="22" t="e">
        <f>VLOOKUP($B147,Data!$A$8:$EZ$351,Data!#REF!,FALSE)</f>
        <v>#REF!</v>
      </c>
    </row>
    <row r="148" spans="1:57" x14ac:dyDescent="0.3">
      <c r="A148" s="1"/>
      <c r="B148" s="16" t="s">
        <v>163</v>
      </c>
      <c r="C148" s="35" t="s">
        <v>441</v>
      </c>
      <c r="D148" t="s">
        <v>442</v>
      </c>
      <c r="E148" s="36" t="s">
        <v>163</v>
      </c>
      <c r="F148" t="s">
        <v>404</v>
      </c>
      <c r="G148" t="s">
        <v>418</v>
      </c>
      <c r="H148" s="22" t="e">
        <f>VLOOKUP($B148,Data!$A$8:$EZ$351,Data!EA$4,FALSE)</f>
        <v>#DIV/0!</v>
      </c>
      <c r="I148" s="22">
        <f>VLOOKUP($B148,Data!$A$8:$EZ$351,Data!EB$4,FALSE)</f>
        <v>7.8222222222222221E-2</v>
      </c>
      <c r="J148" s="22">
        <f>VLOOKUP($B148,Data!$A$8:$EZ$351,Data!EC$4,FALSE)</f>
        <v>7.0935374149659863E-2</v>
      </c>
      <c r="K148" s="22">
        <f>VLOOKUP($B148,Data!$A$8:$EZ$351,Data!ED$4,FALSE)</f>
        <v>7.4765886287625413E-2</v>
      </c>
      <c r="L148" s="22">
        <f>VLOOKUP($B148,Data!$A$8:$EZ$351,Data!EE$4,FALSE)</f>
        <v>7.0431893687707636E-2</v>
      </c>
      <c r="M148" s="22">
        <f>VLOOKUP($B148,Data!$A$8:$EZ$351,Data!EF$4,FALSE)</f>
        <v>5.5091819699499167E-2</v>
      </c>
      <c r="N148" s="22">
        <f>VLOOKUP($B148,Data!$A$8:$EZ$351,Data!EG$4,FALSE)</f>
        <v>4.7772194304857622E-2</v>
      </c>
      <c r="O148" s="22">
        <f>VLOOKUP($B148,Data!$A$8:$EZ$351,Data!EH$4,FALSE)</f>
        <v>5.4268907563025208E-2</v>
      </c>
      <c r="P148" s="22">
        <f>VLOOKUP($B148,Data!$A$8:$EZ$351,Data!EI$4,FALSE)</f>
        <v>5.4506802721088432E-2</v>
      </c>
      <c r="Q148" s="22">
        <f>VLOOKUP($B148,Data!$A$8:$EZ$351,Data!EJ$4,FALSE)</f>
        <v>4.3288590604026844E-2</v>
      </c>
      <c r="R148" s="22">
        <f>VLOOKUP($B148,Data!$A$8:$EZ$351,Data!EK$4,FALSE)</f>
        <v>3.978077571669477E-2</v>
      </c>
      <c r="S148" s="22">
        <f>VLOOKUP($B148,Data!$A$8:$EZ$351,Data!EL$4,FALSE)</f>
        <v>4.7870528109028962E-2</v>
      </c>
      <c r="T148" s="22">
        <f>VLOOKUP($B148,Data!$A$8:$EZ$351,Data!EM$4,FALSE)</f>
        <v>4.9219015280135822E-2</v>
      </c>
      <c r="U148" s="22">
        <f>VLOOKUP($B148,Data!$A$8:$EZ$351,Data!EN$4,FALSE)</f>
        <v>4.0132890365448502E-2</v>
      </c>
      <c r="V148" s="22">
        <f>VLOOKUP($B148,Data!$A$8:$EZ$351,Data!EO$4,FALSE)</f>
        <v>3.7637271214642262E-2</v>
      </c>
      <c r="W148" s="22">
        <f>VLOOKUP($B148,Data!$A$8:$EZ$351,Data!EP$4,FALSE)</f>
        <v>4.2792642140468226E-2</v>
      </c>
      <c r="X148" s="22">
        <f>VLOOKUP($B148,Data!$A$8:$EZ$351,Data!EQ$4,FALSE)</f>
        <v>4.6010186757215618E-2</v>
      </c>
      <c r="Y148" s="22">
        <f>VLOOKUP($B148,Data!$A$8:$EZ$351,Data!ER$4,FALSE)</f>
        <v>4.0688468158347674E-2</v>
      </c>
      <c r="Z148" s="22">
        <f>VLOOKUP($B148,Data!$A$8:$EZ$351,Data!ES$4,FALSE)</f>
        <v>3.8996539792387541E-2</v>
      </c>
      <c r="AA148" s="22">
        <f>VLOOKUP($B148,Data!$A$8:$EZ$351,Data!ET$4,FALSE)</f>
        <v>4.2469982847341339E-2</v>
      </c>
      <c r="AB148" s="22">
        <f>VLOOKUP($B148,Data!$A$8:$EZ$351,Data!EU$4,FALSE)</f>
        <v>4.3679727427597959E-2</v>
      </c>
      <c r="AC148" s="22">
        <f>VLOOKUP($B148,Data!$A$8:$EZ$351,Data!EV$4,FALSE)</f>
        <v>3.7791095890410957E-2</v>
      </c>
      <c r="AD148" s="22">
        <f>VLOOKUP($B148,Data!$A$8:$EZ$351,Data!EW$4,FALSE)</f>
        <v>3.5117845117845117E-2</v>
      </c>
      <c r="AE148" s="22">
        <f>VLOOKUP($B148,Data!$A$8:$EZ$351,Data!EX$4,FALSE)</f>
        <v>3.9179487179487181E-2</v>
      </c>
      <c r="AF148" s="22">
        <f>VLOOKUP($B148,Data!$A$8:$EZ$351,Data!EY$4,FALSE)</f>
        <v>4.3237288135593223E-2</v>
      </c>
      <c r="AG148" s="22">
        <f>VLOOKUP($B148,Data!$A$8:$EZ$351,Data!EZ$4,FALSE)</f>
        <v>3.9266211604095561E-2</v>
      </c>
      <c r="AH148" s="22">
        <f>VLOOKUP($B148,Data!$A$8:$FA$351,Data!FA$4,FALSE)</f>
        <v>3.9194395796847636E-2</v>
      </c>
      <c r="AI148" s="22">
        <f>VLOOKUP($B148,Data!$A$8:FB$351,Data!FB$4,FALSE)</f>
        <v>4.1808873720136516E-2</v>
      </c>
      <c r="AJ148" s="22">
        <f>VLOOKUP($B148,Data!$A$8:FC$351,Data!FC$4,FALSE)</f>
        <v>4.6260720411663805E-2</v>
      </c>
      <c r="AK148" s="22">
        <f>VLOOKUP($B148,Data!$A$8:FD$351,Data!FD$4,FALSE)</f>
        <v>9.417525773195877E-2</v>
      </c>
      <c r="AL148" s="22">
        <f>VLOOKUP($B148,Data!$A$8:FE$351,Data!FE$4,FALSE)</f>
        <v>8.6792452830188674E-2</v>
      </c>
      <c r="AM148" s="22">
        <f>VLOOKUP($B148,Data!$A$8:FF$351,Data!FF$4,FALSE)</f>
        <v>8.7920962199312711E-2</v>
      </c>
      <c r="AN148" s="22" t="e">
        <f>VLOOKUP($B148,Data!$A$8:$EZ$351,Data!#REF!,FALSE)</f>
        <v>#REF!</v>
      </c>
      <c r="AO148" s="22" t="e">
        <f>VLOOKUP($B148,Data!$A$8:$EZ$351,Data!#REF!,FALSE)</f>
        <v>#REF!</v>
      </c>
      <c r="AP148" s="22" t="e">
        <f>VLOOKUP($B148,Data!$A$8:$EZ$351,Data!#REF!,FALSE)</f>
        <v>#REF!</v>
      </c>
      <c r="AQ148" s="22" t="e">
        <f>VLOOKUP($B148,Data!$A$8:$EZ$351,Data!#REF!,FALSE)</f>
        <v>#REF!</v>
      </c>
      <c r="AR148" s="22" t="e">
        <f>VLOOKUP($B148,Data!$A$8:$EZ$351,Data!#REF!,FALSE)</f>
        <v>#REF!</v>
      </c>
      <c r="AS148" s="22" t="e">
        <f>VLOOKUP($B148,Data!$A$8:$EZ$351,Data!#REF!,FALSE)</f>
        <v>#REF!</v>
      </c>
      <c r="AT148" s="22" t="e">
        <f>VLOOKUP($B148,Data!$A$8:$EZ$351,Data!#REF!,FALSE)</f>
        <v>#REF!</v>
      </c>
      <c r="AU148" s="22" t="e">
        <f>VLOOKUP($B148,Data!$A$8:$EZ$351,Data!#REF!,FALSE)</f>
        <v>#REF!</v>
      </c>
      <c r="AV148" s="22" t="e">
        <f>VLOOKUP($B148,Data!$A$8:$EZ$351,Data!#REF!,FALSE)</f>
        <v>#REF!</v>
      </c>
      <c r="AW148" s="22" t="e">
        <f>VLOOKUP($B148,Data!$A$8:$EZ$351,Data!#REF!,FALSE)</f>
        <v>#REF!</v>
      </c>
      <c r="AX148" s="22" t="e">
        <f>VLOOKUP($B148,Data!$A$8:$EZ$351,Data!#REF!,FALSE)</f>
        <v>#REF!</v>
      </c>
      <c r="AY148" s="22" t="e">
        <f>VLOOKUP($B148,Data!$A$8:$EZ$351,Data!#REF!,FALSE)</f>
        <v>#REF!</v>
      </c>
      <c r="AZ148" s="22" t="e">
        <f>VLOOKUP($B148,Data!$A$8:$EZ$351,Data!#REF!,FALSE)</f>
        <v>#REF!</v>
      </c>
      <c r="BA148" s="22" t="e">
        <f>VLOOKUP($B148,Data!$A$8:$EZ$351,Data!#REF!,FALSE)</f>
        <v>#REF!</v>
      </c>
      <c r="BB148" s="22" t="e">
        <f>VLOOKUP($B148,Data!$A$8:$EZ$351,Data!#REF!,FALSE)</f>
        <v>#REF!</v>
      </c>
      <c r="BC148" s="22" t="e">
        <f>VLOOKUP($B148,Data!$A$8:$EZ$351,Data!#REF!,FALSE)</f>
        <v>#REF!</v>
      </c>
      <c r="BD148" s="22" t="e">
        <f>VLOOKUP($B148,Data!$A$8:$EZ$351,Data!#REF!,FALSE)</f>
        <v>#REF!</v>
      </c>
      <c r="BE148" s="22" t="e">
        <f>VLOOKUP($B148,Data!$A$8:$EZ$351,Data!#REF!,FALSE)</f>
        <v>#REF!</v>
      </c>
    </row>
    <row r="149" spans="1:57" x14ac:dyDescent="0.3">
      <c r="A149" s="1"/>
      <c r="B149" s="16" t="s">
        <v>164</v>
      </c>
      <c r="C149" s="35" t="s">
        <v>441</v>
      </c>
      <c r="D149" t="s">
        <v>442</v>
      </c>
      <c r="E149" s="36" t="s">
        <v>164</v>
      </c>
      <c r="F149" t="s">
        <v>421</v>
      </c>
      <c r="G149" t="s">
        <v>418</v>
      </c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E149" s="22"/>
    </row>
    <row r="150" spans="1:57" x14ac:dyDescent="0.3">
      <c r="A150" s="1"/>
      <c r="B150" s="16" t="s">
        <v>165</v>
      </c>
      <c r="C150" s="35" t="s">
        <v>440</v>
      </c>
      <c r="D150" t="s">
        <v>442</v>
      </c>
      <c r="E150" s="36" t="s">
        <v>165</v>
      </c>
      <c r="F150" t="s">
        <v>402</v>
      </c>
      <c r="G150" t="s">
        <v>418</v>
      </c>
      <c r="H150" s="22" t="e">
        <f>VLOOKUP($B150,Data!$A$8:$EZ$351,Data!EA$4,FALSE)</f>
        <v>#DIV/0!</v>
      </c>
      <c r="I150" s="22">
        <f>VLOOKUP($B150,Data!$A$8:$EZ$351,Data!EB$4,FALSE)</f>
        <v>8.2891566265060238E-2</v>
      </c>
      <c r="J150" s="22">
        <f>VLOOKUP($B150,Data!$A$8:$EZ$351,Data!EC$4,FALSE)</f>
        <v>7.8235294117647056E-2</v>
      </c>
      <c r="K150" s="22">
        <f>VLOOKUP($B150,Data!$A$8:$EZ$351,Data!ED$4,FALSE)</f>
        <v>7.1267605633802814E-2</v>
      </c>
      <c r="L150" s="22">
        <f>VLOOKUP($B150,Data!$A$8:$EZ$351,Data!EE$4,FALSE)</f>
        <v>7.0066390041493773E-2</v>
      </c>
      <c r="M150" s="22">
        <f>VLOOKUP($B150,Data!$A$8:$EZ$351,Data!EF$4,FALSE)</f>
        <v>6.4483319772172504E-2</v>
      </c>
      <c r="N150" s="22">
        <f>VLOOKUP($B150,Data!$A$8:$EZ$351,Data!EG$4,FALSE)</f>
        <v>6.1296000000000003E-2</v>
      </c>
      <c r="O150" s="22">
        <f>VLOOKUP($B150,Data!$A$8:$EZ$351,Data!EH$4,FALSE)</f>
        <v>5.6918652423993424E-2</v>
      </c>
      <c r="P150" s="22">
        <f>VLOOKUP($B150,Data!$A$8:$EZ$351,Data!EI$4,FALSE)</f>
        <v>5.4874696847210996E-2</v>
      </c>
      <c r="Q150" s="22">
        <f>VLOOKUP($B150,Data!$A$8:$EZ$351,Data!EJ$4,FALSE)</f>
        <v>5.4506122448979594E-2</v>
      </c>
      <c r="R150" s="22">
        <f>VLOOKUP($B150,Data!$A$8:$EZ$351,Data!EK$4,FALSE)</f>
        <v>5.1521394611727417E-2</v>
      </c>
      <c r="S150" s="22">
        <f>VLOOKUP($B150,Data!$A$8:$EZ$351,Data!EL$4,FALSE)</f>
        <v>4.8240310077519381E-2</v>
      </c>
      <c r="T150" s="22">
        <f>VLOOKUP($B150,Data!$A$8:$EZ$351,Data!EM$4,FALSE)</f>
        <v>4.8767550702028081E-2</v>
      </c>
      <c r="U150" s="22">
        <f>VLOOKUP($B150,Data!$A$8:$EZ$351,Data!EN$4,FALSE)</f>
        <v>4.7095808383233531E-2</v>
      </c>
      <c r="V150" s="22">
        <f>VLOOKUP($B150,Data!$A$8:$EZ$351,Data!EO$4,FALSE)</f>
        <v>4.9026073619631905E-2</v>
      </c>
      <c r="W150" s="22">
        <f>VLOOKUP($B150,Data!$A$8:$EZ$351,Data!EP$4,FALSE)</f>
        <v>4.824345146379045E-2</v>
      </c>
      <c r="X150" s="22">
        <f>VLOOKUP($B150,Data!$A$8:$EZ$351,Data!EQ$4,FALSE)</f>
        <v>4.646706586826347E-2</v>
      </c>
      <c r="Y150" s="22">
        <f>VLOOKUP($B150,Data!$A$8:$EZ$351,Data!ER$4,FALSE)</f>
        <v>4.6884498480243161E-2</v>
      </c>
      <c r="Z150" s="22">
        <f>VLOOKUP($B150,Data!$A$8:$EZ$351,Data!ES$4,FALSE)</f>
        <v>4.3648943918426802E-2</v>
      </c>
      <c r="AA150" s="22">
        <f>VLOOKUP($B150,Data!$A$8:$EZ$351,Data!ET$4,FALSE)</f>
        <v>4.2641780330222541E-2</v>
      </c>
      <c r="AB150" s="22">
        <f>VLOOKUP($B150,Data!$A$8:$EZ$351,Data!EU$4,FALSE)</f>
        <v>4.2659123055162659E-2</v>
      </c>
      <c r="AC150" s="22">
        <f>VLOOKUP($B150,Data!$A$8:$EZ$351,Data!EV$4,FALSE)</f>
        <v>4.3142250530785561E-2</v>
      </c>
      <c r="AD150" s="22">
        <f>VLOOKUP($B150,Data!$A$8:$EZ$351,Data!EW$4,FALSE)</f>
        <v>4.3179559971611069E-2</v>
      </c>
      <c r="AE150" s="22">
        <f>VLOOKUP($B150,Data!$A$8:$EZ$351,Data!EX$4,FALSE)</f>
        <v>4.2243453644727529E-2</v>
      </c>
      <c r="AF150" s="22">
        <f>VLOOKUP($B150,Data!$A$8:$EZ$351,Data!EY$4,FALSE)</f>
        <v>4.4598278335724537E-2</v>
      </c>
      <c r="AG150" s="22">
        <f>VLOOKUP($B150,Data!$A$8:$EZ$351,Data!EZ$4,FALSE)</f>
        <v>4.5905797101449278E-2</v>
      </c>
      <c r="AH150" s="22">
        <f>VLOOKUP($B150,Data!$A$8:$FA$351,Data!FA$4,FALSE)</f>
        <v>4.6031976744186048E-2</v>
      </c>
      <c r="AI150" s="22">
        <f>VLOOKUP($B150,Data!$A$8:FB$351,Data!FB$4,FALSE)</f>
        <v>4.3927813163481953E-2</v>
      </c>
      <c r="AJ150" s="22">
        <f>VLOOKUP($B150,Data!$A$8:FC$351,Data!FC$4,FALSE)</f>
        <v>4.5483870967741938E-2</v>
      </c>
      <c r="AK150" s="22">
        <f>VLOOKUP($B150,Data!$A$8:FD$351,Data!FD$4,FALSE)</f>
        <v>9.0437196391394858E-2</v>
      </c>
      <c r="AL150" s="22">
        <f>VLOOKUP($B150,Data!$A$8:FE$351,Data!FE$4,FALSE)</f>
        <v>9.4985935302390995E-2</v>
      </c>
      <c r="AM150" s="22">
        <f>VLOOKUP($B150,Data!$A$8:FF$351,Data!FF$4,FALSE)</f>
        <v>9.7832167832167832E-2</v>
      </c>
      <c r="AN150" s="22" t="e">
        <f>VLOOKUP($B150,Data!$A$8:$EZ$351,Data!#REF!,FALSE)</f>
        <v>#REF!</v>
      </c>
      <c r="AO150" s="22" t="e">
        <f>VLOOKUP($B150,Data!$A$8:$EZ$351,Data!#REF!,FALSE)</f>
        <v>#REF!</v>
      </c>
      <c r="AP150" s="22" t="e">
        <f>VLOOKUP($B150,Data!$A$8:$EZ$351,Data!#REF!,FALSE)</f>
        <v>#REF!</v>
      </c>
      <c r="AQ150" s="22" t="e">
        <f>VLOOKUP($B150,Data!$A$8:$EZ$351,Data!#REF!,FALSE)</f>
        <v>#REF!</v>
      </c>
      <c r="AR150" s="22" t="e">
        <f>VLOOKUP($B150,Data!$A$8:$EZ$351,Data!#REF!,FALSE)</f>
        <v>#REF!</v>
      </c>
      <c r="AS150" s="22" t="e">
        <f>VLOOKUP($B150,Data!$A$8:$EZ$351,Data!#REF!,FALSE)</f>
        <v>#REF!</v>
      </c>
      <c r="AT150" s="22" t="e">
        <f>VLOOKUP($B150,Data!$A$8:$EZ$351,Data!#REF!,FALSE)</f>
        <v>#REF!</v>
      </c>
      <c r="AU150" s="22" t="e">
        <f>VLOOKUP($B150,Data!$A$8:$EZ$351,Data!#REF!,FALSE)</f>
        <v>#REF!</v>
      </c>
      <c r="AV150" s="22" t="e">
        <f>VLOOKUP($B150,Data!$A$8:$EZ$351,Data!#REF!,FALSE)</f>
        <v>#REF!</v>
      </c>
      <c r="AW150" s="22" t="e">
        <f>VLOOKUP($B150,Data!$A$8:$EZ$351,Data!#REF!,FALSE)</f>
        <v>#REF!</v>
      </c>
      <c r="AX150" s="22" t="e">
        <f>VLOOKUP($B150,Data!$A$8:$EZ$351,Data!#REF!,FALSE)</f>
        <v>#REF!</v>
      </c>
      <c r="AY150" s="22" t="e">
        <f>VLOOKUP($B150,Data!$A$8:$EZ$351,Data!#REF!,FALSE)</f>
        <v>#REF!</v>
      </c>
      <c r="AZ150" s="22" t="e">
        <f>VLOOKUP($B150,Data!$A$8:$EZ$351,Data!#REF!,FALSE)</f>
        <v>#REF!</v>
      </c>
      <c r="BA150" s="22" t="e">
        <f>VLOOKUP($B150,Data!$A$8:$EZ$351,Data!#REF!,FALSE)</f>
        <v>#REF!</v>
      </c>
      <c r="BB150" s="22" t="e">
        <f>VLOOKUP($B150,Data!$A$8:$EZ$351,Data!#REF!,FALSE)</f>
        <v>#REF!</v>
      </c>
      <c r="BC150" s="22" t="e">
        <f>VLOOKUP($B150,Data!$A$8:$EZ$351,Data!#REF!,FALSE)</f>
        <v>#REF!</v>
      </c>
      <c r="BD150" s="22" t="e">
        <f>VLOOKUP($B150,Data!$A$8:$EZ$351,Data!#REF!,FALSE)</f>
        <v>#REF!</v>
      </c>
      <c r="BE150" s="22" t="e">
        <f>VLOOKUP($B150,Data!$A$8:$EZ$351,Data!#REF!,FALSE)</f>
        <v>#REF!</v>
      </c>
    </row>
    <row r="151" spans="1:57" x14ac:dyDescent="0.3">
      <c r="A151" s="1"/>
      <c r="B151" s="16" t="s">
        <v>166</v>
      </c>
      <c r="C151" s="35" t="s">
        <v>440</v>
      </c>
      <c r="D151" t="s">
        <v>442</v>
      </c>
      <c r="E151" s="36" t="s">
        <v>166</v>
      </c>
      <c r="F151" t="s">
        <v>402</v>
      </c>
      <c r="G151" t="s">
        <v>418</v>
      </c>
      <c r="H151" s="22" t="e">
        <f>VLOOKUP($B151,Data!$A$8:$EZ$351,Data!EA$4,FALSE)</f>
        <v>#DIV/0!</v>
      </c>
      <c r="I151" s="22">
        <f>VLOOKUP($B151,Data!$A$8:$EZ$351,Data!EB$4,FALSE)</f>
        <v>5.8205128205128208E-2</v>
      </c>
      <c r="J151" s="22">
        <f>VLOOKUP($B151,Data!$A$8:$EZ$351,Data!EC$4,FALSE)</f>
        <v>5.5751295336787562E-2</v>
      </c>
      <c r="K151" s="22">
        <f>VLOOKUP($B151,Data!$A$8:$EZ$351,Data!ED$4,FALSE)</f>
        <v>5.2790697674418602E-2</v>
      </c>
      <c r="L151" s="22">
        <f>VLOOKUP($B151,Data!$A$8:$EZ$351,Data!EE$4,FALSE)</f>
        <v>5.2716688227684348E-2</v>
      </c>
      <c r="M151" s="22">
        <f>VLOOKUP($B151,Data!$A$8:$EZ$351,Data!EF$4,FALSE)</f>
        <v>4.9400260756192957E-2</v>
      </c>
      <c r="N151" s="22">
        <f>VLOOKUP($B151,Data!$A$8:$EZ$351,Data!EG$4,FALSE)</f>
        <v>4.542244640605296E-2</v>
      </c>
      <c r="O151" s="22">
        <f>VLOOKUP($B151,Data!$A$8:$EZ$351,Data!EH$4,FALSE)</f>
        <v>4.2287822878228784E-2</v>
      </c>
      <c r="P151" s="22">
        <f>VLOOKUP($B151,Data!$A$8:$EZ$351,Data!EI$4,FALSE)</f>
        <v>4.2591656131479139E-2</v>
      </c>
      <c r="Q151" s="22">
        <f>VLOOKUP($B151,Data!$A$8:$EZ$351,Data!EJ$4,FALSE)</f>
        <v>4.1481942714819427E-2</v>
      </c>
      <c r="R151" s="22">
        <f>VLOOKUP($B151,Data!$A$8:$EZ$351,Data!EK$4,FALSE)</f>
        <v>4.1002506265664158E-2</v>
      </c>
      <c r="S151" s="22">
        <f>VLOOKUP($B151,Data!$A$8:$EZ$351,Data!EL$4,FALSE)</f>
        <v>4.0398457583547556E-2</v>
      </c>
      <c r="T151" s="22">
        <f>VLOOKUP($B151,Data!$A$8:$EZ$351,Data!EM$4,FALSE)</f>
        <v>3.9048207663782447E-2</v>
      </c>
      <c r="U151" s="22">
        <f>VLOOKUP($B151,Data!$A$8:$EZ$351,Data!EN$4,FALSE)</f>
        <v>3.934010152284264E-2</v>
      </c>
      <c r="V151" s="22">
        <f>VLOOKUP($B151,Data!$A$8:$EZ$351,Data!EO$4,FALSE)</f>
        <v>3.8908857509627727E-2</v>
      </c>
      <c r="W151" s="22">
        <f>VLOOKUP($B151,Data!$A$8:$EZ$351,Data!EP$4,FALSE)</f>
        <v>3.8460559796437657E-2</v>
      </c>
      <c r="X151" s="22">
        <f>VLOOKUP($B151,Data!$A$8:$EZ$351,Data!EQ$4,FALSE)</f>
        <v>3.9330708661417323E-2</v>
      </c>
      <c r="Y151" s="22">
        <f>VLOOKUP($B151,Data!$A$8:$EZ$351,Data!ER$4,FALSE)</f>
        <v>3.8893178893178892E-2</v>
      </c>
      <c r="Z151" s="22">
        <f>VLOOKUP($B151,Data!$A$8:$EZ$351,Data!ES$4,FALSE)</f>
        <v>3.8064935064935065E-2</v>
      </c>
      <c r="AA151" s="22">
        <f>VLOOKUP($B151,Data!$A$8:$EZ$351,Data!ET$4,FALSE)</f>
        <v>3.7360931435963779E-2</v>
      </c>
      <c r="AB151" s="22">
        <f>VLOOKUP($B151,Data!$A$8:$EZ$351,Data!EU$4,FALSE)</f>
        <v>3.873684210526316E-2</v>
      </c>
      <c r="AC151" s="22">
        <f>VLOOKUP($B151,Data!$A$8:$EZ$351,Data!EV$4,FALSE)</f>
        <v>3.9795361527967255E-2</v>
      </c>
      <c r="AD151" s="22">
        <f>VLOOKUP($B151,Data!$A$8:$EZ$351,Data!EW$4,FALSE)</f>
        <v>3.9358437935843794E-2</v>
      </c>
      <c r="AE151" s="22">
        <f>VLOOKUP($B151,Data!$A$8:$EZ$351,Data!EX$4,FALSE)</f>
        <v>4.1607142857142856E-2</v>
      </c>
      <c r="AF151" s="22">
        <f>VLOOKUP($B151,Data!$A$8:$EZ$351,Data!EY$4,FALSE)</f>
        <v>4.1428571428571426E-2</v>
      </c>
      <c r="AG151" s="22">
        <f>VLOOKUP($B151,Data!$A$8:$EZ$351,Data!EZ$4,FALSE)</f>
        <v>4.1772525849335301E-2</v>
      </c>
      <c r="AH151" s="22">
        <f>VLOOKUP($B151,Data!$A$8:$FA$351,Data!FA$4,FALSE)</f>
        <v>4.0891812865497076E-2</v>
      </c>
      <c r="AI151" s="22">
        <f>VLOOKUP($B151,Data!$A$8:FB$351,Data!FB$4,FALSE)</f>
        <v>3.8220689655172412E-2</v>
      </c>
      <c r="AJ151" s="22">
        <f>VLOOKUP($B151,Data!$A$8:FC$351,Data!FC$4,FALSE)</f>
        <v>3.7579787234042553E-2</v>
      </c>
      <c r="AK151" s="22">
        <f>VLOOKUP($B151,Data!$A$8:FD$351,Data!FD$4,FALSE)</f>
        <v>8.0621761658031088E-2</v>
      </c>
      <c r="AL151" s="22">
        <f>VLOOKUP($B151,Data!$A$8:FE$351,Data!FE$4,FALSE)</f>
        <v>8.0174781523096136E-2</v>
      </c>
      <c r="AM151" s="22">
        <f>VLOOKUP($B151,Data!$A$8:FF$351,Data!FF$4,FALSE)</f>
        <v>8.235884567126725E-2</v>
      </c>
      <c r="AN151" s="22" t="e">
        <f>VLOOKUP($B151,Data!$A$8:$EZ$351,Data!#REF!,FALSE)</f>
        <v>#REF!</v>
      </c>
      <c r="AO151" s="22" t="e">
        <f>VLOOKUP($B151,Data!$A$8:$EZ$351,Data!#REF!,FALSE)</f>
        <v>#REF!</v>
      </c>
      <c r="AP151" s="22" t="e">
        <f>VLOOKUP($B151,Data!$A$8:$EZ$351,Data!#REF!,FALSE)</f>
        <v>#REF!</v>
      </c>
      <c r="AQ151" s="22" t="e">
        <f>VLOOKUP($B151,Data!$A$8:$EZ$351,Data!#REF!,FALSE)</f>
        <v>#REF!</v>
      </c>
      <c r="AR151" s="22" t="e">
        <f>VLOOKUP($B151,Data!$A$8:$EZ$351,Data!#REF!,FALSE)</f>
        <v>#REF!</v>
      </c>
      <c r="AS151" s="22" t="e">
        <f>VLOOKUP($B151,Data!$A$8:$EZ$351,Data!#REF!,FALSE)</f>
        <v>#REF!</v>
      </c>
      <c r="AT151" s="22" t="e">
        <f>VLOOKUP($B151,Data!$A$8:$EZ$351,Data!#REF!,FALSE)</f>
        <v>#REF!</v>
      </c>
      <c r="AU151" s="22" t="e">
        <f>VLOOKUP($B151,Data!$A$8:$EZ$351,Data!#REF!,FALSE)</f>
        <v>#REF!</v>
      </c>
      <c r="AV151" s="22" t="e">
        <f>VLOOKUP($B151,Data!$A$8:$EZ$351,Data!#REF!,FALSE)</f>
        <v>#REF!</v>
      </c>
      <c r="AW151" s="22" t="e">
        <f>VLOOKUP($B151,Data!$A$8:$EZ$351,Data!#REF!,FALSE)</f>
        <v>#REF!</v>
      </c>
      <c r="AX151" s="22" t="e">
        <f>VLOOKUP($B151,Data!$A$8:$EZ$351,Data!#REF!,FALSE)</f>
        <v>#REF!</v>
      </c>
      <c r="AY151" s="22" t="e">
        <f>VLOOKUP($B151,Data!$A$8:$EZ$351,Data!#REF!,FALSE)</f>
        <v>#REF!</v>
      </c>
      <c r="AZ151" s="22" t="e">
        <f>VLOOKUP($B151,Data!$A$8:$EZ$351,Data!#REF!,FALSE)</f>
        <v>#REF!</v>
      </c>
      <c r="BA151" s="22" t="e">
        <f>VLOOKUP($B151,Data!$A$8:$EZ$351,Data!#REF!,FALSE)</f>
        <v>#REF!</v>
      </c>
      <c r="BB151" s="22" t="e">
        <f>VLOOKUP($B151,Data!$A$8:$EZ$351,Data!#REF!,FALSE)</f>
        <v>#REF!</v>
      </c>
      <c r="BC151" s="22" t="e">
        <f>VLOOKUP($B151,Data!$A$8:$EZ$351,Data!#REF!,FALSE)</f>
        <v>#REF!</v>
      </c>
      <c r="BD151" s="22" t="e">
        <f>VLOOKUP($B151,Data!$A$8:$EZ$351,Data!#REF!,FALSE)</f>
        <v>#REF!</v>
      </c>
      <c r="BE151" s="22" t="e">
        <f>VLOOKUP($B151,Data!$A$8:$EZ$351,Data!#REF!,FALSE)</f>
        <v>#REF!</v>
      </c>
    </row>
    <row r="152" spans="1:57" x14ac:dyDescent="0.3">
      <c r="A152" s="1"/>
      <c r="B152" s="16" t="s">
        <v>167</v>
      </c>
      <c r="C152" s="35" t="s">
        <v>446</v>
      </c>
      <c r="D152" t="s">
        <v>442</v>
      </c>
      <c r="E152" s="36" t="s">
        <v>167</v>
      </c>
      <c r="F152" t="s">
        <v>418</v>
      </c>
      <c r="G152" t="s">
        <v>418</v>
      </c>
      <c r="H152" s="22" t="e">
        <f>VLOOKUP($B152,Data!$A$8:$EZ$351,Data!EA$4,FALSE)</f>
        <v>#DIV/0!</v>
      </c>
      <c r="I152" s="22">
        <f>VLOOKUP($B152,Data!$A$8:$EZ$351,Data!EB$4,FALSE)</f>
        <v>5.8542138009049775E-2</v>
      </c>
      <c r="J152" s="22">
        <f>VLOOKUP($B152,Data!$A$8:$EZ$351,Data!EC$4,FALSE)</f>
        <v>5.3930425024547625E-2</v>
      </c>
      <c r="K152" s="22">
        <f>VLOOKUP($B152,Data!$A$8:$EZ$351,Data!ED$4,FALSE)</f>
        <v>5.1308842017041487E-2</v>
      </c>
      <c r="L152" s="22">
        <f>VLOOKUP($B152,Data!$A$8:$EZ$351,Data!EE$4,FALSE)</f>
        <v>5.1999441106608917E-2</v>
      </c>
      <c r="M152" s="22">
        <f>VLOOKUP($B152,Data!$A$8:$EZ$351,Data!EF$4,FALSE)</f>
        <v>4.6658280922431863E-2</v>
      </c>
      <c r="N152" s="22">
        <f>VLOOKUP($B152,Data!$A$8:$EZ$351,Data!EG$4,FALSE)</f>
        <v>4.1937919463087246E-2</v>
      </c>
      <c r="O152" s="22">
        <f>VLOOKUP($B152,Data!$A$8:$EZ$351,Data!EH$4,FALSE)</f>
        <v>3.9171787709497204E-2</v>
      </c>
      <c r="P152" s="22">
        <f>VLOOKUP($B152,Data!$A$8:$EZ$351,Data!EI$4,FALSE)</f>
        <v>3.9947390281046657E-2</v>
      </c>
      <c r="Q152" s="22">
        <f>VLOOKUP($B152,Data!$A$8:$EZ$351,Data!EJ$4,FALSE)</f>
        <v>3.7505282434145651E-2</v>
      </c>
      <c r="R152" s="22">
        <f>VLOOKUP($B152,Data!$A$8:$EZ$351,Data!EK$4,FALSE)</f>
        <v>3.4995120591105537E-2</v>
      </c>
      <c r="S152" s="22">
        <f>VLOOKUP($B152,Data!$A$8:$EZ$351,Data!EL$4,FALSE)</f>
        <v>3.5062744004461799E-2</v>
      </c>
      <c r="T152" s="22">
        <f>VLOOKUP($B152,Data!$A$8:$EZ$351,Data!EM$4,FALSE)</f>
        <v>3.691493747423389E-2</v>
      </c>
      <c r="U152" s="22">
        <f>VLOOKUP($B152,Data!$A$8:$EZ$351,Data!EN$4,FALSE)</f>
        <v>3.6276755282890254E-2</v>
      </c>
      <c r="V152" s="22">
        <f>VLOOKUP($B152,Data!$A$8:$EZ$351,Data!EO$4,FALSE)</f>
        <v>3.5466976616983455E-2</v>
      </c>
      <c r="W152" s="22">
        <f>VLOOKUP($B152,Data!$A$8:$EZ$351,Data!EP$4,FALSE)</f>
        <v>3.521046178994687E-2</v>
      </c>
      <c r="X152" s="22">
        <f>VLOOKUP($B152,Data!$A$8:$EZ$351,Data!EQ$4,FALSE)</f>
        <v>3.7097306212204507E-2</v>
      </c>
      <c r="Y152" s="22">
        <f>VLOOKUP($B152,Data!$A$8:$EZ$351,Data!ER$4,FALSE)</f>
        <v>3.6022001901398884E-2</v>
      </c>
      <c r="Z152" s="22">
        <f>VLOOKUP($B152,Data!$A$8:$EZ$351,Data!ES$4,FALSE)</f>
        <v>3.4571855068530333E-2</v>
      </c>
      <c r="AA152" s="22">
        <f>VLOOKUP($B152,Data!$A$8:$EZ$351,Data!ET$4,FALSE)</f>
        <v>3.4220552723370004E-2</v>
      </c>
      <c r="AB152" s="22">
        <f>VLOOKUP($B152,Data!$A$8:$EZ$351,Data!EU$4,FALSE)</f>
        <v>3.6189261744966443E-2</v>
      </c>
      <c r="AC152" s="22">
        <f>VLOOKUP($B152,Data!$A$8:$EZ$351,Data!EV$4,FALSE)</f>
        <v>3.5356186395286558E-2</v>
      </c>
      <c r="AD152" s="22">
        <f>VLOOKUP($B152,Data!$A$8:$EZ$351,Data!EW$4,FALSE)</f>
        <v>3.4279540850776502E-2</v>
      </c>
      <c r="AE152" s="22">
        <f>VLOOKUP($B152,Data!$A$8:$EZ$351,Data!EX$4,FALSE)</f>
        <v>3.5008740083366949E-2</v>
      </c>
      <c r="AF152" s="22">
        <f>VLOOKUP($B152,Data!$A$8:$EZ$351,Data!EY$4,FALSE)</f>
        <v>3.6973508161626971E-2</v>
      </c>
      <c r="AG152" s="22">
        <f>VLOOKUP($B152,Data!$A$8:$EZ$351,Data!EZ$4,FALSE)</f>
        <v>3.626816380449141E-2</v>
      </c>
      <c r="AH152" s="22">
        <f>VLOOKUP($B152,Data!$A$8:$FA$351,Data!FA$4,FALSE)</f>
        <v>3.6027433050293926E-2</v>
      </c>
      <c r="AI152" s="22">
        <f>VLOOKUP($B152,Data!$A$8:FB$351,Data!FB$4,FALSE)</f>
        <v>3.6249511145874068E-2</v>
      </c>
      <c r="AJ152" s="22">
        <f>VLOOKUP($B152,Data!$A$8:FC$351,Data!FC$4,FALSE)</f>
        <v>3.8262568377181561E-2</v>
      </c>
      <c r="AK152" s="22">
        <f>VLOOKUP($B152,Data!$A$8:FD$351,Data!FD$4,FALSE)</f>
        <v>7.7528472313129995E-2</v>
      </c>
      <c r="AL152" s="22">
        <f>VLOOKUP($B152,Data!$A$8:FE$351,Data!FE$4,FALSE)</f>
        <v>7.7723470987976995E-2</v>
      </c>
      <c r="AM152" s="22">
        <f>VLOOKUP($B152,Data!$A$8:FF$351,Data!FF$4,FALSE)</f>
        <v>7.4512336907376311E-2</v>
      </c>
      <c r="AN152" s="22" t="e">
        <f>VLOOKUP($B152,Data!$A$8:$EZ$351,Data!#REF!,FALSE)</f>
        <v>#REF!</v>
      </c>
      <c r="AO152" s="22" t="e">
        <f>VLOOKUP($B152,Data!$A$8:$EZ$351,Data!#REF!,FALSE)</f>
        <v>#REF!</v>
      </c>
      <c r="AP152" s="22" t="e">
        <f>VLOOKUP($B152,Data!$A$8:$EZ$351,Data!#REF!,FALSE)</f>
        <v>#REF!</v>
      </c>
      <c r="AQ152" s="22" t="e">
        <f>VLOOKUP($B152,Data!$A$8:$EZ$351,Data!#REF!,FALSE)</f>
        <v>#REF!</v>
      </c>
      <c r="AR152" s="22" t="e">
        <f>VLOOKUP($B152,Data!$A$8:$EZ$351,Data!#REF!,FALSE)</f>
        <v>#REF!</v>
      </c>
      <c r="AS152" s="22" t="e">
        <f>VLOOKUP($B152,Data!$A$8:$EZ$351,Data!#REF!,FALSE)</f>
        <v>#REF!</v>
      </c>
      <c r="AT152" s="22" t="e">
        <f>VLOOKUP($B152,Data!$A$8:$EZ$351,Data!#REF!,FALSE)</f>
        <v>#REF!</v>
      </c>
      <c r="AU152" s="22" t="e">
        <f>VLOOKUP($B152,Data!$A$8:$EZ$351,Data!#REF!,FALSE)</f>
        <v>#REF!</v>
      </c>
      <c r="AV152" s="22" t="e">
        <f>VLOOKUP($B152,Data!$A$8:$EZ$351,Data!#REF!,FALSE)</f>
        <v>#REF!</v>
      </c>
      <c r="AW152" s="22" t="e">
        <f>VLOOKUP($B152,Data!$A$8:$EZ$351,Data!#REF!,FALSE)</f>
        <v>#REF!</v>
      </c>
      <c r="AX152" s="22" t="e">
        <f>VLOOKUP($B152,Data!$A$8:$EZ$351,Data!#REF!,FALSE)</f>
        <v>#REF!</v>
      </c>
      <c r="AY152" s="22" t="e">
        <f>VLOOKUP($B152,Data!$A$8:$EZ$351,Data!#REF!,FALSE)</f>
        <v>#REF!</v>
      </c>
      <c r="AZ152" s="22" t="e">
        <f>VLOOKUP($B152,Data!$A$8:$EZ$351,Data!#REF!,FALSE)</f>
        <v>#REF!</v>
      </c>
      <c r="BA152" s="22" t="e">
        <f>VLOOKUP($B152,Data!$A$8:$EZ$351,Data!#REF!,FALSE)</f>
        <v>#REF!</v>
      </c>
      <c r="BB152" s="22" t="e">
        <f>VLOOKUP($B152,Data!$A$8:$EZ$351,Data!#REF!,FALSE)</f>
        <v>#REF!</v>
      </c>
      <c r="BC152" s="22" t="e">
        <f>VLOOKUP($B152,Data!$A$8:$EZ$351,Data!#REF!,FALSE)</f>
        <v>#REF!</v>
      </c>
      <c r="BD152" s="22" t="e">
        <f>VLOOKUP($B152,Data!$A$8:$EZ$351,Data!#REF!,FALSE)</f>
        <v>#REF!</v>
      </c>
      <c r="BE152" s="22" t="e">
        <f>VLOOKUP($B152,Data!$A$8:$EZ$351,Data!#REF!,FALSE)</f>
        <v>#REF!</v>
      </c>
    </row>
    <row r="153" spans="1:57" x14ac:dyDescent="0.3">
      <c r="A153" s="1"/>
      <c r="B153" s="16" t="s">
        <v>168</v>
      </c>
      <c r="C153" s="35" t="s">
        <v>440</v>
      </c>
      <c r="D153" t="s">
        <v>0</v>
      </c>
      <c r="E153" s="36" t="s">
        <v>168</v>
      </c>
      <c r="F153" t="s">
        <v>405</v>
      </c>
      <c r="G153" t="s">
        <v>405</v>
      </c>
      <c r="H153" s="22" t="e">
        <f>VLOOKUP($B153,Data!$A$8:$EZ$351,Data!EA$4,FALSE)</f>
        <v>#DIV/0!</v>
      </c>
      <c r="I153" s="22">
        <f>VLOOKUP($B153,Data!$A$8:$EZ$351,Data!EB$4,FALSE)</f>
        <v>5.8992537313432833E-2</v>
      </c>
      <c r="J153" s="22">
        <f>VLOOKUP($B153,Data!$A$8:$EZ$351,Data!EC$4,FALSE)</f>
        <v>5.4905303030303033E-2</v>
      </c>
      <c r="K153" s="22">
        <f>VLOOKUP($B153,Data!$A$8:$EZ$351,Data!ED$4,FALSE)</f>
        <v>5.0296442687747037E-2</v>
      </c>
      <c r="L153" s="22">
        <f>VLOOKUP($B153,Data!$A$8:$EZ$351,Data!EE$4,FALSE)</f>
        <v>5.0611439842209074E-2</v>
      </c>
      <c r="M153" s="22">
        <f>VLOOKUP($B153,Data!$A$8:$EZ$351,Data!EF$4,FALSE)</f>
        <v>4.7721774193548387E-2</v>
      </c>
      <c r="N153" s="22">
        <f>VLOOKUP($B153,Data!$A$8:$EZ$351,Data!EG$4,FALSE)</f>
        <v>4.6115879828326177E-2</v>
      </c>
      <c r="O153" s="22">
        <f>VLOOKUP($B153,Data!$A$8:$EZ$351,Data!EH$4,FALSE)</f>
        <v>3.8520084566596197E-2</v>
      </c>
      <c r="P153" s="22">
        <f>VLOOKUP($B153,Data!$A$8:$EZ$351,Data!EI$4,FALSE)</f>
        <v>4.0634249471458772E-2</v>
      </c>
      <c r="Q153" s="22">
        <f>VLOOKUP($B153,Data!$A$8:$EZ$351,Data!EJ$4,FALSE)</f>
        <v>3.7593360995850623E-2</v>
      </c>
      <c r="R153" s="22">
        <f>VLOOKUP($B153,Data!$A$8:$EZ$351,Data!EK$4,FALSE)</f>
        <v>3.6339468302658488E-2</v>
      </c>
      <c r="S153" s="22">
        <f>VLOOKUP($B153,Data!$A$8:$EZ$351,Data!EL$4,FALSE)</f>
        <v>3.4419551934826882E-2</v>
      </c>
      <c r="T153" s="22">
        <f>VLOOKUP($B153,Data!$A$8:$EZ$351,Data!EM$4,FALSE)</f>
        <v>3.5904572564612325E-2</v>
      </c>
      <c r="U153" s="22">
        <f>VLOOKUP($B153,Data!$A$8:$EZ$351,Data!EN$4,FALSE)</f>
        <v>3.4429133858267714E-2</v>
      </c>
      <c r="V153" s="22">
        <f>VLOOKUP($B153,Data!$A$8:$EZ$351,Data!EO$4,FALSE)</f>
        <v>3.388E-2</v>
      </c>
      <c r="W153" s="22">
        <f>VLOOKUP($B153,Data!$A$8:$EZ$351,Data!EP$4,FALSE)</f>
        <v>3.0889748549323016E-2</v>
      </c>
      <c r="X153" s="22">
        <f>VLOOKUP($B153,Data!$A$8:$EZ$351,Data!EQ$4,FALSE)</f>
        <v>3.3524752475247527E-2</v>
      </c>
      <c r="Y153" s="22">
        <f>VLOOKUP($B153,Data!$A$8:$EZ$351,Data!ER$4,FALSE)</f>
        <v>3.6589958158995815E-2</v>
      </c>
      <c r="Z153" s="22">
        <f>VLOOKUP($B153,Data!$A$8:$EZ$351,Data!ES$4,FALSE)</f>
        <v>3.3651115618661256E-2</v>
      </c>
      <c r="AA153" s="22">
        <f>VLOOKUP($B153,Data!$A$8:$EZ$351,Data!ET$4,FALSE)</f>
        <v>3.6124197002141326E-2</v>
      </c>
      <c r="AB153" s="22">
        <f>VLOOKUP($B153,Data!$A$8:$EZ$351,Data!EU$4,FALSE)</f>
        <v>3.8549783549783549E-2</v>
      </c>
      <c r="AC153" s="22">
        <f>VLOOKUP($B153,Data!$A$8:$EZ$351,Data!EV$4,FALSE)</f>
        <v>3.6666666666666667E-2</v>
      </c>
      <c r="AD153" s="22">
        <f>VLOOKUP($B153,Data!$A$8:$EZ$351,Data!EW$4,FALSE)</f>
        <v>3.5116772823779195E-2</v>
      </c>
      <c r="AE153" s="22">
        <f>VLOOKUP($B153,Data!$A$8:$EZ$351,Data!EX$4,FALSE)</f>
        <v>3.3130252100840335E-2</v>
      </c>
      <c r="AF153" s="22">
        <f>VLOOKUP($B153,Data!$A$8:$EZ$351,Data!EY$4,FALSE)</f>
        <v>3.6580086580086581E-2</v>
      </c>
      <c r="AG153" s="22">
        <f>VLOOKUP($B153,Data!$A$8:$EZ$351,Data!EZ$4,FALSE)</f>
        <v>3.5626283367556466E-2</v>
      </c>
      <c r="AH153" s="22">
        <f>VLOOKUP($B153,Data!$A$8:$FA$351,Data!FA$4,FALSE)</f>
        <v>3.507399577167019E-2</v>
      </c>
      <c r="AI153" s="22">
        <f>VLOOKUP($B153,Data!$A$8:FB$351,Data!FB$4,FALSE)</f>
        <v>3.3816326530612242E-2</v>
      </c>
      <c r="AJ153" s="22">
        <f>VLOOKUP($B153,Data!$A$8:FC$351,Data!FC$4,FALSE)</f>
        <v>3.2495164410058029E-2</v>
      </c>
      <c r="AK153" s="22">
        <f>VLOOKUP($B153,Data!$A$8:FD$351,Data!FD$4,FALSE)</f>
        <v>7.2843511450381676E-2</v>
      </c>
      <c r="AL153" s="22">
        <f>VLOOKUP($B153,Data!$A$8:FE$351,Data!FE$4,FALSE)</f>
        <v>6.383093525179856E-2</v>
      </c>
      <c r="AM153" s="22">
        <f>VLOOKUP($B153,Data!$A$8:FF$351,Data!FF$4,FALSE)</f>
        <v>6.3261718750000001E-2</v>
      </c>
      <c r="AN153" s="22" t="e">
        <f>VLOOKUP($B153,Data!$A$8:$EZ$351,Data!#REF!,FALSE)</f>
        <v>#REF!</v>
      </c>
      <c r="AO153" s="22" t="e">
        <f>VLOOKUP($B153,Data!$A$8:$EZ$351,Data!#REF!,FALSE)</f>
        <v>#REF!</v>
      </c>
      <c r="AP153" s="22" t="e">
        <f>VLOOKUP($B153,Data!$A$8:$EZ$351,Data!#REF!,FALSE)</f>
        <v>#REF!</v>
      </c>
      <c r="AQ153" s="22" t="e">
        <f>VLOOKUP($B153,Data!$A$8:$EZ$351,Data!#REF!,FALSE)</f>
        <v>#REF!</v>
      </c>
      <c r="AR153" s="22" t="e">
        <f>VLOOKUP($B153,Data!$A$8:$EZ$351,Data!#REF!,FALSE)</f>
        <v>#REF!</v>
      </c>
      <c r="AS153" s="22" t="e">
        <f>VLOOKUP($B153,Data!$A$8:$EZ$351,Data!#REF!,FALSE)</f>
        <v>#REF!</v>
      </c>
      <c r="AT153" s="22" t="e">
        <f>VLOOKUP($B153,Data!$A$8:$EZ$351,Data!#REF!,FALSE)</f>
        <v>#REF!</v>
      </c>
      <c r="AU153" s="22" t="e">
        <f>VLOOKUP($B153,Data!$A$8:$EZ$351,Data!#REF!,FALSE)</f>
        <v>#REF!</v>
      </c>
      <c r="AV153" s="22" t="e">
        <f>VLOOKUP($B153,Data!$A$8:$EZ$351,Data!#REF!,FALSE)</f>
        <v>#REF!</v>
      </c>
      <c r="AW153" s="22" t="e">
        <f>VLOOKUP($B153,Data!$A$8:$EZ$351,Data!#REF!,FALSE)</f>
        <v>#REF!</v>
      </c>
      <c r="AX153" s="22" t="e">
        <f>VLOOKUP($B153,Data!$A$8:$EZ$351,Data!#REF!,FALSE)</f>
        <v>#REF!</v>
      </c>
      <c r="AY153" s="22" t="e">
        <f>VLOOKUP($B153,Data!$A$8:$EZ$351,Data!#REF!,FALSE)</f>
        <v>#REF!</v>
      </c>
      <c r="AZ153" s="22" t="e">
        <f>VLOOKUP($B153,Data!$A$8:$EZ$351,Data!#REF!,FALSE)</f>
        <v>#REF!</v>
      </c>
      <c r="BA153" s="22" t="e">
        <f>VLOOKUP($B153,Data!$A$8:$EZ$351,Data!#REF!,FALSE)</f>
        <v>#REF!</v>
      </c>
      <c r="BB153" s="22" t="e">
        <f>VLOOKUP($B153,Data!$A$8:$EZ$351,Data!#REF!,FALSE)</f>
        <v>#REF!</v>
      </c>
      <c r="BC153" s="22" t="e">
        <f>VLOOKUP($B153,Data!$A$8:$EZ$351,Data!#REF!,FALSE)</f>
        <v>#REF!</v>
      </c>
      <c r="BD153" s="22" t="e">
        <f>VLOOKUP($B153,Data!$A$8:$EZ$351,Data!#REF!,FALSE)</f>
        <v>#REF!</v>
      </c>
      <c r="BE153" s="22" t="e">
        <f>VLOOKUP($B153,Data!$A$8:$EZ$351,Data!#REF!,FALSE)</f>
        <v>#REF!</v>
      </c>
    </row>
    <row r="154" spans="1:57" x14ac:dyDescent="0.3">
      <c r="A154" s="1"/>
      <c r="B154" s="16" t="s">
        <v>355</v>
      </c>
      <c r="C154" s="35" t="s">
        <v>441</v>
      </c>
      <c r="D154" t="s">
        <v>0</v>
      </c>
      <c r="E154" s="36" t="s">
        <v>355</v>
      </c>
      <c r="F154" t="s">
        <v>391</v>
      </c>
      <c r="G154" t="s">
        <v>400</v>
      </c>
      <c r="H154" s="22" t="e">
        <f>VLOOKUP($B154,Data!$A$8:$EZ$351,Data!EA$4,FALSE)</f>
        <v>#DIV/0!</v>
      </c>
      <c r="I154" s="22">
        <f>VLOOKUP($B154,Data!$A$8:$EZ$351,Data!EB$4,FALSE)</f>
        <v>6.424242424242424E-2</v>
      </c>
      <c r="J154" s="22">
        <f>VLOOKUP($B154,Data!$A$8:$EZ$351,Data!EC$4,FALSE)</f>
        <v>5.757078986587183E-2</v>
      </c>
      <c r="K154" s="22">
        <f>VLOOKUP($B154,Data!$A$8:$EZ$351,Data!ED$4,FALSE)</f>
        <v>5.7234042553191491E-2</v>
      </c>
      <c r="L154" s="22">
        <f>VLOOKUP($B154,Data!$A$8:$EZ$351,Data!EE$4,FALSE)</f>
        <v>5.8425925925925923E-2</v>
      </c>
      <c r="M154" s="22">
        <f>VLOOKUP($B154,Data!$A$8:$EZ$351,Data!EF$4,FALSE)</f>
        <v>4.9613003095975231E-2</v>
      </c>
      <c r="N154" s="22">
        <f>VLOOKUP($B154,Data!$A$8:$EZ$351,Data!EG$4,FALSE)</f>
        <v>4.1507692307692308E-2</v>
      </c>
      <c r="O154" s="22">
        <f>VLOOKUP($B154,Data!$A$8:$EZ$351,Data!EH$4,FALSE)</f>
        <v>3.6799410029498526E-2</v>
      </c>
      <c r="P154" s="22">
        <f>VLOOKUP($B154,Data!$A$8:$EZ$351,Data!EI$4,FALSE)</f>
        <v>3.7027818448023428E-2</v>
      </c>
      <c r="Q154" s="22">
        <f>VLOOKUP($B154,Data!$A$8:$EZ$351,Data!EJ$4,FALSE)</f>
        <v>3.2953890489913547E-2</v>
      </c>
      <c r="R154" s="22">
        <f>VLOOKUP($B154,Data!$A$8:$EZ$351,Data!EK$4,FALSE)</f>
        <v>2.8741159830268741E-2</v>
      </c>
      <c r="S154" s="22">
        <f>VLOOKUP($B154,Data!$A$8:$EZ$351,Data!EL$4,FALSE)</f>
        <v>2.8418079096045198E-2</v>
      </c>
      <c r="T154" s="22">
        <f>VLOOKUP($B154,Data!$A$8:$EZ$351,Data!EM$4,FALSE)</f>
        <v>3.0711237553342815E-2</v>
      </c>
      <c r="U154" s="22">
        <f>VLOOKUP($B154,Data!$A$8:$EZ$351,Data!EN$4,FALSE)</f>
        <v>3.1197080291970804E-2</v>
      </c>
      <c r="V154" s="22">
        <f>VLOOKUP($B154,Data!$A$8:$EZ$351,Data!EO$4,FALSE)</f>
        <v>2.9747399702823179E-2</v>
      </c>
      <c r="W154" s="22">
        <f>VLOOKUP($B154,Data!$A$8:$EZ$351,Data!EP$4,FALSE)</f>
        <v>2.8605697151424289E-2</v>
      </c>
      <c r="X154" s="22">
        <f>VLOOKUP($B154,Data!$A$8:$EZ$351,Data!EQ$4,FALSE)</f>
        <v>3.0044642857142857E-2</v>
      </c>
      <c r="Y154" s="22">
        <f>VLOOKUP($B154,Data!$A$8:$EZ$351,Data!ER$4,FALSE)</f>
        <v>3.0378214826021179E-2</v>
      </c>
      <c r="Z154" s="22">
        <f>VLOOKUP($B154,Data!$A$8:$EZ$351,Data!ES$4,FALSE)</f>
        <v>2.7826747720364742E-2</v>
      </c>
      <c r="AA154" s="22">
        <f>VLOOKUP($B154,Data!$A$8:$EZ$351,Data!ET$4,FALSE)</f>
        <v>2.7485294117647059E-2</v>
      </c>
      <c r="AB154" s="22">
        <f>VLOOKUP($B154,Data!$A$8:$EZ$351,Data!EU$4,FALSE)</f>
        <v>2.9531013615733737E-2</v>
      </c>
      <c r="AC154" s="22">
        <f>VLOOKUP($B154,Data!$A$8:$EZ$351,Data!EV$4,FALSE)</f>
        <v>2.8323615160349855E-2</v>
      </c>
      <c r="AD154" s="22">
        <f>VLOOKUP($B154,Data!$A$8:$EZ$351,Data!EW$4,FALSE)</f>
        <v>2.6652236652236653E-2</v>
      </c>
      <c r="AE154" s="22">
        <f>VLOOKUP($B154,Data!$A$8:$EZ$351,Data!EX$4,FALSE)</f>
        <v>2.8761609907120744E-2</v>
      </c>
      <c r="AF154" s="22">
        <f>VLOOKUP($B154,Data!$A$8:$EZ$351,Data!EY$4,FALSE)</f>
        <v>2.9893455098934551E-2</v>
      </c>
      <c r="AG154" s="22">
        <f>VLOOKUP($B154,Data!$A$8:$EZ$351,Data!EZ$4,FALSE)</f>
        <v>2.9774096385542168E-2</v>
      </c>
      <c r="AH154" s="22">
        <f>VLOOKUP($B154,Data!$A$8:$FA$351,Data!FA$4,FALSE)</f>
        <v>2.9651515151515151E-2</v>
      </c>
      <c r="AI154" s="22">
        <f>VLOOKUP($B154,Data!$A$8:FB$351,Data!FB$4,FALSE)</f>
        <v>2.9594790159189581E-2</v>
      </c>
      <c r="AJ154" s="22">
        <f>VLOOKUP($B154,Data!$A$8:FC$351,Data!FC$4,FALSE)</f>
        <v>3.0970464135021098E-2</v>
      </c>
      <c r="AK154" s="22">
        <f>VLOOKUP($B154,Data!$A$8:FD$351,Data!FD$4,FALSE)</f>
        <v>6.5790209790209789E-2</v>
      </c>
      <c r="AL154" s="22">
        <f>VLOOKUP($B154,Data!$A$8:FE$351,Data!FE$4,FALSE)</f>
        <v>6.0466760961810466E-2</v>
      </c>
      <c r="AM154" s="22">
        <f>VLOOKUP($B154,Data!$A$8:FF$351,Data!FF$4,FALSE)</f>
        <v>6.0595930232558139E-2</v>
      </c>
      <c r="AN154" s="22" t="e">
        <f>VLOOKUP($B154,Data!$A$8:$EZ$351,Data!#REF!,FALSE)</f>
        <v>#REF!</v>
      </c>
      <c r="AO154" s="22" t="e">
        <f>VLOOKUP($B154,Data!$A$8:$EZ$351,Data!#REF!,FALSE)</f>
        <v>#REF!</v>
      </c>
      <c r="AP154" s="22" t="e">
        <f>VLOOKUP($B154,Data!$A$8:$EZ$351,Data!#REF!,FALSE)</f>
        <v>#REF!</v>
      </c>
      <c r="AQ154" s="22" t="e">
        <f>VLOOKUP($B154,Data!$A$8:$EZ$351,Data!#REF!,FALSE)</f>
        <v>#REF!</v>
      </c>
      <c r="AR154" s="22" t="e">
        <f>VLOOKUP($B154,Data!$A$8:$EZ$351,Data!#REF!,FALSE)</f>
        <v>#REF!</v>
      </c>
      <c r="AS154" s="22" t="e">
        <f>VLOOKUP($B154,Data!$A$8:$EZ$351,Data!#REF!,FALSE)</f>
        <v>#REF!</v>
      </c>
      <c r="AT154" s="22" t="e">
        <f>VLOOKUP($B154,Data!$A$8:$EZ$351,Data!#REF!,FALSE)</f>
        <v>#REF!</v>
      </c>
      <c r="AU154" s="22" t="e">
        <f>VLOOKUP($B154,Data!$A$8:$EZ$351,Data!#REF!,FALSE)</f>
        <v>#REF!</v>
      </c>
      <c r="AV154" s="22" t="e">
        <f>VLOOKUP($B154,Data!$A$8:$EZ$351,Data!#REF!,FALSE)</f>
        <v>#REF!</v>
      </c>
      <c r="AW154" s="22" t="e">
        <f>VLOOKUP($B154,Data!$A$8:$EZ$351,Data!#REF!,FALSE)</f>
        <v>#REF!</v>
      </c>
      <c r="AX154" s="22" t="e">
        <f>VLOOKUP($B154,Data!$A$8:$EZ$351,Data!#REF!,FALSE)</f>
        <v>#REF!</v>
      </c>
      <c r="AY154" s="22" t="e">
        <f>VLOOKUP($B154,Data!$A$8:$EZ$351,Data!#REF!,FALSE)</f>
        <v>#REF!</v>
      </c>
      <c r="AZ154" s="22" t="e">
        <f>VLOOKUP($B154,Data!$A$8:$EZ$351,Data!#REF!,FALSE)</f>
        <v>#REF!</v>
      </c>
      <c r="BA154" s="22" t="e">
        <f>VLOOKUP($B154,Data!$A$8:$EZ$351,Data!#REF!,FALSE)</f>
        <v>#REF!</v>
      </c>
      <c r="BB154" s="22" t="e">
        <f>VLOOKUP($B154,Data!$A$8:$EZ$351,Data!#REF!,FALSE)</f>
        <v>#REF!</v>
      </c>
      <c r="BC154" s="22" t="e">
        <f>VLOOKUP($B154,Data!$A$8:$EZ$351,Data!#REF!,FALSE)</f>
        <v>#REF!</v>
      </c>
      <c r="BD154" s="22" t="e">
        <f>VLOOKUP($B154,Data!$A$8:$EZ$351,Data!#REF!,FALSE)</f>
        <v>#REF!</v>
      </c>
      <c r="BE154" s="22" t="e">
        <f>VLOOKUP($B154,Data!$A$8:$EZ$351,Data!#REF!,FALSE)</f>
        <v>#REF!</v>
      </c>
    </row>
    <row r="155" spans="1:57" x14ac:dyDescent="0.3">
      <c r="A155" s="1"/>
      <c r="B155" s="16" t="s">
        <v>169</v>
      </c>
      <c r="C155" s="35" t="s">
        <v>440</v>
      </c>
      <c r="D155" t="s">
        <v>442</v>
      </c>
      <c r="E155" s="36" t="s">
        <v>443</v>
      </c>
      <c r="F155" t="s">
        <v>414</v>
      </c>
      <c r="G155" t="s">
        <v>418</v>
      </c>
      <c r="H155" s="22" t="e">
        <f>VLOOKUP($B155,Data!$A$8:$EZ$351,Data!EA$4,FALSE)</f>
        <v>#DIV/0!</v>
      </c>
      <c r="I155" s="22">
        <f>VLOOKUP($B155,Data!$A$8:$EZ$351,Data!EB$4,FALSE)</f>
        <v>0.15626515763945029</v>
      </c>
      <c r="J155" s="22">
        <f>VLOOKUP($B155,Data!$A$8:$EZ$351,Data!EC$4,FALSE)</f>
        <v>0.14845218800648299</v>
      </c>
      <c r="K155" s="22">
        <f>VLOOKUP($B155,Data!$A$8:$EZ$351,Data!ED$4,FALSE)</f>
        <v>0.1374151857835218</v>
      </c>
      <c r="L155" s="22">
        <f>VLOOKUP($B155,Data!$A$8:$EZ$351,Data!EE$4,FALSE)</f>
        <v>0.13860502838605029</v>
      </c>
      <c r="M155" s="22">
        <f>VLOOKUP($B155,Data!$A$8:$EZ$351,Data!EF$4,FALSE)</f>
        <v>0.12332799999999999</v>
      </c>
      <c r="N155" s="22">
        <f>VLOOKUP($B155,Data!$A$8:$EZ$351,Data!EG$4,FALSE)</f>
        <v>0.10969672785315243</v>
      </c>
      <c r="O155" s="22">
        <f>VLOOKUP($B155,Data!$A$8:$EZ$351,Data!EH$4,FALSE)</f>
        <v>0.10518218623481781</v>
      </c>
      <c r="P155" s="22">
        <f>VLOOKUP($B155,Data!$A$8:$EZ$351,Data!EI$4,FALSE)</f>
        <v>0.10664484451718494</v>
      </c>
      <c r="Q155" s="22">
        <f>VLOOKUP($B155,Data!$A$8:$EZ$351,Data!EJ$4,FALSE)</f>
        <v>0.10063545150501672</v>
      </c>
      <c r="R155" s="22">
        <f>VLOOKUP($B155,Data!$A$8:$EZ$351,Data!EK$4,FALSE)</f>
        <v>9.4143920595533503E-2</v>
      </c>
      <c r="S155" s="22">
        <f>VLOOKUP($B155,Data!$A$8:$EZ$351,Data!EL$4,FALSE)</f>
        <v>9.1356620633631189E-2</v>
      </c>
      <c r="T155" s="22">
        <f>VLOOKUP($B155,Data!$A$8:$EZ$351,Data!EM$4,FALSE)</f>
        <v>9.1681415929203536E-2</v>
      </c>
      <c r="U155" s="22">
        <f>VLOOKUP($B155,Data!$A$8:$EZ$351,Data!EN$4,FALSE)</f>
        <v>8.7708333333333333E-2</v>
      </c>
      <c r="V155" s="22">
        <f>VLOOKUP($B155,Data!$A$8:$EZ$351,Data!EO$4,FALSE)</f>
        <v>8.0817460317460316E-2</v>
      </c>
      <c r="W155" s="22">
        <f>VLOOKUP($B155,Data!$A$8:$EZ$351,Data!EP$4,FALSE)</f>
        <v>7.9080095162569392E-2</v>
      </c>
      <c r="X155" s="22">
        <f>VLOOKUP($B155,Data!$A$8:$EZ$351,Data!EQ$4,FALSE)</f>
        <v>8.2666139240506323E-2</v>
      </c>
      <c r="Y155" s="22">
        <f>VLOOKUP($B155,Data!$A$8:$EZ$351,Data!ER$4,FALSE)</f>
        <v>7.8151585460170148E-2</v>
      </c>
      <c r="Z155" s="22">
        <f>VLOOKUP($B155,Data!$A$8:$EZ$351,Data!ES$4,FALSE)</f>
        <v>7.7360565593087197E-2</v>
      </c>
      <c r="AA155" s="22">
        <f>VLOOKUP($B155,Data!$A$8:$EZ$351,Data!ET$4,FALSE)</f>
        <v>7.546026750590086E-2</v>
      </c>
      <c r="AB155" s="22">
        <f>VLOOKUP($B155,Data!$A$8:$EZ$351,Data!EU$4,FALSE)</f>
        <v>7.8165495706479307E-2</v>
      </c>
      <c r="AC155" s="22">
        <f>VLOOKUP($B155,Data!$A$8:$EZ$351,Data!EV$4,FALSE)</f>
        <v>7.9090909090909087E-2</v>
      </c>
      <c r="AD155" s="22">
        <f>VLOOKUP($B155,Data!$A$8:$EZ$351,Data!EW$4,FALSE)</f>
        <v>7.5233644859813084E-2</v>
      </c>
      <c r="AE155" s="22">
        <f>VLOOKUP($B155,Data!$A$8:$EZ$351,Data!EX$4,FALSE)</f>
        <v>7.4844579226686886E-2</v>
      </c>
      <c r="AF155" s="22">
        <f>VLOOKUP($B155,Data!$A$8:$EZ$351,Data!EY$4,FALSE)</f>
        <v>7.9884615384615387E-2</v>
      </c>
      <c r="AG155" s="22">
        <f>VLOOKUP($B155,Data!$A$8:$EZ$351,Data!EZ$4,FALSE)</f>
        <v>7.9081866870696252E-2</v>
      </c>
      <c r="AH155" s="22">
        <f>VLOOKUP($B155,Data!$A$8:$FA$351,Data!FA$4,FALSE)</f>
        <v>7.6422018348623846E-2</v>
      </c>
      <c r="AI155" s="22">
        <f>VLOOKUP($B155,Data!$A$8:FB$351,Data!FB$4,FALSE)</f>
        <v>7.7432744043043816E-2</v>
      </c>
      <c r="AJ155" s="22">
        <f>VLOOKUP($B155,Data!$A$8:FC$351,Data!FC$4,FALSE)</f>
        <v>8.1172932330827063E-2</v>
      </c>
      <c r="AK155" s="22">
        <f>VLOOKUP($B155,Data!$A$8:FD$351,Data!FD$4,FALSE)</f>
        <v>0.12871279761904761</v>
      </c>
      <c r="AL155" s="22">
        <f>VLOOKUP($B155,Data!$A$8:FE$351,Data!FE$4,FALSE)</f>
        <v>0.12529632408102026</v>
      </c>
      <c r="AM155" s="22">
        <f>VLOOKUP($B155,Data!$A$8:FF$351,Data!FF$4,FALSE)</f>
        <v>0.12534509202453989</v>
      </c>
      <c r="AN155" s="22" t="e">
        <f>VLOOKUP($B155,Data!$A$8:$EZ$351,Data!#REF!,FALSE)</f>
        <v>#REF!</v>
      </c>
      <c r="AO155" s="22" t="e">
        <f>VLOOKUP($B155,Data!$A$8:$EZ$351,Data!#REF!,FALSE)</f>
        <v>#REF!</v>
      </c>
      <c r="AP155" s="22" t="e">
        <f>VLOOKUP($B155,Data!$A$8:$EZ$351,Data!#REF!,FALSE)</f>
        <v>#REF!</v>
      </c>
      <c r="AQ155" s="22" t="e">
        <f>VLOOKUP($B155,Data!$A$8:$EZ$351,Data!#REF!,FALSE)</f>
        <v>#REF!</v>
      </c>
      <c r="AR155" s="22" t="e">
        <f>VLOOKUP($B155,Data!$A$8:$EZ$351,Data!#REF!,FALSE)</f>
        <v>#REF!</v>
      </c>
      <c r="AS155" s="22" t="e">
        <f>VLOOKUP($B155,Data!$A$8:$EZ$351,Data!#REF!,FALSE)</f>
        <v>#REF!</v>
      </c>
      <c r="AT155" s="22" t="e">
        <f>VLOOKUP($B155,Data!$A$8:$EZ$351,Data!#REF!,FALSE)</f>
        <v>#REF!</v>
      </c>
      <c r="AU155" s="22" t="e">
        <f>VLOOKUP($B155,Data!$A$8:$EZ$351,Data!#REF!,FALSE)</f>
        <v>#REF!</v>
      </c>
      <c r="AV155" s="22" t="e">
        <f>VLOOKUP($B155,Data!$A$8:$EZ$351,Data!#REF!,FALSE)</f>
        <v>#REF!</v>
      </c>
      <c r="AW155" s="22" t="e">
        <f>VLOOKUP($B155,Data!$A$8:$EZ$351,Data!#REF!,FALSE)</f>
        <v>#REF!</v>
      </c>
      <c r="AX155" s="22" t="e">
        <f>VLOOKUP($B155,Data!$A$8:$EZ$351,Data!#REF!,FALSE)</f>
        <v>#REF!</v>
      </c>
      <c r="AY155" s="22" t="e">
        <f>VLOOKUP($B155,Data!$A$8:$EZ$351,Data!#REF!,FALSE)</f>
        <v>#REF!</v>
      </c>
      <c r="AZ155" s="22" t="e">
        <f>VLOOKUP($B155,Data!$A$8:$EZ$351,Data!#REF!,FALSE)</f>
        <v>#REF!</v>
      </c>
      <c r="BA155" s="22" t="e">
        <f>VLOOKUP($B155,Data!$A$8:$EZ$351,Data!#REF!,FALSE)</f>
        <v>#REF!</v>
      </c>
      <c r="BB155" s="22" t="e">
        <f>VLOOKUP($B155,Data!$A$8:$EZ$351,Data!#REF!,FALSE)</f>
        <v>#REF!</v>
      </c>
      <c r="BC155" s="22" t="e">
        <f>VLOOKUP($B155,Data!$A$8:$EZ$351,Data!#REF!,FALSE)</f>
        <v>#REF!</v>
      </c>
      <c r="BD155" s="22" t="e">
        <f>VLOOKUP($B155,Data!$A$8:$EZ$351,Data!#REF!,FALSE)</f>
        <v>#REF!</v>
      </c>
      <c r="BE155" s="22" t="e">
        <f>VLOOKUP($B155,Data!$A$8:$EZ$351,Data!#REF!,FALSE)</f>
        <v>#REF!</v>
      </c>
    </row>
    <row r="156" spans="1:57" x14ac:dyDescent="0.3">
      <c r="A156" s="1"/>
      <c r="B156" s="16" t="s">
        <v>170</v>
      </c>
      <c r="C156" s="35" t="s">
        <v>440</v>
      </c>
      <c r="D156" t="s">
        <v>442</v>
      </c>
      <c r="E156" s="36" t="s">
        <v>170</v>
      </c>
      <c r="F156" t="s">
        <v>402</v>
      </c>
      <c r="G156" t="s">
        <v>418</v>
      </c>
      <c r="H156" s="22" t="e">
        <f>VLOOKUP($B156,Data!$A$8:$EZ$351,Data!EA$4,FALSE)</f>
        <v>#DIV/0!</v>
      </c>
      <c r="I156" s="22">
        <f>VLOOKUP($B156,Data!$A$8:$EZ$351,Data!EB$4,FALSE)</f>
        <v>3.7287933094384711E-2</v>
      </c>
      <c r="J156" s="22">
        <f>VLOOKUP($B156,Data!$A$8:$EZ$351,Data!EC$4,FALSE)</f>
        <v>3.5086505190311416E-2</v>
      </c>
      <c r="K156" s="22">
        <f>VLOOKUP($B156,Data!$A$8:$EZ$351,Data!ED$4,FALSE)</f>
        <v>3.2082379862700232E-2</v>
      </c>
      <c r="L156" s="22">
        <f>VLOOKUP($B156,Data!$A$8:$EZ$351,Data!EE$4,FALSE)</f>
        <v>3.1826280623608018E-2</v>
      </c>
      <c r="M156" s="22">
        <f>VLOOKUP($B156,Data!$A$8:$EZ$351,Data!EF$4,FALSE)</f>
        <v>2.9299221357063403E-2</v>
      </c>
      <c r="N156" s="22">
        <f>VLOOKUP($B156,Data!$A$8:$EZ$351,Data!EG$4,FALSE)</f>
        <v>2.9839999999999998E-2</v>
      </c>
      <c r="O156" s="22">
        <f>VLOOKUP($B156,Data!$A$8:$EZ$351,Data!EH$4,FALSE)</f>
        <v>2.7938844847112117E-2</v>
      </c>
      <c r="P156" s="22">
        <f>VLOOKUP($B156,Data!$A$8:$EZ$351,Data!EI$4,FALSE)</f>
        <v>2.8372881355932203E-2</v>
      </c>
      <c r="Q156" s="22">
        <f>VLOOKUP($B156,Data!$A$8:$EZ$351,Data!EJ$4,FALSE)</f>
        <v>2.7460496613995484E-2</v>
      </c>
      <c r="R156" s="22">
        <f>VLOOKUP($B156,Data!$A$8:$EZ$351,Data!EK$4,FALSE)</f>
        <v>2.6375838926174497E-2</v>
      </c>
      <c r="S156" s="22">
        <f>VLOOKUP($B156,Data!$A$8:$EZ$351,Data!EL$4,FALSE)</f>
        <v>2.6275626423690204E-2</v>
      </c>
      <c r="T156" s="22">
        <f>VLOOKUP($B156,Data!$A$8:$EZ$351,Data!EM$4,FALSE)</f>
        <v>2.6523216308040769E-2</v>
      </c>
      <c r="U156" s="22">
        <f>VLOOKUP($B156,Data!$A$8:$EZ$351,Data!EN$4,FALSE)</f>
        <v>2.6208853575482405E-2</v>
      </c>
      <c r="V156" s="22">
        <f>VLOOKUP($B156,Data!$A$8:$EZ$351,Data!EO$4,FALSE)</f>
        <v>2.6363636363636363E-2</v>
      </c>
      <c r="W156" s="22">
        <f>VLOOKUP($B156,Data!$A$8:$EZ$351,Data!EP$4,FALSE)</f>
        <v>2.5016759776536314E-2</v>
      </c>
      <c r="X156" s="22">
        <f>VLOOKUP($B156,Data!$A$8:$EZ$351,Data!EQ$4,FALSE)</f>
        <v>2.6429391504018369E-2</v>
      </c>
      <c r="Y156" s="22">
        <f>VLOOKUP($B156,Data!$A$8:$EZ$351,Data!ER$4,FALSE)</f>
        <v>2.5232815964523283E-2</v>
      </c>
      <c r="Z156" s="22">
        <f>VLOOKUP($B156,Data!$A$8:$EZ$351,Data!ES$4,FALSE)</f>
        <v>2.54875283446712E-2</v>
      </c>
      <c r="AA156" s="22">
        <f>VLOOKUP($B156,Data!$A$8:$EZ$351,Data!ET$4,FALSE)</f>
        <v>2.4572697003329633E-2</v>
      </c>
      <c r="AB156" s="22">
        <f>VLOOKUP($B156,Data!$A$8:$EZ$351,Data!EU$4,FALSE)</f>
        <v>2.4478594950603731E-2</v>
      </c>
      <c r="AC156" s="22">
        <f>VLOOKUP($B156,Data!$A$8:$EZ$351,Data!EV$4,FALSE)</f>
        <v>2.382838283828383E-2</v>
      </c>
      <c r="AD156" s="22">
        <f>VLOOKUP($B156,Data!$A$8:$EZ$351,Data!EW$4,FALSE)</f>
        <v>2.281115879828326E-2</v>
      </c>
      <c r="AE156" s="22">
        <f>VLOOKUP($B156,Data!$A$8:$EZ$351,Data!EX$4,FALSE)</f>
        <v>2.4116379310344827E-2</v>
      </c>
      <c r="AF156" s="22">
        <f>VLOOKUP($B156,Data!$A$8:$EZ$351,Data!EY$4,FALSE)</f>
        <v>2.5392895586652316E-2</v>
      </c>
      <c r="AG156" s="22">
        <f>VLOOKUP($B156,Data!$A$8:$EZ$351,Data!EZ$4,FALSE)</f>
        <v>2.5185577942735949E-2</v>
      </c>
      <c r="AH156" s="22">
        <f>VLOOKUP($B156,Data!$A$8:$FA$351,Data!FA$4,FALSE)</f>
        <v>2.5979274611398963E-2</v>
      </c>
      <c r="AI156" s="22">
        <f>VLOOKUP($B156,Data!$A$8:FB$351,Data!FB$4,FALSE)</f>
        <v>2.6031413612565446E-2</v>
      </c>
      <c r="AJ156" s="22">
        <f>VLOOKUP($B156,Data!$A$8:FC$351,Data!FC$4,FALSE)</f>
        <v>2.6413155190133607E-2</v>
      </c>
      <c r="AK156" s="22">
        <f>VLOOKUP($B156,Data!$A$8:FD$351,Data!FD$4,FALSE)</f>
        <v>6.1081359423274972E-2</v>
      </c>
      <c r="AL156" s="22">
        <f>VLOOKUP($B156,Data!$A$8:FE$351,Data!FE$4,FALSE)</f>
        <v>6.5358255451713393E-2</v>
      </c>
      <c r="AM156" s="22">
        <f>VLOOKUP($B156,Data!$A$8:FF$351,Data!FF$4,FALSE)</f>
        <v>6.2798353909465018E-2</v>
      </c>
      <c r="AN156" s="22" t="e">
        <f>VLOOKUP($B156,Data!$A$8:$EZ$351,Data!#REF!,FALSE)</f>
        <v>#REF!</v>
      </c>
      <c r="AO156" s="22" t="e">
        <f>VLOOKUP($B156,Data!$A$8:$EZ$351,Data!#REF!,FALSE)</f>
        <v>#REF!</v>
      </c>
      <c r="AP156" s="22" t="e">
        <f>VLOOKUP($B156,Data!$A$8:$EZ$351,Data!#REF!,FALSE)</f>
        <v>#REF!</v>
      </c>
      <c r="AQ156" s="22" t="e">
        <f>VLOOKUP($B156,Data!$A$8:$EZ$351,Data!#REF!,FALSE)</f>
        <v>#REF!</v>
      </c>
      <c r="AR156" s="22" t="e">
        <f>VLOOKUP($B156,Data!$A$8:$EZ$351,Data!#REF!,FALSE)</f>
        <v>#REF!</v>
      </c>
      <c r="AS156" s="22" t="e">
        <f>VLOOKUP($B156,Data!$A$8:$EZ$351,Data!#REF!,FALSE)</f>
        <v>#REF!</v>
      </c>
      <c r="AT156" s="22" t="e">
        <f>VLOOKUP($B156,Data!$A$8:$EZ$351,Data!#REF!,FALSE)</f>
        <v>#REF!</v>
      </c>
      <c r="AU156" s="22" t="e">
        <f>VLOOKUP($B156,Data!$A$8:$EZ$351,Data!#REF!,FALSE)</f>
        <v>#REF!</v>
      </c>
      <c r="AV156" s="22" t="e">
        <f>VLOOKUP($B156,Data!$A$8:$EZ$351,Data!#REF!,FALSE)</f>
        <v>#REF!</v>
      </c>
      <c r="AW156" s="22" t="e">
        <f>VLOOKUP($B156,Data!$A$8:$EZ$351,Data!#REF!,FALSE)</f>
        <v>#REF!</v>
      </c>
      <c r="AX156" s="22" t="e">
        <f>VLOOKUP($B156,Data!$A$8:$EZ$351,Data!#REF!,FALSE)</f>
        <v>#REF!</v>
      </c>
      <c r="AY156" s="22" t="e">
        <f>VLOOKUP($B156,Data!$A$8:$EZ$351,Data!#REF!,FALSE)</f>
        <v>#REF!</v>
      </c>
      <c r="AZ156" s="22" t="e">
        <f>VLOOKUP($B156,Data!$A$8:$EZ$351,Data!#REF!,FALSE)</f>
        <v>#REF!</v>
      </c>
      <c r="BA156" s="22" t="e">
        <f>VLOOKUP($B156,Data!$A$8:$EZ$351,Data!#REF!,FALSE)</f>
        <v>#REF!</v>
      </c>
      <c r="BB156" s="22" t="e">
        <f>VLOOKUP($B156,Data!$A$8:$EZ$351,Data!#REF!,FALSE)</f>
        <v>#REF!</v>
      </c>
      <c r="BC156" s="22" t="e">
        <f>VLOOKUP($B156,Data!$A$8:$EZ$351,Data!#REF!,FALSE)</f>
        <v>#REF!</v>
      </c>
      <c r="BD156" s="22" t="e">
        <f>VLOOKUP($B156,Data!$A$8:$EZ$351,Data!#REF!,FALSE)</f>
        <v>#REF!</v>
      </c>
      <c r="BE156" s="22" t="e">
        <f>VLOOKUP($B156,Data!$A$8:$EZ$351,Data!#REF!,FALSE)</f>
        <v>#REF!</v>
      </c>
    </row>
    <row r="157" spans="1:57" x14ac:dyDescent="0.3">
      <c r="A157" s="1"/>
      <c r="B157" s="16" t="s">
        <v>171</v>
      </c>
      <c r="C157" s="35" t="s">
        <v>440</v>
      </c>
      <c r="D157" t="s">
        <v>442</v>
      </c>
      <c r="E157" s="36" t="s">
        <v>171</v>
      </c>
      <c r="F157" t="s">
        <v>396</v>
      </c>
      <c r="G157" t="s">
        <v>418</v>
      </c>
      <c r="H157" s="22" t="e">
        <f>VLOOKUP($B157,Data!$A$8:$EZ$351,Data!EA$4,FALSE)</f>
        <v>#DIV/0!</v>
      </c>
      <c r="I157" s="22">
        <f>VLOOKUP($B157,Data!$A$8:$EZ$351,Data!EB$4,FALSE)</f>
        <v>8.7217004448838356E-2</v>
      </c>
      <c r="J157" s="22">
        <f>VLOOKUP($B157,Data!$A$8:$EZ$351,Data!EC$4,FALSE)</f>
        <v>8.0968215158924203E-2</v>
      </c>
      <c r="K157" s="22">
        <f>VLOOKUP($B157,Data!$A$8:$EZ$351,Data!ED$4,FALSE)</f>
        <v>7.4883490332176506E-2</v>
      </c>
      <c r="L157" s="22">
        <f>VLOOKUP($B157,Data!$A$8:$EZ$351,Data!EE$4,FALSE)</f>
        <v>7.4954999999999994E-2</v>
      </c>
      <c r="M157" s="22">
        <f>VLOOKUP($B157,Data!$A$8:$EZ$351,Data!EF$4,FALSE)</f>
        <v>6.9484066767830047E-2</v>
      </c>
      <c r="N157" s="22">
        <f>VLOOKUP($B157,Data!$A$8:$EZ$351,Data!EG$4,FALSE)</f>
        <v>6.4582693292370708E-2</v>
      </c>
      <c r="O157" s="22">
        <f>VLOOKUP($B157,Data!$A$8:$EZ$351,Data!EH$4,FALSE)</f>
        <v>5.7631318136769076E-2</v>
      </c>
      <c r="P157" s="22">
        <f>VLOOKUP($B157,Data!$A$8:$EZ$351,Data!EI$4,FALSE)</f>
        <v>5.7798525798525797E-2</v>
      </c>
      <c r="Q157" s="22">
        <f>VLOOKUP($B157,Data!$A$8:$EZ$351,Data!EJ$4,FALSE)</f>
        <v>5.2841796874999999E-2</v>
      </c>
      <c r="R157" s="22">
        <f>VLOOKUP($B157,Data!$A$8:$EZ$351,Data!EK$4,FALSE)</f>
        <v>5.0424063116370807E-2</v>
      </c>
      <c r="S157" s="22">
        <f>VLOOKUP($B157,Data!$A$8:$EZ$351,Data!EL$4,FALSE)</f>
        <v>4.7557673019057174E-2</v>
      </c>
      <c r="T157" s="22">
        <f>VLOOKUP($B157,Data!$A$8:$EZ$351,Data!EM$4,FALSE)</f>
        <v>5.0487309644670048E-2</v>
      </c>
      <c r="U157" s="22">
        <f>VLOOKUP($B157,Data!$A$8:$EZ$351,Data!EN$4,FALSE)</f>
        <v>4.8435613682092558E-2</v>
      </c>
      <c r="V157" s="22">
        <f>VLOOKUP($B157,Data!$A$8:$EZ$351,Data!EO$4,FALSE)</f>
        <v>4.7334659373446046E-2</v>
      </c>
      <c r="W157" s="22">
        <f>VLOOKUP($B157,Data!$A$8:$EZ$351,Data!EP$4,FALSE)</f>
        <v>4.5811544153922051E-2</v>
      </c>
      <c r="X157" s="22">
        <f>VLOOKUP($B157,Data!$A$8:$EZ$351,Data!EQ$4,FALSE)</f>
        <v>4.7920504120213279E-2</v>
      </c>
      <c r="Y157" s="22">
        <f>VLOOKUP($B157,Data!$A$8:$EZ$351,Data!ER$4,FALSE)</f>
        <v>4.7840853954391076E-2</v>
      </c>
      <c r="Z157" s="22">
        <f>VLOOKUP($B157,Data!$A$8:$EZ$351,Data!ES$4,FALSE)</f>
        <v>4.7008378511582058E-2</v>
      </c>
      <c r="AA157" s="22">
        <f>VLOOKUP($B157,Data!$A$8:$EZ$351,Data!ET$4,FALSE)</f>
        <v>4.6350546176762659E-2</v>
      </c>
      <c r="AB157" s="22">
        <f>VLOOKUP($B157,Data!$A$8:$EZ$351,Data!EU$4,FALSE)</f>
        <v>4.8812967581047383E-2</v>
      </c>
      <c r="AC157" s="22">
        <f>VLOOKUP($B157,Data!$A$8:$EZ$351,Data!EV$4,FALSE)</f>
        <v>4.8792079207920794E-2</v>
      </c>
      <c r="AD157" s="22">
        <f>VLOOKUP($B157,Data!$A$8:$EZ$351,Data!EW$4,FALSE)</f>
        <v>4.7991223793271573E-2</v>
      </c>
      <c r="AE157" s="22">
        <f>VLOOKUP($B157,Data!$A$8:$EZ$351,Data!EX$4,FALSE)</f>
        <v>4.7692307692307694E-2</v>
      </c>
      <c r="AF157" s="22">
        <f>VLOOKUP($B157,Data!$A$8:$EZ$351,Data!EY$4,FALSE)</f>
        <v>4.959921798631476E-2</v>
      </c>
      <c r="AG157" s="22">
        <f>VLOOKUP($B157,Data!$A$8:$EZ$351,Data!EZ$4,FALSE)</f>
        <v>4.8765978367748278E-2</v>
      </c>
      <c r="AH157" s="22">
        <f>VLOOKUP($B157,Data!$A$8:$FA$351,Data!FA$4,FALSE)</f>
        <v>4.6980759743463246E-2</v>
      </c>
      <c r="AI157" s="22">
        <f>VLOOKUP($B157,Data!$A$8:FB$351,Data!FB$4,FALSE)</f>
        <v>4.76586325627152E-2</v>
      </c>
      <c r="AJ157" s="22">
        <f>VLOOKUP($B157,Data!$A$8:FC$351,Data!FC$4,FALSE)</f>
        <v>5.0892594409024029E-2</v>
      </c>
      <c r="AK157" s="22">
        <f>VLOOKUP($B157,Data!$A$8:FD$351,Data!FD$4,FALSE)</f>
        <v>9.3503685503685499E-2</v>
      </c>
      <c r="AL157" s="22">
        <f>VLOOKUP($B157,Data!$A$8:FE$351,Data!FE$4,FALSE)</f>
        <v>9.1249385145105749E-2</v>
      </c>
      <c r="AM157" s="22">
        <f>VLOOKUP($B157,Data!$A$8:FF$351,Data!FF$4,FALSE)</f>
        <v>8.9249632172633639E-2</v>
      </c>
      <c r="AN157" s="22" t="e">
        <f>VLOOKUP($B157,Data!$A$8:$EZ$351,Data!#REF!,FALSE)</f>
        <v>#REF!</v>
      </c>
      <c r="AO157" s="22" t="e">
        <f>VLOOKUP($B157,Data!$A$8:$EZ$351,Data!#REF!,FALSE)</f>
        <v>#REF!</v>
      </c>
      <c r="AP157" s="22" t="e">
        <f>VLOOKUP($B157,Data!$A$8:$EZ$351,Data!#REF!,FALSE)</f>
        <v>#REF!</v>
      </c>
      <c r="AQ157" s="22" t="e">
        <f>VLOOKUP($B157,Data!$A$8:$EZ$351,Data!#REF!,FALSE)</f>
        <v>#REF!</v>
      </c>
      <c r="AR157" s="22" t="e">
        <f>VLOOKUP($B157,Data!$A$8:$EZ$351,Data!#REF!,FALSE)</f>
        <v>#REF!</v>
      </c>
      <c r="AS157" s="22" t="e">
        <f>VLOOKUP($B157,Data!$A$8:$EZ$351,Data!#REF!,FALSE)</f>
        <v>#REF!</v>
      </c>
      <c r="AT157" s="22" t="e">
        <f>VLOOKUP($B157,Data!$A$8:$EZ$351,Data!#REF!,FALSE)</f>
        <v>#REF!</v>
      </c>
      <c r="AU157" s="22" t="e">
        <f>VLOOKUP($B157,Data!$A$8:$EZ$351,Data!#REF!,FALSE)</f>
        <v>#REF!</v>
      </c>
      <c r="AV157" s="22" t="e">
        <f>VLOOKUP($B157,Data!$A$8:$EZ$351,Data!#REF!,FALSE)</f>
        <v>#REF!</v>
      </c>
      <c r="AW157" s="22" t="e">
        <f>VLOOKUP($B157,Data!$A$8:$EZ$351,Data!#REF!,FALSE)</f>
        <v>#REF!</v>
      </c>
      <c r="AX157" s="22" t="e">
        <f>VLOOKUP($B157,Data!$A$8:$EZ$351,Data!#REF!,FALSE)</f>
        <v>#REF!</v>
      </c>
      <c r="AY157" s="22" t="e">
        <f>VLOOKUP($B157,Data!$A$8:$EZ$351,Data!#REF!,FALSE)</f>
        <v>#REF!</v>
      </c>
      <c r="AZ157" s="22" t="e">
        <f>VLOOKUP($B157,Data!$A$8:$EZ$351,Data!#REF!,FALSE)</f>
        <v>#REF!</v>
      </c>
      <c r="BA157" s="22" t="e">
        <f>VLOOKUP($B157,Data!$A$8:$EZ$351,Data!#REF!,FALSE)</f>
        <v>#REF!</v>
      </c>
      <c r="BB157" s="22" t="e">
        <f>VLOOKUP($B157,Data!$A$8:$EZ$351,Data!#REF!,FALSE)</f>
        <v>#REF!</v>
      </c>
      <c r="BC157" s="22" t="e">
        <f>VLOOKUP($B157,Data!$A$8:$EZ$351,Data!#REF!,FALSE)</f>
        <v>#REF!</v>
      </c>
      <c r="BD157" s="22" t="e">
        <f>VLOOKUP($B157,Data!$A$8:$EZ$351,Data!#REF!,FALSE)</f>
        <v>#REF!</v>
      </c>
      <c r="BE157" s="22" t="e">
        <f>VLOOKUP($B157,Data!$A$8:$EZ$351,Data!#REF!,FALSE)</f>
        <v>#REF!</v>
      </c>
    </row>
    <row r="158" spans="1:57" x14ac:dyDescent="0.3">
      <c r="A158" s="1"/>
      <c r="B158" s="16" t="s">
        <v>172</v>
      </c>
      <c r="C158" s="35" t="s">
        <v>440</v>
      </c>
      <c r="D158" t="s">
        <v>442</v>
      </c>
      <c r="E158" s="36" t="s">
        <v>172</v>
      </c>
      <c r="F158" t="s">
        <v>399</v>
      </c>
      <c r="G158" t="s">
        <v>418</v>
      </c>
      <c r="H158" s="22" t="e">
        <f>VLOOKUP($B158,Data!$A$8:$EZ$351,Data!EA$4,FALSE)</f>
        <v>#DIV/0!</v>
      </c>
      <c r="I158" s="22">
        <f>VLOOKUP($B158,Data!$A$8:$EZ$351,Data!EB$4,FALSE)</f>
        <v>0.1111111111111111</v>
      </c>
      <c r="J158" s="22">
        <f>VLOOKUP($B158,Data!$A$8:$EZ$351,Data!EC$4,FALSE)</f>
        <v>0.10409022556390977</v>
      </c>
      <c r="K158" s="22">
        <f>VLOOKUP($B158,Data!$A$8:$EZ$351,Data!ED$4,FALSE)</f>
        <v>9.6815476190476188E-2</v>
      </c>
      <c r="L158" s="22">
        <f>VLOOKUP($B158,Data!$A$8:$EZ$351,Data!EE$4,FALSE)</f>
        <v>9.5959004392386527E-2</v>
      </c>
      <c r="M158" s="22">
        <f>VLOOKUP($B158,Data!$A$8:$EZ$351,Data!EF$4,FALSE)</f>
        <v>8.4588235294117645E-2</v>
      </c>
      <c r="N158" s="22">
        <f>VLOOKUP($B158,Data!$A$8:$EZ$351,Data!EG$4,FALSE)</f>
        <v>7.2928994082840232E-2</v>
      </c>
      <c r="O158" s="22">
        <f>VLOOKUP($B158,Data!$A$8:$EZ$351,Data!EH$4,FALSE)</f>
        <v>6.616541353383458E-2</v>
      </c>
      <c r="P158" s="22">
        <f>VLOOKUP($B158,Data!$A$8:$EZ$351,Data!EI$4,FALSE)</f>
        <v>6.3732928679817905E-2</v>
      </c>
      <c r="Q158" s="22">
        <f>VLOOKUP($B158,Data!$A$8:$EZ$351,Data!EJ$4,FALSE)</f>
        <v>7.7564296520423598E-2</v>
      </c>
      <c r="R158" s="22">
        <f>VLOOKUP($B158,Data!$A$8:$EZ$351,Data!EK$4,FALSE)</f>
        <v>7.3067846607669615E-2</v>
      </c>
      <c r="S158" s="22">
        <f>VLOOKUP($B158,Data!$A$8:$EZ$351,Data!EL$4,FALSE)</f>
        <v>6.6524300441826209E-2</v>
      </c>
      <c r="T158" s="22">
        <f>VLOOKUP($B158,Data!$A$8:$EZ$351,Data!EM$4,FALSE)</f>
        <v>6.7178002894356006E-2</v>
      </c>
      <c r="U158" s="22">
        <f>VLOOKUP($B158,Data!$A$8:$EZ$351,Data!EN$4,FALSE)</f>
        <v>6.5021897810218984E-2</v>
      </c>
      <c r="V158" s="22">
        <f>VLOOKUP($B158,Data!$A$8:$EZ$351,Data!EO$4,FALSE)</f>
        <v>6.3095238095238093E-2</v>
      </c>
      <c r="W158" s="22">
        <f>VLOOKUP($B158,Data!$A$8:$EZ$351,Data!EP$4,FALSE)</f>
        <v>5.7873563218390801E-2</v>
      </c>
      <c r="X158" s="22">
        <f>VLOOKUP($B158,Data!$A$8:$EZ$351,Data!EQ$4,FALSE)</f>
        <v>6.6092124814264491E-2</v>
      </c>
      <c r="Y158" s="22">
        <f>VLOOKUP($B158,Data!$A$8:$EZ$351,Data!ER$4,FALSE)</f>
        <v>6.3881673881673887E-2</v>
      </c>
      <c r="Z158" s="22">
        <f>VLOOKUP($B158,Data!$A$8:$EZ$351,Data!ES$4,FALSE)</f>
        <v>6.2252510760401725E-2</v>
      </c>
      <c r="AA158" s="22">
        <f>VLOOKUP($B158,Data!$A$8:$EZ$351,Data!ET$4,FALSE)</f>
        <v>6.011661807580175E-2</v>
      </c>
      <c r="AB158" s="22">
        <f>VLOOKUP($B158,Data!$A$8:$EZ$351,Data!EU$4,FALSE)</f>
        <v>6.2388489208633095E-2</v>
      </c>
      <c r="AC158" s="22">
        <f>VLOOKUP($B158,Data!$A$8:$EZ$351,Data!EV$4,FALSE)</f>
        <v>6.2470760233918128E-2</v>
      </c>
      <c r="AD158" s="22">
        <f>VLOOKUP($B158,Data!$A$8:$EZ$351,Data!EW$4,FALSE)</f>
        <v>6.0591630591630592E-2</v>
      </c>
      <c r="AE158" s="22">
        <f>VLOOKUP($B158,Data!$A$8:$EZ$351,Data!EX$4,FALSE)</f>
        <v>5.8345534407027819E-2</v>
      </c>
      <c r="AF158" s="22">
        <f>VLOOKUP($B158,Data!$A$8:$EZ$351,Data!EY$4,FALSE)</f>
        <v>6.2704678362573096E-2</v>
      </c>
      <c r="AG158" s="22">
        <f>VLOOKUP($B158,Data!$A$8:$EZ$351,Data!EZ$4,FALSE)</f>
        <v>5.9367977528089887E-2</v>
      </c>
      <c r="AH158" s="22">
        <f>VLOOKUP($B158,Data!$A$8:$FA$351,Data!FA$4,FALSE)</f>
        <v>5.6750700280112046E-2</v>
      </c>
      <c r="AI158" s="22">
        <f>VLOOKUP($B158,Data!$A$8:FB$351,Data!FB$4,FALSE)</f>
        <v>5.440443213296399E-2</v>
      </c>
      <c r="AJ158" s="22">
        <f>VLOOKUP($B158,Data!$A$8:FC$351,Data!FC$4,FALSE)</f>
        <v>6.027662517289073E-2</v>
      </c>
      <c r="AK158" s="22">
        <f>VLOOKUP($B158,Data!$A$8:FD$351,Data!FD$4,FALSE)</f>
        <v>0.1154320987654321</v>
      </c>
      <c r="AL158" s="22">
        <f>VLOOKUP($B158,Data!$A$8:FE$351,Data!FE$4,FALSE)</f>
        <v>0.10782312925170068</v>
      </c>
      <c r="AM158" s="22">
        <f>VLOOKUP($B158,Data!$A$8:FF$351,Data!FF$4,FALSE)</f>
        <v>0.10562932226832641</v>
      </c>
      <c r="AN158" s="22" t="e">
        <f>VLOOKUP($B158,Data!$A$8:$EZ$351,Data!#REF!,FALSE)</f>
        <v>#REF!</v>
      </c>
      <c r="AO158" s="22" t="e">
        <f>VLOOKUP($B158,Data!$A$8:$EZ$351,Data!#REF!,FALSE)</f>
        <v>#REF!</v>
      </c>
      <c r="AP158" s="22" t="e">
        <f>VLOOKUP($B158,Data!$A$8:$EZ$351,Data!#REF!,FALSE)</f>
        <v>#REF!</v>
      </c>
      <c r="AQ158" s="22" t="e">
        <f>VLOOKUP($B158,Data!$A$8:$EZ$351,Data!#REF!,FALSE)</f>
        <v>#REF!</v>
      </c>
      <c r="AR158" s="22" t="e">
        <f>VLOOKUP($B158,Data!$A$8:$EZ$351,Data!#REF!,FALSE)</f>
        <v>#REF!</v>
      </c>
      <c r="AS158" s="22" t="e">
        <f>VLOOKUP($B158,Data!$A$8:$EZ$351,Data!#REF!,FALSE)</f>
        <v>#REF!</v>
      </c>
      <c r="AT158" s="22" t="e">
        <f>VLOOKUP($B158,Data!$A$8:$EZ$351,Data!#REF!,FALSE)</f>
        <v>#REF!</v>
      </c>
      <c r="AU158" s="22" t="e">
        <f>VLOOKUP($B158,Data!$A$8:$EZ$351,Data!#REF!,FALSE)</f>
        <v>#REF!</v>
      </c>
      <c r="AV158" s="22" t="e">
        <f>VLOOKUP($B158,Data!$A$8:$EZ$351,Data!#REF!,FALSE)</f>
        <v>#REF!</v>
      </c>
      <c r="AW158" s="22" t="e">
        <f>VLOOKUP($B158,Data!$A$8:$EZ$351,Data!#REF!,FALSE)</f>
        <v>#REF!</v>
      </c>
      <c r="AX158" s="22" t="e">
        <f>VLOOKUP($B158,Data!$A$8:$EZ$351,Data!#REF!,FALSE)</f>
        <v>#REF!</v>
      </c>
      <c r="AY158" s="22" t="e">
        <f>VLOOKUP($B158,Data!$A$8:$EZ$351,Data!#REF!,FALSE)</f>
        <v>#REF!</v>
      </c>
      <c r="AZ158" s="22" t="e">
        <f>VLOOKUP($B158,Data!$A$8:$EZ$351,Data!#REF!,FALSE)</f>
        <v>#REF!</v>
      </c>
      <c r="BA158" s="22" t="e">
        <f>VLOOKUP($B158,Data!$A$8:$EZ$351,Data!#REF!,FALSE)</f>
        <v>#REF!</v>
      </c>
      <c r="BB158" s="22" t="e">
        <f>VLOOKUP($B158,Data!$A$8:$EZ$351,Data!#REF!,FALSE)</f>
        <v>#REF!</v>
      </c>
      <c r="BC158" s="22" t="e">
        <f>VLOOKUP($B158,Data!$A$8:$EZ$351,Data!#REF!,FALSE)</f>
        <v>#REF!</v>
      </c>
      <c r="BD158" s="22" t="e">
        <f>VLOOKUP($B158,Data!$A$8:$EZ$351,Data!#REF!,FALSE)</f>
        <v>#REF!</v>
      </c>
      <c r="BE158" s="22" t="e">
        <f>VLOOKUP($B158,Data!$A$8:$EZ$351,Data!#REF!,FALSE)</f>
        <v>#REF!</v>
      </c>
    </row>
    <row r="159" spans="1:57" x14ac:dyDescent="0.3">
      <c r="A159" s="1"/>
      <c r="B159" s="16" t="s">
        <v>173</v>
      </c>
      <c r="C159" s="35" t="s">
        <v>440</v>
      </c>
      <c r="D159" t="s">
        <v>442</v>
      </c>
      <c r="E159" s="36" t="s">
        <v>173</v>
      </c>
      <c r="F159" t="s">
        <v>402</v>
      </c>
      <c r="G159" t="s">
        <v>418</v>
      </c>
      <c r="H159" s="22" t="e">
        <f>VLOOKUP($B159,Data!$A$8:$EZ$351,Data!EA$4,FALSE)</f>
        <v>#DIV/0!</v>
      </c>
      <c r="I159" s="22">
        <f>VLOOKUP($B159,Data!$A$8:$EZ$351,Data!EB$4,FALSE)</f>
        <v>8.2982273201251303E-2</v>
      </c>
      <c r="J159" s="22">
        <f>VLOOKUP($B159,Data!$A$8:$EZ$351,Data!EC$4,FALSE)</f>
        <v>7.8973305954825462E-2</v>
      </c>
      <c r="K159" s="22">
        <f>VLOOKUP($B159,Data!$A$8:$EZ$351,Data!ED$4,FALSE)</f>
        <v>7.3311359026369163E-2</v>
      </c>
      <c r="L159" s="22">
        <f>VLOOKUP($B159,Data!$A$8:$EZ$351,Data!EE$4,FALSE)</f>
        <v>7.0817768803634523E-2</v>
      </c>
      <c r="M159" s="22">
        <f>VLOOKUP($B159,Data!$A$8:$EZ$351,Data!EF$4,FALSE)</f>
        <v>6.6542580316165223E-2</v>
      </c>
      <c r="N159" s="22">
        <f>VLOOKUP($B159,Data!$A$8:$EZ$351,Data!EG$4,FALSE)</f>
        <v>6.117139959432049E-2</v>
      </c>
      <c r="O159" s="22">
        <f>VLOOKUP($B159,Data!$A$8:$EZ$351,Data!EH$4,FALSE)</f>
        <v>5.575892857142857E-2</v>
      </c>
      <c r="P159" s="22">
        <f>VLOOKUP($B159,Data!$A$8:$EZ$351,Data!EI$4,FALSE)</f>
        <v>5.4154078549848945E-2</v>
      </c>
      <c r="Q159" s="22">
        <f>VLOOKUP($B159,Data!$A$8:$EZ$351,Data!EJ$4,FALSE)</f>
        <v>5.2960559161258115E-2</v>
      </c>
      <c r="R159" s="22">
        <f>VLOOKUP($B159,Data!$A$8:$EZ$351,Data!EK$4,FALSE)</f>
        <v>5.122266401590457E-2</v>
      </c>
      <c r="S159" s="22">
        <f>VLOOKUP($B159,Data!$A$8:$EZ$351,Data!EL$4,FALSE)</f>
        <v>5.1057157309054121E-2</v>
      </c>
      <c r="T159" s="22">
        <f>VLOOKUP($B159,Data!$A$8:$EZ$351,Data!EM$4,FALSE)</f>
        <v>4.9935515873015875E-2</v>
      </c>
      <c r="U159" s="22">
        <f>VLOOKUP($B159,Data!$A$8:$EZ$351,Data!EN$4,FALSE)</f>
        <v>4.9793307086614176E-2</v>
      </c>
      <c r="V159" s="22">
        <f>VLOOKUP($B159,Data!$A$8:$EZ$351,Data!EO$4,FALSE)</f>
        <v>4.8506719761075165E-2</v>
      </c>
      <c r="W159" s="22">
        <f>VLOOKUP($B159,Data!$A$8:$EZ$351,Data!EP$4,FALSE)</f>
        <v>4.5285024154589369E-2</v>
      </c>
      <c r="X159" s="22">
        <f>VLOOKUP($B159,Data!$A$8:$EZ$351,Data!EQ$4,FALSE)</f>
        <v>4.3809069212410498E-2</v>
      </c>
      <c r="Y159" s="22">
        <f>VLOOKUP($B159,Data!$A$8:$EZ$351,Data!ER$4,FALSE)</f>
        <v>4.3479078514339443E-2</v>
      </c>
      <c r="Z159" s="22">
        <f>VLOOKUP($B159,Data!$A$8:$EZ$351,Data!ES$4,FALSE)</f>
        <v>4.269432522651407E-2</v>
      </c>
      <c r="AA159" s="22">
        <f>VLOOKUP($B159,Data!$A$8:$EZ$351,Data!ET$4,FALSE)</f>
        <v>4.2954545454545454E-2</v>
      </c>
      <c r="AB159" s="22">
        <f>VLOOKUP($B159,Data!$A$8:$EZ$351,Data!EU$4,FALSE)</f>
        <v>4.4629168740666997E-2</v>
      </c>
      <c r="AC159" s="22">
        <f>VLOOKUP($B159,Data!$A$8:$EZ$351,Data!EV$4,FALSE)</f>
        <v>4.466266866566717E-2</v>
      </c>
      <c r="AD159" s="22">
        <f>VLOOKUP($B159,Data!$A$8:$EZ$351,Data!EW$4,FALSE)</f>
        <v>4.4044117647058824E-2</v>
      </c>
      <c r="AE159" s="22">
        <f>VLOOKUP($B159,Data!$A$8:$EZ$351,Data!EX$4,FALSE)</f>
        <v>4.3495773247140726E-2</v>
      </c>
      <c r="AF159" s="22">
        <f>VLOOKUP($B159,Data!$A$8:$EZ$351,Data!EY$4,FALSE)</f>
        <v>4.5281342546890424E-2</v>
      </c>
      <c r="AG159" s="22">
        <f>VLOOKUP($B159,Data!$A$8:$EZ$351,Data!EZ$4,FALSE)</f>
        <v>4.4939467312348672E-2</v>
      </c>
      <c r="AH159" s="22">
        <f>VLOOKUP($B159,Data!$A$8:$FA$351,Data!FA$4,FALSE)</f>
        <v>4.6555609995100444E-2</v>
      </c>
      <c r="AI159" s="22">
        <f>VLOOKUP($B159,Data!$A$8:FB$351,Data!FB$4,FALSE)</f>
        <v>4.6001964636542242E-2</v>
      </c>
      <c r="AJ159" s="22">
        <f>VLOOKUP($B159,Data!$A$8:FC$351,Data!FC$4,FALSE)</f>
        <v>4.7317429406037004E-2</v>
      </c>
      <c r="AK159" s="22">
        <f>VLOOKUP($B159,Data!$A$8:FD$351,Data!FD$4,FALSE)</f>
        <v>9.9587020648967545E-2</v>
      </c>
      <c r="AL159" s="22">
        <f>VLOOKUP($B159,Data!$A$8:FE$351,Data!FE$4,FALSE)</f>
        <v>0.10519821605550049</v>
      </c>
      <c r="AM159" s="22">
        <f>VLOOKUP($B159,Data!$A$8:FF$351,Data!FF$4,FALSE)</f>
        <v>0.10517805582290664</v>
      </c>
      <c r="AN159" s="22" t="e">
        <f>VLOOKUP($B159,Data!$A$8:$EZ$351,Data!#REF!,FALSE)</f>
        <v>#REF!</v>
      </c>
      <c r="AO159" s="22" t="e">
        <f>VLOOKUP($B159,Data!$A$8:$EZ$351,Data!#REF!,FALSE)</f>
        <v>#REF!</v>
      </c>
      <c r="AP159" s="22" t="e">
        <f>VLOOKUP($B159,Data!$A$8:$EZ$351,Data!#REF!,FALSE)</f>
        <v>#REF!</v>
      </c>
      <c r="AQ159" s="22" t="e">
        <f>VLOOKUP($B159,Data!$A$8:$EZ$351,Data!#REF!,FALSE)</f>
        <v>#REF!</v>
      </c>
      <c r="AR159" s="22" t="e">
        <f>VLOOKUP($B159,Data!$A$8:$EZ$351,Data!#REF!,FALSE)</f>
        <v>#REF!</v>
      </c>
      <c r="AS159" s="22" t="e">
        <f>VLOOKUP($B159,Data!$A$8:$EZ$351,Data!#REF!,FALSE)</f>
        <v>#REF!</v>
      </c>
      <c r="AT159" s="22" t="e">
        <f>VLOOKUP($B159,Data!$A$8:$EZ$351,Data!#REF!,FALSE)</f>
        <v>#REF!</v>
      </c>
      <c r="AU159" s="22" t="e">
        <f>VLOOKUP($B159,Data!$A$8:$EZ$351,Data!#REF!,FALSE)</f>
        <v>#REF!</v>
      </c>
      <c r="AV159" s="22" t="e">
        <f>VLOOKUP($B159,Data!$A$8:$EZ$351,Data!#REF!,FALSE)</f>
        <v>#REF!</v>
      </c>
      <c r="AW159" s="22" t="e">
        <f>VLOOKUP($B159,Data!$A$8:$EZ$351,Data!#REF!,FALSE)</f>
        <v>#REF!</v>
      </c>
      <c r="AX159" s="22" t="e">
        <f>VLOOKUP($B159,Data!$A$8:$EZ$351,Data!#REF!,FALSE)</f>
        <v>#REF!</v>
      </c>
      <c r="AY159" s="22" t="e">
        <f>VLOOKUP($B159,Data!$A$8:$EZ$351,Data!#REF!,FALSE)</f>
        <v>#REF!</v>
      </c>
      <c r="AZ159" s="22" t="e">
        <f>VLOOKUP($B159,Data!$A$8:$EZ$351,Data!#REF!,FALSE)</f>
        <v>#REF!</v>
      </c>
      <c r="BA159" s="22" t="e">
        <f>VLOOKUP($B159,Data!$A$8:$EZ$351,Data!#REF!,FALSE)</f>
        <v>#REF!</v>
      </c>
      <c r="BB159" s="22" t="e">
        <f>VLOOKUP($B159,Data!$A$8:$EZ$351,Data!#REF!,FALSE)</f>
        <v>#REF!</v>
      </c>
      <c r="BC159" s="22" t="e">
        <f>VLOOKUP($B159,Data!$A$8:$EZ$351,Data!#REF!,FALSE)</f>
        <v>#REF!</v>
      </c>
      <c r="BD159" s="22" t="e">
        <f>VLOOKUP($B159,Data!$A$8:$EZ$351,Data!#REF!,FALSE)</f>
        <v>#REF!</v>
      </c>
      <c r="BE159" s="22" t="e">
        <f>VLOOKUP($B159,Data!$A$8:$EZ$351,Data!#REF!,FALSE)</f>
        <v>#REF!</v>
      </c>
    </row>
    <row r="160" spans="1:57" x14ac:dyDescent="0.3">
      <c r="A160" s="1"/>
      <c r="B160" s="16" t="s">
        <v>14</v>
      </c>
      <c r="C160" s="35" t="s">
        <v>440</v>
      </c>
      <c r="D160" t="s">
        <v>442</v>
      </c>
      <c r="E160" s="36" t="s">
        <v>14</v>
      </c>
      <c r="F160" t="s">
        <v>418</v>
      </c>
      <c r="G160" t="s">
        <v>418</v>
      </c>
      <c r="H160" s="22" t="e">
        <f>VLOOKUP($B160,Data!$A$8:$EZ$351,Data!EA$4,FALSE)</f>
        <v>#DIV/0!</v>
      </c>
      <c r="I160" s="22">
        <f>VLOOKUP($B160,Data!$A$8:$EZ$351,Data!EB$4,FALSE)</f>
        <v>6.0685080864982734E-2</v>
      </c>
      <c r="J160" s="22">
        <f>VLOOKUP($B160,Data!$A$8:$EZ$351,Data!EC$4,FALSE)</f>
        <v>5.7356363636363636E-2</v>
      </c>
      <c r="K160" s="22">
        <f>VLOOKUP($B160,Data!$A$8:$EZ$351,Data!ED$4,FALSE)</f>
        <v>5.4319145015662429E-2</v>
      </c>
      <c r="L160" s="22">
        <f>VLOOKUP($B160,Data!$A$8:$EZ$351,Data!EE$4,FALSE)</f>
        <v>5.5654993514915693E-2</v>
      </c>
      <c r="M160" s="22">
        <f>VLOOKUP($B160,Data!$A$8:$EZ$351,Data!EF$4,FALSE)</f>
        <v>4.9090408949202274E-2</v>
      </c>
      <c r="N160" s="22">
        <f>VLOOKUP($B160,Data!$A$8:$EZ$351,Data!EG$4,FALSE)</f>
        <v>4.5051775147928991E-2</v>
      </c>
      <c r="O160" s="22">
        <f>VLOOKUP($B160,Data!$A$8:$EZ$351,Data!EH$4,FALSE)</f>
        <v>4.0197489848652637E-2</v>
      </c>
      <c r="P160" s="22">
        <f>VLOOKUP($B160,Data!$A$8:$EZ$351,Data!EI$4,FALSE)</f>
        <v>3.8329338004794392E-2</v>
      </c>
      <c r="Q160" s="22">
        <f>VLOOKUP($B160,Data!$A$8:$EZ$351,Data!EJ$4,FALSE)</f>
        <v>4.2541935483870967E-2</v>
      </c>
      <c r="R160" s="22">
        <f>VLOOKUP($B160,Data!$A$8:$EZ$351,Data!EK$4,FALSE)</f>
        <v>4.1386861313868616E-2</v>
      </c>
      <c r="S160" s="22">
        <f>VLOOKUP($B160,Data!$A$8:$EZ$351,Data!EL$4,FALSE)</f>
        <v>3.8678191968305423E-2</v>
      </c>
      <c r="T160" s="22">
        <f>VLOOKUP($B160,Data!$A$8:$EZ$351,Data!EM$4,FALSE)</f>
        <v>4.0192988668555238E-2</v>
      </c>
      <c r="U160" s="22">
        <f>VLOOKUP($B160,Data!$A$8:$EZ$351,Data!EN$4,FALSE)</f>
        <v>3.7990915443745631E-2</v>
      </c>
      <c r="V160" s="22">
        <f>VLOOKUP($B160,Data!$A$8:$EZ$351,Data!EO$4,FALSE)</f>
        <v>3.7441330998248687E-2</v>
      </c>
      <c r="W160" s="22">
        <f>VLOOKUP($B160,Data!$A$8:$EZ$351,Data!EP$4,FALSE)</f>
        <v>3.6730870250393975E-2</v>
      </c>
      <c r="X160" s="22">
        <f>VLOOKUP($B160,Data!$A$8:$EZ$351,Data!EQ$4,FALSE)</f>
        <v>3.8305734704549413E-2</v>
      </c>
      <c r="Y160" s="22">
        <f>VLOOKUP($B160,Data!$A$8:$EZ$351,Data!ER$4,FALSE)</f>
        <v>3.8127490039840638E-2</v>
      </c>
      <c r="Z160" s="22">
        <f>VLOOKUP($B160,Data!$A$8:$EZ$351,Data!ES$4,FALSE)</f>
        <v>3.7292741658066737E-2</v>
      </c>
      <c r="AA160" s="22">
        <f>VLOOKUP($B160,Data!$A$8:$EZ$351,Data!ET$4,FALSE)</f>
        <v>3.6567395420898603E-2</v>
      </c>
      <c r="AB160" s="22">
        <f>VLOOKUP($B160,Data!$A$8:$EZ$351,Data!EU$4,FALSE)</f>
        <v>3.8466724286949007E-2</v>
      </c>
      <c r="AC160" s="22">
        <f>VLOOKUP($B160,Data!$A$8:$EZ$351,Data!EV$4,FALSE)</f>
        <v>3.8298166724316844E-2</v>
      </c>
      <c r="AD160" s="22">
        <f>VLOOKUP($B160,Data!$A$8:$EZ$351,Data!EW$4,FALSE)</f>
        <v>3.7397331485011266E-2</v>
      </c>
      <c r="AE160" s="22">
        <f>VLOOKUP($B160,Data!$A$8:$EZ$351,Data!EX$4,FALSE)</f>
        <v>3.7886759581881535E-2</v>
      </c>
      <c r="AF160" s="22">
        <f>VLOOKUP($B160,Data!$A$8:$EZ$351,Data!EY$4,FALSE)</f>
        <v>4.034434539416186E-2</v>
      </c>
      <c r="AG160" s="22">
        <f>VLOOKUP($B160,Data!$A$8:$EZ$351,Data!EZ$4,FALSE)</f>
        <v>4.0189985795454547E-2</v>
      </c>
      <c r="AH160" s="22">
        <f>VLOOKUP($B160,Data!$A$8:$FA$351,Data!FA$4,FALSE)</f>
        <v>3.9436196535878404E-2</v>
      </c>
      <c r="AI160" s="22">
        <f>VLOOKUP($B160,Data!$A$8:FB$351,Data!FB$4,FALSE)</f>
        <v>3.936797752808989E-2</v>
      </c>
      <c r="AJ160" s="22">
        <f>VLOOKUP($B160,Data!$A$8:FC$351,Data!FC$4,FALSE)</f>
        <v>4.1511304347826086E-2</v>
      </c>
      <c r="AK160" s="22">
        <f>VLOOKUP($B160,Data!$A$8:FD$351,Data!FD$4,FALSE)</f>
        <v>8.1329945680742949E-2</v>
      </c>
      <c r="AL160" s="22">
        <f>VLOOKUP($B160,Data!$A$8:FE$351,Data!FE$4,FALSE)</f>
        <v>7.8052131032053537E-2</v>
      </c>
      <c r="AM160" s="22">
        <f>VLOOKUP($B160,Data!$A$8:FF$351,Data!FF$4,FALSE)</f>
        <v>7.6093943139678613E-2</v>
      </c>
      <c r="AN160" s="22" t="e">
        <f>VLOOKUP($B160,Data!$A$8:$EZ$351,Data!#REF!,FALSE)</f>
        <v>#REF!</v>
      </c>
      <c r="AO160" s="22" t="e">
        <f>VLOOKUP($B160,Data!$A$8:$EZ$351,Data!#REF!,FALSE)</f>
        <v>#REF!</v>
      </c>
      <c r="AP160" s="22" t="e">
        <f>VLOOKUP($B160,Data!$A$8:$EZ$351,Data!#REF!,FALSE)</f>
        <v>#REF!</v>
      </c>
      <c r="AQ160" s="22" t="e">
        <f>VLOOKUP($B160,Data!$A$8:$EZ$351,Data!#REF!,FALSE)</f>
        <v>#REF!</v>
      </c>
      <c r="AR160" s="22" t="e">
        <f>VLOOKUP($B160,Data!$A$8:$EZ$351,Data!#REF!,FALSE)</f>
        <v>#REF!</v>
      </c>
      <c r="AS160" s="22" t="e">
        <f>VLOOKUP($B160,Data!$A$8:$EZ$351,Data!#REF!,FALSE)</f>
        <v>#REF!</v>
      </c>
      <c r="AT160" s="22" t="e">
        <f>VLOOKUP($B160,Data!$A$8:$EZ$351,Data!#REF!,FALSE)</f>
        <v>#REF!</v>
      </c>
      <c r="AU160" s="22" t="e">
        <f>VLOOKUP($B160,Data!$A$8:$EZ$351,Data!#REF!,FALSE)</f>
        <v>#REF!</v>
      </c>
      <c r="AV160" s="22" t="e">
        <f>VLOOKUP($B160,Data!$A$8:$EZ$351,Data!#REF!,FALSE)</f>
        <v>#REF!</v>
      </c>
      <c r="AW160" s="22" t="e">
        <f>VLOOKUP($B160,Data!$A$8:$EZ$351,Data!#REF!,FALSE)</f>
        <v>#REF!</v>
      </c>
      <c r="AX160" s="22" t="e">
        <f>VLOOKUP($B160,Data!$A$8:$EZ$351,Data!#REF!,FALSE)</f>
        <v>#REF!</v>
      </c>
      <c r="AY160" s="22" t="e">
        <f>VLOOKUP($B160,Data!$A$8:$EZ$351,Data!#REF!,FALSE)</f>
        <v>#REF!</v>
      </c>
      <c r="AZ160" s="22" t="e">
        <f>VLOOKUP($B160,Data!$A$8:$EZ$351,Data!#REF!,FALSE)</f>
        <v>#REF!</v>
      </c>
      <c r="BA160" s="22" t="e">
        <f>VLOOKUP($B160,Data!$A$8:$EZ$351,Data!#REF!,FALSE)</f>
        <v>#REF!</v>
      </c>
      <c r="BB160" s="22" t="e">
        <f>VLOOKUP($B160,Data!$A$8:$EZ$351,Data!#REF!,FALSE)</f>
        <v>#REF!</v>
      </c>
      <c r="BC160" s="22" t="e">
        <f>VLOOKUP($B160,Data!$A$8:$EZ$351,Data!#REF!,FALSE)</f>
        <v>#REF!</v>
      </c>
      <c r="BD160" s="22" t="e">
        <f>VLOOKUP($B160,Data!$A$8:$EZ$351,Data!#REF!,FALSE)</f>
        <v>#REF!</v>
      </c>
      <c r="BE160" s="22" t="e">
        <f>VLOOKUP($B160,Data!$A$8:$EZ$351,Data!#REF!,FALSE)</f>
        <v>#REF!</v>
      </c>
    </row>
    <row r="161" spans="1:57" x14ac:dyDescent="0.3">
      <c r="A161" s="1"/>
      <c r="B161" s="16" t="s">
        <v>174</v>
      </c>
      <c r="C161" s="35" t="s">
        <v>446</v>
      </c>
      <c r="D161" t="s">
        <v>0</v>
      </c>
      <c r="E161" s="36" t="s">
        <v>174</v>
      </c>
      <c r="F161" t="s">
        <v>412</v>
      </c>
      <c r="G161" t="s">
        <v>418</v>
      </c>
      <c r="H161" s="22" t="e">
        <f>VLOOKUP($B161,Data!$A$8:$EZ$351,Data!EA$4,FALSE)</f>
        <v>#DIV/0!</v>
      </c>
      <c r="I161" s="22">
        <f>VLOOKUP($B161,Data!$A$8:$EZ$351,Data!EB$4,FALSE)</f>
        <v>6.2895999999999994E-2</v>
      </c>
      <c r="J161" s="22">
        <f>VLOOKUP($B161,Data!$A$8:$EZ$351,Data!EC$4,FALSE)</f>
        <v>5.7088E-2</v>
      </c>
      <c r="K161" s="22">
        <f>VLOOKUP($B161,Data!$A$8:$EZ$351,Data!ED$4,FALSE)</f>
        <v>5.7861736334405146E-2</v>
      </c>
      <c r="L161" s="22">
        <f>VLOOKUP($B161,Data!$A$8:$EZ$351,Data!EE$4,FALSE)</f>
        <v>5.6858974358974357E-2</v>
      </c>
      <c r="M161" s="22">
        <f>VLOOKUP($B161,Data!$A$8:$EZ$351,Data!EF$4,FALSE)</f>
        <v>5.1226114649681527E-2</v>
      </c>
      <c r="N161" s="22">
        <f>VLOOKUP($B161,Data!$A$8:$EZ$351,Data!EG$4,FALSE)</f>
        <v>4.6645161290322583E-2</v>
      </c>
      <c r="O161" s="22">
        <f>VLOOKUP($B161,Data!$A$8:$EZ$351,Data!EH$4,FALSE)</f>
        <v>4.6233766233766231E-2</v>
      </c>
      <c r="P161" s="22">
        <f>VLOOKUP($B161,Data!$A$8:$EZ$351,Data!EI$4,FALSE)</f>
        <v>4.2717041800643084E-2</v>
      </c>
      <c r="Q161" s="22">
        <f>VLOOKUP($B161,Data!$A$8:$EZ$351,Data!EJ$4,FALSE)</f>
        <v>4.3957996768982231E-2</v>
      </c>
      <c r="R161" s="22">
        <f>VLOOKUP($B161,Data!$A$8:$EZ$351,Data!EK$4,FALSE)</f>
        <v>4.1010886469673408E-2</v>
      </c>
      <c r="S161" s="22">
        <f>VLOOKUP($B161,Data!$A$8:$EZ$351,Data!EL$4,FALSE)</f>
        <v>4.001555209953344E-2</v>
      </c>
      <c r="T161" s="22">
        <f>VLOOKUP($B161,Data!$A$8:$EZ$351,Data!EM$4,FALSE)</f>
        <v>4.0928792569659443E-2</v>
      </c>
      <c r="U161" s="22">
        <f>VLOOKUP($B161,Data!$A$8:$EZ$351,Data!EN$4,FALSE)</f>
        <v>3.6869436201780417E-2</v>
      </c>
      <c r="V161" s="22">
        <f>VLOOKUP($B161,Data!$A$8:$EZ$351,Data!EO$4,FALSE)</f>
        <v>3.5029069767441863E-2</v>
      </c>
      <c r="W161" s="22">
        <f>VLOOKUP($B161,Data!$A$8:$EZ$351,Data!EP$4,FALSE)</f>
        <v>3.4225352112676057E-2</v>
      </c>
      <c r="X161" s="22">
        <f>VLOOKUP($B161,Data!$A$8:$EZ$351,Data!EQ$4,FALSE)</f>
        <v>3.331099195710456E-2</v>
      </c>
      <c r="Y161" s="22">
        <f>VLOOKUP($B161,Data!$A$8:$EZ$351,Data!ER$4,FALSE)</f>
        <v>3.4163265306122452E-2</v>
      </c>
      <c r="Z161" s="22">
        <f>VLOOKUP($B161,Data!$A$8:$EZ$351,Data!ES$4,FALSE)</f>
        <v>3.5754583921015513E-2</v>
      </c>
      <c r="AA161" s="22">
        <f>VLOOKUP($B161,Data!$A$8:$EZ$351,Data!ET$4,FALSE)</f>
        <v>3.411444141689373E-2</v>
      </c>
      <c r="AB161" s="22">
        <f>VLOOKUP($B161,Data!$A$8:$EZ$351,Data!EU$4,FALSE)</f>
        <v>3.751733703190014E-2</v>
      </c>
      <c r="AC161" s="22">
        <f>VLOOKUP($B161,Data!$A$8:$EZ$351,Data!EV$4,FALSE)</f>
        <v>3.7456896551724135E-2</v>
      </c>
      <c r="AD161" s="22">
        <f>VLOOKUP($B161,Data!$A$8:$EZ$351,Data!EW$4,FALSE)</f>
        <v>3.7110157367668095E-2</v>
      </c>
      <c r="AE161" s="22">
        <f>VLOOKUP($B161,Data!$A$8:$EZ$351,Data!EX$4,FALSE)</f>
        <v>3.7624633431085047E-2</v>
      </c>
      <c r="AF161" s="22">
        <f>VLOOKUP($B161,Data!$A$8:$EZ$351,Data!EY$4,FALSE)</f>
        <v>4.0829629629629632E-2</v>
      </c>
      <c r="AG161" s="22">
        <f>VLOOKUP($B161,Data!$A$8:$EZ$351,Data!EZ$4,FALSE)</f>
        <v>4.1032357473035436E-2</v>
      </c>
      <c r="AH161" s="22">
        <f>VLOOKUP($B161,Data!$A$8:$FA$351,Data!FA$4,FALSE)</f>
        <v>3.9326186830015313E-2</v>
      </c>
      <c r="AI161" s="22">
        <f>VLOOKUP($B161,Data!$A$8:FB$351,Data!FB$4,FALSE)</f>
        <v>4.1144674085850555E-2</v>
      </c>
      <c r="AJ161" s="22">
        <f>VLOOKUP($B161,Data!$A$8:FC$351,Data!FC$4,FALSE)</f>
        <v>4.259659969088099E-2</v>
      </c>
      <c r="AK161" s="22">
        <f>VLOOKUP($B161,Data!$A$8:FD$351,Data!FD$4,FALSE)</f>
        <v>7.3172804532577906E-2</v>
      </c>
      <c r="AL161" s="22">
        <f>VLOOKUP($B161,Data!$A$8:FE$351,Data!FE$4,FALSE)</f>
        <v>6.6251709986320115E-2</v>
      </c>
      <c r="AM161" s="22">
        <f>VLOOKUP($B161,Data!$A$8:FF$351,Data!FF$4,FALSE)</f>
        <v>6.5750350631136045E-2</v>
      </c>
      <c r="AN161" s="22" t="e">
        <f>VLOOKUP($B161,Data!$A$8:$EZ$351,Data!#REF!,FALSE)</f>
        <v>#REF!</v>
      </c>
      <c r="AO161" s="22" t="e">
        <f>VLOOKUP($B161,Data!$A$8:$EZ$351,Data!#REF!,FALSE)</f>
        <v>#REF!</v>
      </c>
      <c r="AP161" s="22" t="e">
        <f>VLOOKUP($B161,Data!$A$8:$EZ$351,Data!#REF!,FALSE)</f>
        <v>#REF!</v>
      </c>
      <c r="AQ161" s="22" t="e">
        <f>VLOOKUP($B161,Data!$A$8:$EZ$351,Data!#REF!,FALSE)</f>
        <v>#REF!</v>
      </c>
      <c r="AR161" s="22" t="e">
        <f>VLOOKUP($B161,Data!$A$8:$EZ$351,Data!#REF!,FALSE)</f>
        <v>#REF!</v>
      </c>
      <c r="AS161" s="22" t="e">
        <f>VLOOKUP($B161,Data!$A$8:$EZ$351,Data!#REF!,FALSE)</f>
        <v>#REF!</v>
      </c>
      <c r="AT161" s="22" t="e">
        <f>VLOOKUP($B161,Data!$A$8:$EZ$351,Data!#REF!,FALSE)</f>
        <v>#REF!</v>
      </c>
      <c r="AU161" s="22" t="e">
        <f>VLOOKUP($B161,Data!$A$8:$EZ$351,Data!#REF!,FALSE)</f>
        <v>#REF!</v>
      </c>
      <c r="AV161" s="22" t="e">
        <f>VLOOKUP($B161,Data!$A$8:$EZ$351,Data!#REF!,FALSE)</f>
        <v>#REF!</v>
      </c>
      <c r="AW161" s="22" t="e">
        <f>VLOOKUP($B161,Data!$A$8:$EZ$351,Data!#REF!,FALSE)</f>
        <v>#REF!</v>
      </c>
      <c r="AX161" s="22" t="e">
        <f>VLOOKUP($B161,Data!$A$8:$EZ$351,Data!#REF!,FALSE)</f>
        <v>#REF!</v>
      </c>
      <c r="AY161" s="22" t="e">
        <f>VLOOKUP($B161,Data!$A$8:$EZ$351,Data!#REF!,FALSE)</f>
        <v>#REF!</v>
      </c>
      <c r="AZ161" s="22" t="e">
        <f>VLOOKUP($B161,Data!$A$8:$EZ$351,Data!#REF!,FALSE)</f>
        <v>#REF!</v>
      </c>
      <c r="BA161" s="22" t="e">
        <f>VLOOKUP($B161,Data!$A$8:$EZ$351,Data!#REF!,FALSE)</f>
        <v>#REF!</v>
      </c>
      <c r="BB161" s="22" t="e">
        <f>VLOOKUP($B161,Data!$A$8:$EZ$351,Data!#REF!,FALSE)</f>
        <v>#REF!</v>
      </c>
      <c r="BC161" s="22" t="e">
        <f>VLOOKUP($B161,Data!$A$8:$EZ$351,Data!#REF!,FALSE)</f>
        <v>#REF!</v>
      </c>
      <c r="BD161" s="22" t="e">
        <f>VLOOKUP($B161,Data!$A$8:$EZ$351,Data!#REF!,FALSE)</f>
        <v>#REF!</v>
      </c>
      <c r="BE161" s="22" t="e">
        <f>VLOOKUP($B161,Data!$A$8:$EZ$351,Data!#REF!,FALSE)</f>
        <v>#REF!</v>
      </c>
    </row>
    <row r="162" spans="1:57" x14ac:dyDescent="0.3">
      <c r="A162" s="1"/>
      <c r="B162" s="16" t="s">
        <v>175</v>
      </c>
      <c r="C162" s="35" t="s">
        <v>440</v>
      </c>
      <c r="D162" t="s">
        <v>442</v>
      </c>
      <c r="E162" s="36" t="s">
        <v>175</v>
      </c>
      <c r="F162" t="s">
        <v>396</v>
      </c>
      <c r="G162" t="s">
        <v>418</v>
      </c>
      <c r="H162" s="22" t="e">
        <f>VLOOKUP($B162,Data!$A$8:$EZ$351,Data!EA$4,FALSE)</f>
        <v>#DIV/0!</v>
      </c>
      <c r="I162" s="22">
        <f>VLOOKUP($B162,Data!$A$8:$EZ$351,Data!EB$4,FALSE)</f>
        <v>8.7143605870020971E-2</v>
      </c>
      <c r="J162" s="22">
        <f>VLOOKUP($B162,Data!$A$8:$EZ$351,Data!EC$4,FALSE)</f>
        <v>8.2312712085617329E-2</v>
      </c>
      <c r="K162" s="22">
        <f>VLOOKUP($B162,Data!$A$8:$EZ$351,Data!ED$4,FALSE)</f>
        <v>7.797250859106529E-2</v>
      </c>
      <c r="L162" s="22">
        <f>VLOOKUP($B162,Data!$A$8:$EZ$351,Data!EE$4,FALSE)</f>
        <v>7.8654755648975297E-2</v>
      </c>
      <c r="M162" s="22">
        <f>VLOOKUP($B162,Data!$A$8:$EZ$351,Data!EF$4,FALSE)</f>
        <v>7.3329801324503313E-2</v>
      </c>
      <c r="N162" s="22">
        <f>VLOOKUP($B162,Data!$A$8:$EZ$351,Data!EG$4,FALSE)</f>
        <v>6.6883942766295709E-2</v>
      </c>
      <c r="O162" s="22">
        <f>VLOOKUP($B162,Data!$A$8:$EZ$351,Data!EH$4,FALSE)</f>
        <v>6.3182297154899897E-2</v>
      </c>
      <c r="P162" s="22">
        <f>VLOOKUP($B162,Data!$A$8:$EZ$351,Data!EI$4,FALSE)</f>
        <v>6.1369756602796477E-2</v>
      </c>
      <c r="Q162" s="22">
        <f>VLOOKUP($B162,Data!$A$8:$EZ$351,Data!EJ$4,FALSE)</f>
        <v>5.5968229954614222E-2</v>
      </c>
      <c r="R162" s="22">
        <f>VLOOKUP($B162,Data!$A$8:$EZ$351,Data!EK$4,FALSE)</f>
        <v>5.1953476738369184E-2</v>
      </c>
      <c r="S162" s="22">
        <f>VLOOKUP($B162,Data!$A$8:$EZ$351,Data!EL$4,FALSE)</f>
        <v>4.7632886239443617E-2</v>
      </c>
      <c r="T162" s="22">
        <f>VLOOKUP($B162,Data!$A$8:$EZ$351,Data!EM$4,FALSE)</f>
        <v>4.9746803710203055E-2</v>
      </c>
      <c r="U162" s="22">
        <f>VLOOKUP($B162,Data!$A$8:$EZ$351,Data!EN$4,FALSE)</f>
        <v>4.9087433086923274E-2</v>
      </c>
      <c r="V162" s="22">
        <f>VLOOKUP($B162,Data!$A$8:$EZ$351,Data!EO$4,FALSE)</f>
        <v>4.7426693629929219E-2</v>
      </c>
      <c r="W162" s="22">
        <f>VLOOKUP($B162,Data!$A$8:$EZ$351,Data!EP$4,FALSE)</f>
        <v>4.6178263077704416E-2</v>
      </c>
      <c r="X162" s="22">
        <f>VLOOKUP($B162,Data!$A$8:$EZ$351,Data!EQ$4,FALSE)</f>
        <v>4.8674454037582526E-2</v>
      </c>
      <c r="Y162" s="22">
        <f>VLOOKUP($B162,Data!$A$8:$EZ$351,Data!ER$4,FALSE)</f>
        <v>4.6066433566433564E-2</v>
      </c>
      <c r="Z162" s="22">
        <f>VLOOKUP($B162,Data!$A$8:$EZ$351,Data!ES$4,FALSE)</f>
        <v>4.3995502248875565E-2</v>
      </c>
      <c r="AA162" s="22">
        <f>VLOOKUP($B162,Data!$A$8:$EZ$351,Data!ET$4,FALSE)</f>
        <v>4.200097847358121E-2</v>
      </c>
      <c r="AB162" s="22">
        <f>VLOOKUP($B162,Data!$A$8:$EZ$351,Data!EU$4,FALSE)</f>
        <v>4.3506082725060825E-2</v>
      </c>
      <c r="AC162" s="22">
        <f>VLOOKUP($B162,Data!$A$8:$EZ$351,Data!EV$4,FALSE)</f>
        <v>4.2755447941888618E-2</v>
      </c>
      <c r="AD162" s="22">
        <f>VLOOKUP($B162,Data!$A$8:$EZ$351,Data!EW$4,FALSE)</f>
        <v>4.30179847253018E-2</v>
      </c>
      <c r="AE162" s="22">
        <f>VLOOKUP($B162,Data!$A$8:$EZ$351,Data!EX$4,FALSE)</f>
        <v>4.2172508078548346E-2</v>
      </c>
      <c r="AF162" s="22">
        <f>VLOOKUP($B162,Data!$A$8:$EZ$351,Data!EY$4,FALSE)</f>
        <v>4.4255476249077039E-2</v>
      </c>
      <c r="AG162" s="22">
        <f>VLOOKUP($B162,Data!$A$8:$EZ$351,Data!EZ$4,FALSE)</f>
        <v>4.4907868525896413E-2</v>
      </c>
      <c r="AH162" s="22">
        <f>VLOOKUP($B162,Data!$A$8:$FA$351,Data!FA$4,FALSE)</f>
        <v>4.4869412355600199E-2</v>
      </c>
      <c r="AI162" s="22">
        <f>VLOOKUP($B162,Data!$A$8:FB$351,Data!FB$4,FALSE)</f>
        <v>4.4895366218236171E-2</v>
      </c>
      <c r="AJ162" s="22">
        <f>VLOOKUP($B162,Data!$A$8:FC$351,Data!FC$4,FALSE)</f>
        <v>4.8045409674234943E-2</v>
      </c>
      <c r="AK162" s="22">
        <f>VLOOKUP($B162,Data!$A$8:FD$351,Data!FD$4,FALSE)</f>
        <v>8.8906250000000006E-2</v>
      </c>
      <c r="AL162" s="22">
        <f>VLOOKUP($B162,Data!$A$8:FE$351,Data!FE$4,FALSE)</f>
        <v>8.426508269275565E-2</v>
      </c>
      <c r="AM162" s="22">
        <f>VLOOKUP($B162,Data!$A$8:FF$351,Data!FF$4,FALSE)</f>
        <v>8.1975909196201069E-2</v>
      </c>
      <c r="AN162" s="22" t="e">
        <f>VLOOKUP($B162,Data!$A$8:$EZ$351,Data!#REF!,FALSE)</f>
        <v>#REF!</v>
      </c>
      <c r="AO162" s="22" t="e">
        <f>VLOOKUP($B162,Data!$A$8:$EZ$351,Data!#REF!,FALSE)</f>
        <v>#REF!</v>
      </c>
      <c r="AP162" s="22" t="e">
        <f>VLOOKUP($B162,Data!$A$8:$EZ$351,Data!#REF!,FALSE)</f>
        <v>#REF!</v>
      </c>
      <c r="AQ162" s="22" t="e">
        <f>VLOOKUP($B162,Data!$A$8:$EZ$351,Data!#REF!,FALSE)</f>
        <v>#REF!</v>
      </c>
      <c r="AR162" s="22" t="e">
        <f>VLOOKUP($B162,Data!$A$8:$EZ$351,Data!#REF!,FALSE)</f>
        <v>#REF!</v>
      </c>
      <c r="AS162" s="22" t="e">
        <f>VLOOKUP($B162,Data!$A$8:$EZ$351,Data!#REF!,FALSE)</f>
        <v>#REF!</v>
      </c>
      <c r="AT162" s="22" t="e">
        <f>VLOOKUP($B162,Data!$A$8:$EZ$351,Data!#REF!,FALSE)</f>
        <v>#REF!</v>
      </c>
      <c r="AU162" s="22" t="e">
        <f>VLOOKUP($B162,Data!$A$8:$EZ$351,Data!#REF!,FALSE)</f>
        <v>#REF!</v>
      </c>
      <c r="AV162" s="22" t="e">
        <f>VLOOKUP($B162,Data!$A$8:$EZ$351,Data!#REF!,FALSE)</f>
        <v>#REF!</v>
      </c>
      <c r="AW162" s="22" t="e">
        <f>VLOOKUP($B162,Data!$A$8:$EZ$351,Data!#REF!,FALSE)</f>
        <v>#REF!</v>
      </c>
      <c r="AX162" s="22" t="e">
        <f>VLOOKUP($B162,Data!$A$8:$EZ$351,Data!#REF!,FALSE)</f>
        <v>#REF!</v>
      </c>
      <c r="AY162" s="22" t="e">
        <f>VLOOKUP($B162,Data!$A$8:$EZ$351,Data!#REF!,FALSE)</f>
        <v>#REF!</v>
      </c>
      <c r="AZ162" s="22" t="e">
        <f>VLOOKUP($B162,Data!$A$8:$EZ$351,Data!#REF!,FALSE)</f>
        <v>#REF!</v>
      </c>
      <c r="BA162" s="22" t="e">
        <f>VLOOKUP($B162,Data!$A$8:$EZ$351,Data!#REF!,FALSE)</f>
        <v>#REF!</v>
      </c>
      <c r="BB162" s="22" t="e">
        <f>VLOOKUP($B162,Data!$A$8:$EZ$351,Data!#REF!,FALSE)</f>
        <v>#REF!</v>
      </c>
      <c r="BC162" s="22" t="e">
        <f>VLOOKUP($B162,Data!$A$8:$EZ$351,Data!#REF!,FALSE)</f>
        <v>#REF!</v>
      </c>
      <c r="BD162" s="22" t="e">
        <f>VLOOKUP($B162,Data!$A$8:$EZ$351,Data!#REF!,FALSE)</f>
        <v>#REF!</v>
      </c>
      <c r="BE162" s="22" t="e">
        <f>VLOOKUP($B162,Data!$A$8:$EZ$351,Data!#REF!,FALSE)</f>
        <v>#REF!</v>
      </c>
    </row>
    <row r="163" spans="1:57" x14ac:dyDescent="0.3">
      <c r="A163" s="1"/>
      <c r="B163" s="16" t="s">
        <v>176</v>
      </c>
      <c r="C163" s="35" t="s">
        <v>440</v>
      </c>
      <c r="D163" t="s">
        <v>442</v>
      </c>
      <c r="E163" s="36" t="s">
        <v>176</v>
      </c>
      <c r="F163" t="s">
        <v>397</v>
      </c>
      <c r="G163" t="s">
        <v>418</v>
      </c>
      <c r="H163" s="22" t="e">
        <f>VLOOKUP($B163,Data!$A$8:$EZ$351,Data!EA$4,FALSE)</f>
        <v>#DIV/0!</v>
      </c>
      <c r="I163" s="22">
        <f>VLOOKUP($B163,Data!$A$8:$EZ$351,Data!EB$4,FALSE)</f>
        <v>0.11420560747663551</v>
      </c>
      <c r="J163" s="22">
        <f>VLOOKUP($B163,Data!$A$8:$EZ$351,Data!EC$4,FALSE)</f>
        <v>0.1062960687960688</v>
      </c>
      <c r="K163" s="22">
        <f>VLOOKUP($B163,Data!$A$8:$EZ$351,Data!ED$4,FALSE)</f>
        <v>9.581139007960808E-2</v>
      </c>
      <c r="L163" s="22">
        <f>VLOOKUP($B163,Data!$A$8:$EZ$351,Data!EE$4,FALSE)</f>
        <v>9.504968944099379E-2</v>
      </c>
      <c r="M163" s="22">
        <f>VLOOKUP($B163,Data!$A$8:$EZ$351,Data!EF$4,FALSE)</f>
        <v>8.5745073891625612E-2</v>
      </c>
      <c r="N163" s="22">
        <f>VLOOKUP($B163,Data!$A$8:$EZ$351,Data!EG$4,FALSE)</f>
        <v>8.1769181991122389E-2</v>
      </c>
      <c r="O163" s="22">
        <f>VLOOKUP($B163,Data!$A$8:$EZ$351,Data!EH$4,FALSE)</f>
        <v>7.5689764780673865E-2</v>
      </c>
      <c r="P163" s="22">
        <f>VLOOKUP($B163,Data!$A$8:$EZ$351,Data!EI$4,FALSE)</f>
        <v>7.2844556324732537E-2</v>
      </c>
      <c r="Q163" s="22">
        <f>VLOOKUP($B163,Data!$A$8:$EZ$351,Data!EJ$4,FALSE)</f>
        <v>6.7646326276463262E-2</v>
      </c>
      <c r="R163" s="22">
        <f>VLOOKUP($B163,Data!$A$8:$EZ$351,Data!EK$4,FALSE)</f>
        <v>6.3701863354037269E-2</v>
      </c>
      <c r="S163" s="22">
        <f>VLOOKUP($B163,Data!$A$8:$EZ$351,Data!EL$4,FALSE)</f>
        <v>5.975409836065574E-2</v>
      </c>
      <c r="T163" s="22">
        <f>VLOOKUP($B163,Data!$A$8:$EZ$351,Data!EM$4,FALSE)</f>
        <v>6.1156973108192618E-2</v>
      </c>
      <c r="U163" s="22">
        <f>VLOOKUP($B163,Data!$A$8:$EZ$351,Data!EN$4,FALSE)</f>
        <v>6.0543478260869567E-2</v>
      </c>
      <c r="V163" s="22">
        <f>VLOOKUP($B163,Data!$A$8:$EZ$351,Data!EO$4,FALSE)</f>
        <v>5.7098214285714287E-2</v>
      </c>
      <c r="W163" s="22">
        <f>VLOOKUP($B163,Data!$A$8:$EZ$351,Data!EP$4,FALSE)</f>
        <v>5.4116891457931922E-2</v>
      </c>
      <c r="X163" s="22">
        <f>VLOOKUP($B163,Data!$A$8:$EZ$351,Data!EQ$4,FALSE)</f>
        <v>5.636306135357369E-2</v>
      </c>
      <c r="Y163" s="22">
        <f>VLOOKUP($B163,Data!$A$8:$EZ$351,Data!ER$4,FALSE)</f>
        <v>5.6633354153653968E-2</v>
      </c>
      <c r="Z163" s="22">
        <f>VLOOKUP($B163,Data!$A$8:$EZ$351,Data!ES$4,FALSE)</f>
        <v>5.4557823129251698E-2</v>
      </c>
      <c r="AA163" s="22">
        <f>VLOOKUP($B163,Data!$A$8:$EZ$351,Data!ET$4,FALSE)</f>
        <v>5.0912887828162293E-2</v>
      </c>
      <c r="AB163" s="22">
        <f>VLOOKUP($B163,Data!$A$8:$EZ$351,Data!EU$4,FALSE)</f>
        <v>5.4280553883202888E-2</v>
      </c>
      <c r="AC163" s="22">
        <f>VLOOKUP($B163,Data!$A$8:$EZ$351,Data!EV$4,FALSE)</f>
        <v>5.5273173726212398E-2</v>
      </c>
      <c r="AD163" s="22">
        <f>VLOOKUP($B163,Data!$A$8:$EZ$351,Data!EW$4,FALSE)</f>
        <v>5.1814345991561178E-2</v>
      </c>
      <c r="AE163" s="22">
        <f>VLOOKUP($B163,Data!$A$8:$EZ$351,Data!EX$4,FALSE)</f>
        <v>5.0926711084191396E-2</v>
      </c>
      <c r="AF163" s="22">
        <f>VLOOKUP($B163,Data!$A$8:$EZ$351,Data!EY$4,FALSE)</f>
        <v>5.4652987326493666E-2</v>
      </c>
      <c r="AG163" s="22">
        <f>VLOOKUP($B163,Data!$A$8:$EZ$351,Data!EZ$4,FALSE)</f>
        <v>5.3209876543209876E-2</v>
      </c>
      <c r="AH163" s="22">
        <f>VLOOKUP($B163,Data!$A$8:$FA$351,Data!FA$4,FALSE)</f>
        <v>5.3509389671361506E-2</v>
      </c>
      <c r="AI163" s="22">
        <f>VLOOKUP($B163,Data!$A$8:FB$351,Data!FB$4,FALSE)</f>
        <v>5.0322033898305085E-2</v>
      </c>
      <c r="AJ163" s="22">
        <f>VLOOKUP($B163,Data!$A$8:FC$351,Data!FC$4,FALSE)</f>
        <v>5.420964125560538E-2</v>
      </c>
      <c r="AK163" s="22">
        <f>VLOOKUP($B163,Data!$A$8:FD$351,Data!FD$4,FALSE)</f>
        <v>9.9924283396430502E-2</v>
      </c>
      <c r="AL163" s="22">
        <f>VLOOKUP($B163,Data!$A$8:FE$351,Data!FE$4,FALSE)</f>
        <v>0.10107960741548527</v>
      </c>
      <c r="AM163" s="22">
        <f>VLOOKUP($B163,Data!$A$8:FF$351,Data!FF$4,FALSE)</f>
        <v>9.8205689277899341E-2</v>
      </c>
      <c r="AN163" s="22" t="e">
        <f>VLOOKUP($B163,Data!$A$8:$EZ$351,Data!#REF!,FALSE)</f>
        <v>#REF!</v>
      </c>
      <c r="AO163" s="22" t="e">
        <f>VLOOKUP($B163,Data!$A$8:$EZ$351,Data!#REF!,FALSE)</f>
        <v>#REF!</v>
      </c>
      <c r="AP163" s="22" t="e">
        <f>VLOOKUP($B163,Data!$A$8:$EZ$351,Data!#REF!,FALSE)</f>
        <v>#REF!</v>
      </c>
      <c r="AQ163" s="22" t="e">
        <f>VLOOKUP($B163,Data!$A$8:$EZ$351,Data!#REF!,FALSE)</f>
        <v>#REF!</v>
      </c>
      <c r="AR163" s="22" t="e">
        <f>VLOOKUP($B163,Data!$A$8:$EZ$351,Data!#REF!,FALSE)</f>
        <v>#REF!</v>
      </c>
      <c r="AS163" s="22" t="e">
        <f>VLOOKUP($B163,Data!$A$8:$EZ$351,Data!#REF!,FALSE)</f>
        <v>#REF!</v>
      </c>
      <c r="AT163" s="22" t="e">
        <f>VLOOKUP($B163,Data!$A$8:$EZ$351,Data!#REF!,FALSE)</f>
        <v>#REF!</v>
      </c>
      <c r="AU163" s="22" t="e">
        <f>VLOOKUP($B163,Data!$A$8:$EZ$351,Data!#REF!,FALSE)</f>
        <v>#REF!</v>
      </c>
      <c r="AV163" s="22" t="e">
        <f>VLOOKUP($B163,Data!$A$8:$EZ$351,Data!#REF!,FALSE)</f>
        <v>#REF!</v>
      </c>
      <c r="AW163" s="22" t="e">
        <f>VLOOKUP($B163,Data!$A$8:$EZ$351,Data!#REF!,FALSE)</f>
        <v>#REF!</v>
      </c>
      <c r="AX163" s="22" t="e">
        <f>VLOOKUP($B163,Data!$A$8:$EZ$351,Data!#REF!,FALSE)</f>
        <v>#REF!</v>
      </c>
      <c r="AY163" s="22" t="e">
        <f>VLOOKUP($B163,Data!$A$8:$EZ$351,Data!#REF!,FALSE)</f>
        <v>#REF!</v>
      </c>
      <c r="AZ163" s="22" t="e">
        <f>VLOOKUP($B163,Data!$A$8:$EZ$351,Data!#REF!,FALSE)</f>
        <v>#REF!</v>
      </c>
      <c r="BA163" s="22" t="e">
        <f>VLOOKUP($B163,Data!$A$8:$EZ$351,Data!#REF!,FALSE)</f>
        <v>#REF!</v>
      </c>
      <c r="BB163" s="22" t="e">
        <f>VLOOKUP($B163,Data!$A$8:$EZ$351,Data!#REF!,FALSE)</f>
        <v>#REF!</v>
      </c>
      <c r="BC163" s="22" t="e">
        <f>VLOOKUP($B163,Data!$A$8:$EZ$351,Data!#REF!,FALSE)</f>
        <v>#REF!</v>
      </c>
      <c r="BD163" s="22" t="e">
        <f>VLOOKUP($B163,Data!$A$8:$EZ$351,Data!#REF!,FALSE)</f>
        <v>#REF!</v>
      </c>
      <c r="BE163" s="22" t="e">
        <f>VLOOKUP($B163,Data!$A$8:$EZ$351,Data!#REF!,FALSE)</f>
        <v>#REF!</v>
      </c>
    </row>
    <row r="164" spans="1:57" x14ac:dyDescent="0.3">
      <c r="A164" s="1"/>
      <c r="B164" s="16" t="s">
        <v>177</v>
      </c>
      <c r="C164" s="35" t="s">
        <v>446</v>
      </c>
      <c r="D164" t="s">
        <v>442</v>
      </c>
      <c r="E164" s="36" t="s">
        <v>177</v>
      </c>
      <c r="F164" t="s">
        <v>418</v>
      </c>
      <c r="G164" t="s">
        <v>418</v>
      </c>
      <c r="H164" s="22" t="e">
        <f>VLOOKUP($B164,Data!$A$8:$EZ$351,Data!EA$4,FALSE)</f>
        <v>#DIV/0!</v>
      </c>
      <c r="I164" s="22">
        <f>VLOOKUP($B164,Data!$A$8:$EZ$351,Data!EB$4,FALSE)</f>
        <v>0.04</v>
      </c>
      <c r="J164" s="22">
        <f>VLOOKUP($B164,Data!$A$8:$EZ$351,Data!EC$4,FALSE)</f>
        <v>3.6314661769207224E-2</v>
      </c>
      <c r="K164" s="22">
        <f>VLOOKUP($B164,Data!$A$8:$EZ$351,Data!ED$4,FALSE)</f>
        <v>3.3018461538461538E-2</v>
      </c>
      <c r="L164" s="22">
        <f>VLOOKUP($B164,Data!$A$8:$EZ$351,Data!EE$4,FALSE)</f>
        <v>3.2902522578635941E-2</v>
      </c>
      <c r="M164" s="22">
        <f>VLOOKUP($B164,Data!$A$8:$EZ$351,Data!EF$4,FALSE)</f>
        <v>2.8524242424242424E-2</v>
      </c>
      <c r="N164" s="22">
        <f>VLOOKUP($B164,Data!$A$8:$EZ$351,Data!EG$4,FALSE)</f>
        <v>2.6304739052189562E-2</v>
      </c>
      <c r="O164" s="22">
        <f>VLOOKUP($B164,Data!$A$8:$EZ$351,Data!EH$4,FALSE)</f>
        <v>2.3769948810599219E-2</v>
      </c>
      <c r="P164" s="22">
        <f>VLOOKUP($B164,Data!$A$8:$EZ$351,Data!EI$4,FALSE)</f>
        <v>2.4312537855844942E-2</v>
      </c>
      <c r="Q164" s="22">
        <f>VLOOKUP($B164,Data!$A$8:$EZ$351,Data!EJ$4,FALSE)</f>
        <v>2.2904790782292298E-2</v>
      </c>
      <c r="R164" s="22">
        <f>VLOOKUP($B164,Data!$A$8:$EZ$351,Data!EK$4,FALSE)</f>
        <v>2.1958825310323948E-2</v>
      </c>
      <c r="S164" s="22">
        <f>VLOOKUP($B164,Data!$A$8:$EZ$351,Data!EL$4,FALSE)</f>
        <v>2.0794462834787843E-2</v>
      </c>
      <c r="T164" s="22">
        <f>VLOOKUP($B164,Data!$A$8:$EZ$351,Data!EM$4,FALSE)</f>
        <v>2.1875746714456391E-2</v>
      </c>
      <c r="U164" s="22">
        <f>VLOOKUP($B164,Data!$A$8:$EZ$351,Data!EN$4,FALSE)</f>
        <v>2.1339957844022886E-2</v>
      </c>
      <c r="V164" s="22">
        <f>VLOOKUP($B164,Data!$A$8:$EZ$351,Data!EO$4,FALSE)</f>
        <v>2.0487730990608907E-2</v>
      </c>
      <c r="W164" s="22">
        <f>VLOOKUP($B164,Data!$A$8:$EZ$351,Data!EP$4,FALSE)</f>
        <v>1.8967665381192524E-2</v>
      </c>
      <c r="X164" s="22">
        <f>VLOOKUP($B164,Data!$A$8:$EZ$351,Data!EQ$4,FALSE)</f>
        <v>1.9723203769140166E-2</v>
      </c>
      <c r="Y164" s="22">
        <f>VLOOKUP($B164,Data!$A$8:$EZ$351,Data!ER$4,FALSE)</f>
        <v>1.9127007299270072E-2</v>
      </c>
      <c r="Z164" s="22">
        <f>VLOOKUP($B164,Data!$A$8:$EZ$351,Data!ES$4,FALSE)</f>
        <v>1.898563471122838E-2</v>
      </c>
      <c r="AA164" s="22">
        <f>VLOOKUP($B164,Data!$A$8:$EZ$351,Data!ET$4,FALSE)</f>
        <v>1.9068742655699179E-2</v>
      </c>
      <c r="AB164" s="22">
        <f>VLOOKUP($B164,Data!$A$8:$EZ$351,Data!EU$4,FALSE)</f>
        <v>2.0344725987035947E-2</v>
      </c>
      <c r="AC164" s="22">
        <f>VLOOKUP($B164,Data!$A$8:$EZ$351,Data!EV$4,FALSE)</f>
        <v>2.0357142857142858E-2</v>
      </c>
      <c r="AD164" s="22">
        <f>VLOOKUP($B164,Data!$A$8:$EZ$351,Data!EW$4,FALSE)</f>
        <v>2.0411486086441683E-2</v>
      </c>
      <c r="AE164" s="22">
        <f>VLOOKUP($B164,Data!$A$8:$EZ$351,Data!EX$4,FALSE)</f>
        <v>1.9941262848751834E-2</v>
      </c>
      <c r="AF164" s="22">
        <f>VLOOKUP($B164,Data!$A$8:$EZ$351,Data!EY$4,FALSE)</f>
        <v>2.0798758114592152E-2</v>
      </c>
      <c r="AG164" s="22">
        <f>VLOOKUP($B164,Data!$A$8:$EZ$351,Data!EZ$4,FALSE)</f>
        <v>2.0748279816513761E-2</v>
      </c>
      <c r="AH164" s="22">
        <f>VLOOKUP($B164,Data!$A$8:$FA$351,Data!FA$4,FALSE)</f>
        <v>2.0450424929178469E-2</v>
      </c>
      <c r="AI164" s="22">
        <f>VLOOKUP($B164,Data!$A$8:FB$351,Data!FB$4,FALSE)</f>
        <v>1.9685195689166195E-2</v>
      </c>
      <c r="AJ164" s="22">
        <f>VLOOKUP($B164,Data!$A$8:FC$351,Data!FC$4,FALSE)</f>
        <v>2.1112688049957421E-2</v>
      </c>
      <c r="AK164" s="22">
        <f>VLOOKUP($B164,Data!$A$8:FD$351,Data!FD$4,FALSE)</f>
        <v>5.1490929705215419E-2</v>
      </c>
      <c r="AL164" s="22">
        <f>VLOOKUP($B164,Data!$A$8:FE$351,Data!FE$4,FALSE)</f>
        <v>5.242555651922521E-2</v>
      </c>
      <c r="AM164" s="22">
        <f>VLOOKUP($B164,Data!$A$8:FF$351,Data!FF$4,FALSE)</f>
        <v>4.8843498273878024E-2</v>
      </c>
      <c r="AN164" s="22" t="e">
        <f>VLOOKUP($B164,Data!$A$8:$EZ$351,Data!#REF!,FALSE)</f>
        <v>#REF!</v>
      </c>
      <c r="AO164" s="22" t="e">
        <f>VLOOKUP($B164,Data!$A$8:$EZ$351,Data!#REF!,FALSE)</f>
        <v>#REF!</v>
      </c>
      <c r="AP164" s="22" t="e">
        <f>VLOOKUP($B164,Data!$A$8:$EZ$351,Data!#REF!,FALSE)</f>
        <v>#REF!</v>
      </c>
      <c r="AQ164" s="22" t="e">
        <f>VLOOKUP($B164,Data!$A$8:$EZ$351,Data!#REF!,FALSE)</f>
        <v>#REF!</v>
      </c>
      <c r="AR164" s="22" t="e">
        <f>VLOOKUP($B164,Data!$A$8:$EZ$351,Data!#REF!,FALSE)</f>
        <v>#REF!</v>
      </c>
      <c r="AS164" s="22" t="e">
        <f>VLOOKUP($B164,Data!$A$8:$EZ$351,Data!#REF!,FALSE)</f>
        <v>#REF!</v>
      </c>
      <c r="AT164" s="22" t="e">
        <f>VLOOKUP($B164,Data!$A$8:$EZ$351,Data!#REF!,FALSE)</f>
        <v>#REF!</v>
      </c>
      <c r="AU164" s="22" t="e">
        <f>VLOOKUP($B164,Data!$A$8:$EZ$351,Data!#REF!,FALSE)</f>
        <v>#REF!</v>
      </c>
      <c r="AV164" s="22" t="e">
        <f>VLOOKUP($B164,Data!$A$8:$EZ$351,Data!#REF!,FALSE)</f>
        <v>#REF!</v>
      </c>
      <c r="AW164" s="22" t="e">
        <f>VLOOKUP($B164,Data!$A$8:$EZ$351,Data!#REF!,FALSE)</f>
        <v>#REF!</v>
      </c>
      <c r="AX164" s="22" t="e">
        <f>VLOOKUP($B164,Data!$A$8:$EZ$351,Data!#REF!,FALSE)</f>
        <v>#REF!</v>
      </c>
      <c r="AY164" s="22" t="e">
        <f>VLOOKUP($B164,Data!$A$8:$EZ$351,Data!#REF!,FALSE)</f>
        <v>#REF!</v>
      </c>
      <c r="AZ164" s="22" t="e">
        <f>VLOOKUP($B164,Data!$A$8:$EZ$351,Data!#REF!,FALSE)</f>
        <v>#REF!</v>
      </c>
      <c r="BA164" s="22" t="e">
        <f>VLOOKUP($B164,Data!$A$8:$EZ$351,Data!#REF!,FALSE)</f>
        <v>#REF!</v>
      </c>
      <c r="BB164" s="22" t="e">
        <f>VLOOKUP($B164,Data!$A$8:$EZ$351,Data!#REF!,FALSE)</f>
        <v>#REF!</v>
      </c>
      <c r="BC164" s="22" t="e">
        <f>VLOOKUP($B164,Data!$A$8:$EZ$351,Data!#REF!,FALSE)</f>
        <v>#REF!</v>
      </c>
      <c r="BD164" s="22" t="e">
        <f>VLOOKUP($B164,Data!$A$8:$EZ$351,Data!#REF!,FALSE)</f>
        <v>#REF!</v>
      </c>
      <c r="BE164" s="22" t="e">
        <f>VLOOKUP($B164,Data!$A$8:$EZ$351,Data!#REF!,FALSE)</f>
        <v>#REF!</v>
      </c>
    </row>
    <row r="165" spans="1:57" x14ac:dyDescent="0.3">
      <c r="A165" s="1"/>
      <c r="B165" s="16" t="s">
        <v>178</v>
      </c>
      <c r="C165" s="35" t="s">
        <v>446</v>
      </c>
      <c r="D165" t="s">
        <v>0</v>
      </c>
      <c r="E165" s="36" t="s">
        <v>178</v>
      </c>
      <c r="F165" t="s">
        <v>395</v>
      </c>
      <c r="G165" t="s">
        <v>385</v>
      </c>
      <c r="H165" s="22" t="e">
        <f>VLOOKUP($B165,Data!$A$8:$EZ$351,Data!EA$4,FALSE)</f>
        <v>#DIV/0!</v>
      </c>
      <c r="I165" s="22">
        <f>VLOOKUP($B165,Data!$A$8:$EZ$351,Data!EB$4,FALSE)</f>
        <v>4.7653758542141232E-2</v>
      </c>
      <c r="J165" s="22">
        <f>VLOOKUP($B165,Data!$A$8:$EZ$351,Data!EC$4,FALSE)</f>
        <v>4.6809523809523808E-2</v>
      </c>
      <c r="K165" s="22">
        <f>VLOOKUP($B165,Data!$A$8:$EZ$351,Data!ED$4,FALSE)</f>
        <v>4.4685314685314684E-2</v>
      </c>
      <c r="L165" s="22">
        <f>VLOOKUP($B165,Data!$A$8:$EZ$351,Data!EE$4,FALSE)</f>
        <v>4.4576659038901602E-2</v>
      </c>
      <c r="M165" s="22">
        <f>VLOOKUP($B165,Data!$A$8:$EZ$351,Data!EF$4,FALSE)</f>
        <v>4.076566125290023E-2</v>
      </c>
      <c r="N165" s="22">
        <f>VLOOKUP($B165,Data!$A$8:$EZ$351,Data!EG$4,FALSE)</f>
        <v>3.7522123893805312E-2</v>
      </c>
      <c r="O165" s="22">
        <f>VLOOKUP($B165,Data!$A$8:$EZ$351,Data!EH$4,FALSE)</f>
        <v>3.5861297539149885E-2</v>
      </c>
      <c r="P165" s="22">
        <f>VLOOKUP($B165,Data!$A$8:$EZ$351,Data!EI$4,FALSE)</f>
        <v>3.5799999999999998E-2</v>
      </c>
      <c r="Q165" s="22">
        <f>VLOOKUP($B165,Data!$A$8:$EZ$351,Data!EJ$4,FALSE)</f>
        <v>3.3191011235955054E-2</v>
      </c>
      <c r="R165" s="22">
        <f>VLOOKUP($B165,Data!$A$8:$EZ$351,Data!EK$4,FALSE)</f>
        <v>2.9955357142857141E-2</v>
      </c>
      <c r="S165" s="22">
        <f>VLOOKUP($B165,Data!$A$8:$EZ$351,Data!EL$4,FALSE)</f>
        <v>2.9261744966442953E-2</v>
      </c>
      <c r="T165" s="22">
        <f>VLOOKUP($B165,Data!$A$8:$EZ$351,Data!EM$4,FALSE)</f>
        <v>3.0941704035874439E-2</v>
      </c>
      <c r="U165" s="22">
        <f>VLOOKUP($B165,Data!$A$8:$EZ$351,Data!EN$4,FALSE)</f>
        <v>2.711018711018711E-2</v>
      </c>
      <c r="V165" s="22">
        <f>VLOOKUP($B165,Data!$A$8:$EZ$351,Data!EO$4,FALSE)</f>
        <v>2.7569296375266523E-2</v>
      </c>
      <c r="W165" s="22">
        <f>VLOOKUP($B165,Data!$A$8:$EZ$351,Data!EP$4,FALSE)</f>
        <v>2.7515789473684212E-2</v>
      </c>
      <c r="X165" s="22">
        <f>VLOOKUP($B165,Data!$A$8:$EZ$351,Data!EQ$4,FALSE)</f>
        <v>2.8542094455852155E-2</v>
      </c>
      <c r="Y165" s="22">
        <f>VLOOKUP($B165,Data!$A$8:$EZ$351,Data!ER$4,FALSE)</f>
        <v>2.6538461538461539E-2</v>
      </c>
      <c r="Z165" s="22">
        <f>VLOOKUP($B165,Data!$A$8:$EZ$351,Data!ES$4,FALSE)</f>
        <v>2.6411290322580647E-2</v>
      </c>
      <c r="AA165" s="22">
        <f>VLOOKUP($B165,Data!$A$8:$EZ$351,Data!ET$4,FALSE)</f>
        <v>2.49402390438247E-2</v>
      </c>
      <c r="AB165" s="22">
        <f>VLOOKUP($B165,Data!$A$8:$EZ$351,Data!EU$4,FALSE)</f>
        <v>2.6130346232179226E-2</v>
      </c>
      <c r="AC165" s="22">
        <f>VLOOKUP($B165,Data!$A$8:$EZ$351,Data!EV$4,FALSE)</f>
        <v>2.5920502092050209E-2</v>
      </c>
      <c r="AD165" s="22">
        <f>VLOOKUP($B165,Data!$A$8:$EZ$351,Data!EW$4,FALSE)</f>
        <v>2.6124197002141327E-2</v>
      </c>
      <c r="AE165" s="22">
        <f>VLOOKUP($B165,Data!$A$8:$EZ$351,Data!EX$4,FALSE)</f>
        <v>2.7889125799573561E-2</v>
      </c>
      <c r="AF165" s="22">
        <f>VLOOKUP($B165,Data!$A$8:$EZ$351,Data!EY$4,FALSE)</f>
        <v>3.3571428571428572E-2</v>
      </c>
      <c r="AG165" s="22">
        <f>VLOOKUP($B165,Data!$A$8:$EZ$351,Data!EZ$4,FALSE)</f>
        <v>3.2967289719626168E-2</v>
      </c>
      <c r="AH165" s="22">
        <f>VLOOKUP($B165,Data!$A$8:$FA$351,Data!FA$4,FALSE)</f>
        <v>3.1678004535147394E-2</v>
      </c>
      <c r="AI165" s="22">
        <f>VLOOKUP($B165,Data!$A$8:FB$351,Data!FB$4,FALSE)</f>
        <v>3.346938775510204E-2</v>
      </c>
      <c r="AJ165" s="22">
        <f>VLOOKUP($B165,Data!$A$8:FC$351,Data!FC$4,FALSE)</f>
        <v>3.2797494780793322E-2</v>
      </c>
      <c r="AK165" s="22">
        <f>VLOOKUP($B165,Data!$A$8:FD$351,Data!FD$4,FALSE)</f>
        <v>6.6987951807228913E-2</v>
      </c>
      <c r="AL165" s="22">
        <f>VLOOKUP($B165,Data!$A$8:FE$351,Data!FE$4,FALSE)</f>
        <v>6.9613821138211379E-2</v>
      </c>
      <c r="AM165" s="22">
        <f>VLOOKUP($B165,Data!$A$8:FF$351,Data!FF$4,FALSE)</f>
        <v>6.8641975308641981E-2</v>
      </c>
      <c r="AN165" s="22" t="e">
        <f>VLOOKUP($B165,Data!$A$8:$EZ$351,Data!#REF!,FALSE)</f>
        <v>#REF!</v>
      </c>
      <c r="AO165" s="22" t="e">
        <f>VLOOKUP($B165,Data!$A$8:$EZ$351,Data!#REF!,FALSE)</f>
        <v>#REF!</v>
      </c>
      <c r="AP165" s="22" t="e">
        <f>VLOOKUP($B165,Data!$A$8:$EZ$351,Data!#REF!,FALSE)</f>
        <v>#REF!</v>
      </c>
      <c r="AQ165" s="22" t="e">
        <f>VLOOKUP($B165,Data!$A$8:$EZ$351,Data!#REF!,FALSE)</f>
        <v>#REF!</v>
      </c>
      <c r="AR165" s="22" t="e">
        <f>VLOOKUP($B165,Data!$A$8:$EZ$351,Data!#REF!,FALSE)</f>
        <v>#REF!</v>
      </c>
      <c r="AS165" s="22" t="e">
        <f>VLOOKUP($B165,Data!$A$8:$EZ$351,Data!#REF!,FALSE)</f>
        <v>#REF!</v>
      </c>
      <c r="AT165" s="22" t="e">
        <f>VLOOKUP($B165,Data!$A$8:$EZ$351,Data!#REF!,FALSE)</f>
        <v>#REF!</v>
      </c>
      <c r="AU165" s="22" t="e">
        <f>VLOOKUP($B165,Data!$A$8:$EZ$351,Data!#REF!,FALSE)</f>
        <v>#REF!</v>
      </c>
      <c r="AV165" s="22" t="e">
        <f>VLOOKUP($B165,Data!$A$8:$EZ$351,Data!#REF!,FALSE)</f>
        <v>#REF!</v>
      </c>
      <c r="AW165" s="22" t="e">
        <f>VLOOKUP($B165,Data!$A$8:$EZ$351,Data!#REF!,FALSE)</f>
        <v>#REF!</v>
      </c>
      <c r="AX165" s="22" t="e">
        <f>VLOOKUP($B165,Data!$A$8:$EZ$351,Data!#REF!,FALSE)</f>
        <v>#REF!</v>
      </c>
      <c r="AY165" s="22" t="e">
        <f>VLOOKUP($B165,Data!$A$8:$EZ$351,Data!#REF!,FALSE)</f>
        <v>#REF!</v>
      </c>
      <c r="AZ165" s="22" t="e">
        <f>VLOOKUP($B165,Data!$A$8:$EZ$351,Data!#REF!,FALSE)</f>
        <v>#REF!</v>
      </c>
      <c r="BA165" s="22" t="e">
        <f>VLOOKUP($B165,Data!$A$8:$EZ$351,Data!#REF!,FALSE)</f>
        <v>#REF!</v>
      </c>
      <c r="BB165" s="22" t="e">
        <f>VLOOKUP($B165,Data!$A$8:$EZ$351,Data!#REF!,FALSE)</f>
        <v>#REF!</v>
      </c>
      <c r="BC165" s="22" t="e">
        <f>VLOOKUP($B165,Data!$A$8:$EZ$351,Data!#REF!,FALSE)</f>
        <v>#REF!</v>
      </c>
      <c r="BD165" s="22" t="e">
        <f>VLOOKUP($B165,Data!$A$8:$EZ$351,Data!#REF!,FALSE)</f>
        <v>#REF!</v>
      </c>
      <c r="BE165" s="22" t="e">
        <f>VLOOKUP($B165,Data!$A$8:$EZ$351,Data!#REF!,FALSE)</f>
        <v>#REF!</v>
      </c>
    </row>
    <row r="166" spans="1:57" x14ac:dyDescent="0.3">
      <c r="A166" s="1"/>
      <c r="B166" s="16" t="s">
        <v>179</v>
      </c>
      <c r="C166" s="35" t="s">
        <v>440</v>
      </c>
      <c r="D166" t="s">
        <v>442</v>
      </c>
      <c r="E166" s="36" t="s">
        <v>179</v>
      </c>
      <c r="F166" t="s">
        <v>402</v>
      </c>
      <c r="G166" t="s">
        <v>418</v>
      </c>
      <c r="H166" s="22" t="e">
        <f>VLOOKUP($B166,Data!$A$8:$EZ$351,Data!EA$4,FALSE)</f>
        <v>#DIV/0!</v>
      </c>
      <c r="I166" s="22">
        <f>VLOOKUP($B166,Data!$A$8:$EZ$351,Data!EB$4,FALSE)</f>
        <v>9.2377577319587623E-2</v>
      </c>
      <c r="J166" s="22">
        <f>VLOOKUP($B166,Data!$A$8:$EZ$351,Data!EC$4,FALSE)</f>
        <v>8.8525974025974022E-2</v>
      </c>
      <c r="K166" s="22">
        <f>VLOOKUP($B166,Data!$A$8:$EZ$351,Data!ED$4,FALSE)</f>
        <v>8.1062340966921123E-2</v>
      </c>
      <c r="L166" s="22">
        <f>VLOOKUP($B166,Data!$A$8:$EZ$351,Data!EE$4,FALSE)</f>
        <v>7.8750000000000001E-2</v>
      </c>
      <c r="M166" s="22">
        <f>VLOOKUP($B166,Data!$A$8:$EZ$351,Data!EF$4,FALSE)</f>
        <v>7.2907845579078451E-2</v>
      </c>
      <c r="N166" s="22">
        <f>VLOOKUP($B166,Data!$A$8:$EZ$351,Data!EG$4,FALSE)</f>
        <v>6.9710691823899371E-2</v>
      </c>
      <c r="O166" s="22">
        <f>VLOOKUP($B166,Data!$A$8:$EZ$351,Data!EH$4,FALSE)</f>
        <v>6.5025094102885816E-2</v>
      </c>
      <c r="P166" s="22">
        <f>VLOOKUP($B166,Data!$A$8:$EZ$351,Data!EI$4,FALSE)</f>
        <v>6.3024999999999998E-2</v>
      </c>
      <c r="Q166" s="22">
        <f>VLOOKUP($B166,Data!$A$8:$EZ$351,Data!EJ$4,FALSE)</f>
        <v>6.050156739811912E-2</v>
      </c>
      <c r="R166" s="22">
        <f>VLOOKUP($B166,Data!$A$8:$EZ$351,Data!EK$4,FALSE)</f>
        <v>5.7836185819070907E-2</v>
      </c>
      <c r="S166" s="22">
        <f>VLOOKUP($B166,Data!$A$8:$EZ$351,Data!EL$4,FALSE)</f>
        <v>5.4086799276672697E-2</v>
      </c>
      <c r="T166" s="22">
        <f>VLOOKUP($B166,Data!$A$8:$EZ$351,Data!EM$4,FALSE)</f>
        <v>5.5950512975256488E-2</v>
      </c>
      <c r="U166" s="22">
        <f>VLOOKUP($B166,Data!$A$8:$EZ$351,Data!EN$4,FALSE)</f>
        <v>5.4386706948640486E-2</v>
      </c>
      <c r="V166" s="22">
        <f>VLOOKUP($B166,Data!$A$8:$EZ$351,Data!EO$4,FALSE)</f>
        <v>5.2977326968973747E-2</v>
      </c>
      <c r="W166" s="22">
        <f>VLOOKUP($B166,Data!$A$8:$EZ$351,Data!EP$4,FALSE)</f>
        <v>5.0760479041916169E-2</v>
      </c>
      <c r="X166" s="22">
        <f>VLOOKUP($B166,Data!$A$8:$EZ$351,Data!EQ$4,FALSE)</f>
        <v>5.0851438637698178E-2</v>
      </c>
      <c r="Y166" s="22">
        <f>VLOOKUP($B166,Data!$A$8:$EZ$351,Data!ER$4,FALSE)</f>
        <v>5.0745920745920749E-2</v>
      </c>
      <c r="Z166" s="22">
        <f>VLOOKUP($B166,Data!$A$8:$EZ$351,Data!ES$4,FALSE)</f>
        <v>4.8908145580589257E-2</v>
      </c>
      <c r="AA166" s="22">
        <f>VLOOKUP($B166,Data!$A$8:$EZ$351,Data!ET$4,FALSE)</f>
        <v>4.558333333333333E-2</v>
      </c>
      <c r="AB166" s="22">
        <f>VLOOKUP($B166,Data!$A$8:$EZ$351,Data!EU$4,FALSE)</f>
        <v>4.6283333333333336E-2</v>
      </c>
      <c r="AC166" s="22">
        <f>VLOOKUP($B166,Data!$A$8:$EZ$351,Data!EV$4,FALSE)</f>
        <v>4.6587970770095556E-2</v>
      </c>
      <c r="AD166" s="22">
        <f>VLOOKUP($B166,Data!$A$8:$EZ$351,Data!EW$4,FALSE)</f>
        <v>4.5899441340782124E-2</v>
      </c>
      <c r="AE166" s="22">
        <f>VLOOKUP($B166,Data!$A$8:$EZ$351,Data!EX$4,FALSE)</f>
        <v>4.7123209169054443E-2</v>
      </c>
      <c r="AF166" s="22">
        <f>VLOOKUP($B166,Data!$A$8:$EZ$351,Data!EY$4,FALSE)</f>
        <v>4.969310943833237E-2</v>
      </c>
      <c r="AG166" s="22">
        <f>VLOOKUP($B166,Data!$A$8:$EZ$351,Data!EZ$4,FALSE)</f>
        <v>4.9495232753785756E-2</v>
      </c>
      <c r="AH166" s="22">
        <f>VLOOKUP($B166,Data!$A$8:$FA$351,Data!FA$4,FALSE)</f>
        <v>5.0212527964205819E-2</v>
      </c>
      <c r="AI166" s="22">
        <f>VLOOKUP($B166,Data!$A$8:FB$351,Data!FB$4,FALSE)</f>
        <v>4.9005524861878452E-2</v>
      </c>
      <c r="AJ166" s="22">
        <f>VLOOKUP($B166,Data!$A$8:FC$351,Data!FC$4,FALSE)</f>
        <v>4.9587131367292224E-2</v>
      </c>
      <c r="AK166" s="22">
        <f>VLOOKUP($B166,Data!$A$8:FD$351,Data!FD$4,FALSE)</f>
        <v>0.10252922422954304</v>
      </c>
      <c r="AL166" s="22">
        <f>VLOOKUP($B166,Data!$A$8:FE$351,Data!FE$4,FALSE)</f>
        <v>0.10686192468619247</v>
      </c>
      <c r="AM166" s="22">
        <f>VLOOKUP($B166,Data!$A$8:FF$351,Data!FF$4,FALSE)</f>
        <v>0.10939586645468999</v>
      </c>
      <c r="AN166" s="22" t="e">
        <f>VLOOKUP($B166,Data!$A$8:$EZ$351,Data!#REF!,FALSE)</f>
        <v>#REF!</v>
      </c>
      <c r="AO166" s="22" t="e">
        <f>VLOOKUP($B166,Data!$A$8:$EZ$351,Data!#REF!,FALSE)</f>
        <v>#REF!</v>
      </c>
      <c r="AP166" s="22" t="e">
        <f>VLOOKUP($B166,Data!$A$8:$EZ$351,Data!#REF!,FALSE)</f>
        <v>#REF!</v>
      </c>
      <c r="AQ166" s="22" t="e">
        <f>VLOOKUP($B166,Data!$A$8:$EZ$351,Data!#REF!,FALSE)</f>
        <v>#REF!</v>
      </c>
      <c r="AR166" s="22" t="e">
        <f>VLOOKUP($B166,Data!$A$8:$EZ$351,Data!#REF!,FALSE)</f>
        <v>#REF!</v>
      </c>
      <c r="AS166" s="22" t="e">
        <f>VLOOKUP($B166,Data!$A$8:$EZ$351,Data!#REF!,FALSE)</f>
        <v>#REF!</v>
      </c>
      <c r="AT166" s="22" t="e">
        <f>VLOOKUP($B166,Data!$A$8:$EZ$351,Data!#REF!,FALSE)</f>
        <v>#REF!</v>
      </c>
      <c r="AU166" s="22" t="e">
        <f>VLOOKUP($B166,Data!$A$8:$EZ$351,Data!#REF!,FALSE)</f>
        <v>#REF!</v>
      </c>
      <c r="AV166" s="22" t="e">
        <f>VLOOKUP($B166,Data!$A$8:$EZ$351,Data!#REF!,FALSE)</f>
        <v>#REF!</v>
      </c>
      <c r="AW166" s="22" t="e">
        <f>VLOOKUP($B166,Data!$A$8:$EZ$351,Data!#REF!,FALSE)</f>
        <v>#REF!</v>
      </c>
      <c r="AX166" s="22" t="e">
        <f>VLOOKUP($B166,Data!$A$8:$EZ$351,Data!#REF!,FALSE)</f>
        <v>#REF!</v>
      </c>
      <c r="AY166" s="22" t="e">
        <f>VLOOKUP($B166,Data!$A$8:$EZ$351,Data!#REF!,FALSE)</f>
        <v>#REF!</v>
      </c>
      <c r="AZ166" s="22" t="e">
        <f>VLOOKUP($B166,Data!$A$8:$EZ$351,Data!#REF!,FALSE)</f>
        <v>#REF!</v>
      </c>
      <c r="BA166" s="22" t="e">
        <f>VLOOKUP($B166,Data!$A$8:$EZ$351,Data!#REF!,FALSE)</f>
        <v>#REF!</v>
      </c>
      <c r="BB166" s="22" t="e">
        <f>VLOOKUP($B166,Data!$A$8:$EZ$351,Data!#REF!,FALSE)</f>
        <v>#REF!</v>
      </c>
      <c r="BC166" s="22" t="e">
        <f>VLOOKUP($B166,Data!$A$8:$EZ$351,Data!#REF!,FALSE)</f>
        <v>#REF!</v>
      </c>
      <c r="BD166" s="22" t="e">
        <f>VLOOKUP($B166,Data!$A$8:$EZ$351,Data!#REF!,FALSE)</f>
        <v>#REF!</v>
      </c>
      <c r="BE166" s="22" t="e">
        <f>VLOOKUP($B166,Data!$A$8:$EZ$351,Data!#REF!,FALSE)</f>
        <v>#REF!</v>
      </c>
    </row>
    <row r="167" spans="1:57" x14ac:dyDescent="0.3">
      <c r="A167" s="1"/>
      <c r="B167" s="16" t="s">
        <v>180</v>
      </c>
      <c r="C167" s="35" t="s">
        <v>446</v>
      </c>
      <c r="D167" t="s">
        <v>0</v>
      </c>
      <c r="E167" s="36" t="s">
        <v>180</v>
      </c>
      <c r="F167" t="s">
        <v>390</v>
      </c>
      <c r="G167" t="s">
        <v>406</v>
      </c>
      <c r="H167" s="22" t="e">
        <f>VLOOKUP($B167,Data!$A$8:$EZ$351,Data!EA$4,FALSE)</f>
        <v>#DIV/0!</v>
      </c>
      <c r="I167" s="22">
        <f>VLOOKUP($B167,Data!$A$8:$EZ$351,Data!EB$4,FALSE)</f>
        <v>3.8008213552361399E-2</v>
      </c>
      <c r="J167" s="22">
        <f>VLOOKUP($B167,Data!$A$8:$EZ$351,Data!EC$4,FALSE)</f>
        <v>3.4958506224066391E-2</v>
      </c>
      <c r="K167" s="22">
        <f>VLOOKUP($B167,Data!$A$8:$EZ$351,Data!ED$4,FALSE)</f>
        <v>3.1099365750528542E-2</v>
      </c>
      <c r="L167" s="22">
        <f>VLOOKUP($B167,Data!$A$8:$EZ$351,Data!EE$4,FALSE)</f>
        <v>3.1949152542372884E-2</v>
      </c>
      <c r="M167" s="22">
        <f>VLOOKUP($B167,Data!$A$8:$EZ$351,Data!EF$4,FALSE)</f>
        <v>2.9088983050847457E-2</v>
      </c>
      <c r="N167" s="22">
        <f>VLOOKUP($B167,Data!$A$8:$EZ$351,Data!EG$4,FALSE)</f>
        <v>2.4334038054968289E-2</v>
      </c>
      <c r="O167" s="22">
        <f>VLOOKUP($B167,Data!$A$8:$EZ$351,Data!EH$4,FALSE)</f>
        <v>2.0201207243460764E-2</v>
      </c>
      <c r="P167" s="22">
        <f>VLOOKUP($B167,Data!$A$8:$EZ$351,Data!EI$4,FALSE)</f>
        <v>1.9766990291262138E-2</v>
      </c>
      <c r="Q167" s="22">
        <f>VLOOKUP($B167,Data!$A$8:$EZ$351,Data!EJ$4,FALSE)</f>
        <v>1.7302752293577982E-2</v>
      </c>
      <c r="R167" s="22">
        <f>VLOOKUP($B167,Data!$A$8:$EZ$351,Data!EK$4,FALSE)</f>
        <v>1.840077071290944E-2</v>
      </c>
      <c r="S167" s="22">
        <f>VLOOKUP($B167,Data!$A$8:$EZ$351,Data!EL$4,FALSE)</f>
        <v>1.7764932562620423E-2</v>
      </c>
      <c r="T167" s="22">
        <f>VLOOKUP($B167,Data!$A$8:$EZ$351,Data!EM$4,FALSE)</f>
        <v>1.9171717171717173E-2</v>
      </c>
      <c r="U167" s="22">
        <f>VLOOKUP($B167,Data!$A$8:$EZ$351,Data!EN$4,FALSE)</f>
        <v>2.0147679324894516E-2</v>
      </c>
      <c r="V167" s="22">
        <f>VLOOKUP($B167,Data!$A$8:$EZ$351,Data!EO$4,FALSE)</f>
        <v>1.8697394789579158E-2</v>
      </c>
      <c r="W167" s="22">
        <f>VLOOKUP($B167,Data!$A$8:$EZ$351,Data!EP$4,FALSE)</f>
        <v>1.8559498956158663E-2</v>
      </c>
      <c r="X167" s="22">
        <f>VLOOKUP($B167,Data!$A$8:$EZ$351,Data!EQ$4,FALSE)</f>
        <v>2.1202531645569619E-2</v>
      </c>
      <c r="Y167" s="22">
        <f>VLOOKUP($B167,Data!$A$8:$EZ$351,Data!ER$4,FALSE)</f>
        <v>2.0392561983471075E-2</v>
      </c>
      <c r="Z167" s="22">
        <f>VLOOKUP($B167,Data!$A$8:$EZ$351,Data!ES$4,FALSE)</f>
        <v>1.9893162393162394E-2</v>
      </c>
      <c r="AA167" s="22">
        <f>VLOOKUP($B167,Data!$A$8:$EZ$351,Data!ET$4,FALSE)</f>
        <v>1.8611670020120725E-2</v>
      </c>
      <c r="AB167" s="22">
        <f>VLOOKUP($B167,Data!$A$8:$EZ$351,Data!EU$4,FALSE)</f>
        <v>2.1610878661087865E-2</v>
      </c>
      <c r="AC167" s="22">
        <f>VLOOKUP($B167,Data!$A$8:$EZ$351,Data!EV$4,FALSE)</f>
        <v>2.184100418410042E-2</v>
      </c>
      <c r="AD167" s="22">
        <f>VLOOKUP($B167,Data!$A$8:$EZ$351,Data!EW$4,FALSE)</f>
        <v>2.1293103448275862E-2</v>
      </c>
      <c r="AE167" s="22">
        <f>VLOOKUP($B167,Data!$A$8:$EZ$351,Data!EX$4,FALSE)</f>
        <v>2.1333333333333333E-2</v>
      </c>
      <c r="AF167" s="22">
        <f>VLOOKUP($B167,Data!$A$8:$EZ$351,Data!EY$4,FALSE)</f>
        <v>2.2771084337349399E-2</v>
      </c>
      <c r="AG167" s="22">
        <f>VLOOKUP($B167,Data!$A$8:$EZ$351,Data!EZ$4,FALSE)</f>
        <v>2.3566878980891721E-2</v>
      </c>
      <c r="AH167" s="22">
        <f>VLOOKUP($B167,Data!$A$8:$FA$351,Data!FA$4,FALSE)</f>
        <v>2.2693877551020408E-2</v>
      </c>
      <c r="AI167" s="22">
        <f>VLOOKUP($B167,Data!$A$8:FB$351,Data!FB$4,FALSE)</f>
        <v>2.3599999999999999E-2</v>
      </c>
      <c r="AJ167" s="22">
        <f>VLOOKUP($B167,Data!$A$8:FC$351,Data!FC$4,FALSE)</f>
        <v>2.718816067653277E-2</v>
      </c>
      <c r="AK167" s="22">
        <f>VLOOKUP($B167,Data!$A$8:FD$351,Data!FD$4,FALSE)</f>
        <v>6.0264765784114056E-2</v>
      </c>
      <c r="AL167" s="22">
        <f>VLOOKUP($B167,Data!$A$8:FE$351,Data!FE$4,FALSE)</f>
        <v>6.0020449897750509E-2</v>
      </c>
      <c r="AM167" s="22">
        <f>VLOOKUP($B167,Data!$A$8:FF$351,Data!FF$4,FALSE)</f>
        <v>5.2770137524557954E-2</v>
      </c>
      <c r="AN167" s="22" t="e">
        <f>VLOOKUP($B167,Data!$A$8:$EZ$351,Data!#REF!,FALSE)</f>
        <v>#REF!</v>
      </c>
      <c r="AO167" s="22" t="e">
        <f>VLOOKUP($B167,Data!$A$8:$EZ$351,Data!#REF!,FALSE)</f>
        <v>#REF!</v>
      </c>
      <c r="AP167" s="22" t="e">
        <f>VLOOKUP($B167,Data!$A$8:$EZ$351,Data!#REF!,FALSE)</f>
        <v>#REF!</v>
      </c>
      <c r="AQ167" s="22" t="e">
        <f>VLOOKUP($B167,Data!$A$8:$EZ$351,Data!#REF!,FALSE)</f>
        <v>#REF!</v>
      </c>
      <c r="AR167" s="22" t="e">
        <f>VLOOKUP($B167,Data!$A$8:$EZ$351,Data!#REF!,FALSE)</f>
        <v>#REF!</v>
      </c>
      <c r="AS167" s="22" t="e">
        <f>VLOOKUP($B167,Data!$A$8:$EZ$351,Data!#REF!,FALSE)</f>
        <v>#REF!</v>
      </c>
      <c r="AT167" s="22" t="e">
        <f>VLOOKUP($B167,Data!$A$8:$EZ$351,Data!#REF!,FALSE)</f>
        <v>#REF!</v>
      </c>
      <c r="AU167" s="22" t="e">
        <f>VLOOKUP($B167,Data!$A$8:$EZ$351,Data!#REF!,FALSE)</f>
        <v>#REF!</v>
      </c>
      <c r="AV167" s="22" t="e">
        <f>VLOOKUP($B167,Data!$A$8:$EZ$351,Data!#REF!,FALSE)</f>
        <v>#REF!</v>
      </c>
      <c r="AW167" s="22" t="e">
        <f>VLOOKUP($B167,Data!$A$8:$EZ$351,Data!#REF!,FALSE)</f>
        <v>#REF!</v>
      </c>
      <c r="AX167" s="22" t="e">
        <f>VLOOKUP($B167,Data!$A$8:$EZ$351,Data!#REF!,FALSE)</f>
        <v>#REF!</v>
      </c>
      <c r="AY167" s="22" t="e">
        <f>VLOOKUP($B167,Data!$A$8:$EZ$351,Data!#REF!,FALSE)</f>
        <v>#REF!</v>
      </c>
      <c r="AZ167" s="22" t="e">
        <f>VLOOKUP($B167,Data!$A$8:$EZ$351,Data!#REF!,FALSE)</f>
        <v>#REF!</v>
      </c>
      <c r="BA167" s="22" t="e">
        <f>VLOOKUP($B167,Data!$A$8:$EZ$351,Data!#REF!,FALSE)</f>
        <v>#REF!</v>
      </c>
      <c r="BB167" s="22" t="e">
        <f>VLOOKUP($B167,Data!$A$8:$EZ$351,Data!#REF!,FALSE)</f>
        <v>#REF!</v>
      </c>
      <c r="BC167" s="22" t="e">
        <f>VLOOKUP($B167,Data!$A$8:$EZ$351,Data!#REF!,FALSE)</f>
        <v>#REF!</v>
      </c>
      <c r="BD167" s="22" t="e">
        <f>VLOOKUP($B167,Data!$A$8:$EZ$351,Data!#REF!,FALSE)</f>
        <v>#REF!</v>
      </c>
      <c r="BE167" s="22" t="e">
        <f>VLOOKUP($B167,Data!$A$8:$EZ$351,Data!#REF!,FALSE)</f>
        <v>#REF!</v>
      </c>
    </row>
    <row r="168" spans="1:57" x14ac:dyDescent="0.3">
      <c r="A168" s="1"/>
      <c r="B168" s="16" t="s">
        <v>181</v>
      </c>
      <c r="C168" s="35" t="s">
        <v>440</v>
      </c>
      <c r="D168" t="s">
        <v>0</v>
      </c>
      <c r="E168" s="36" t="s">
        <v>181</v>
      </c>
      <c r="F168" t="s">
        <v>398</v>
      </c>
      <c r="G168" t="s">
        <v>418</v>
      </c>
      <c r="H168" s="22" t="e">
        <f>VLOOKUP($B168,Data!$A$8:$EZ$351,Data!EA$4,FALSE)</f>
        <v>#DIV/0!</v>
      </c>
      <c r="I168" s="22">
        <f>VLOOKUP($B168,Data!$A$8:$EZ$351,Data!EB$4,FALSE)</f>
        <v>8.6103646833013442E-2</v>
      </c>
      <c r="J168" s="22">
        <f>VLOOKUP($B168,Data!$A$8:$EZ$351,Data!EC$4,FALSE)</f>
        <v>7.9357277882797728E-2</v>
      </c>
      <c r="K168" s="22">
        <f>VLOOKUP($B168,Data!$A$8:$EZ$351,Data!ED$4,FALSE)</f>
        <v>7.4790874524714834E-2</v>
      </c>
      <c r="L168" s="22">
        <f>VLOOKUP($B168,Data!$A$8:$EZ$351,Data!EE$4,FALSE)</f>
        <v>8.0494071146245058E-2</v>
      </c>
      <c r="M168" s="22">
        <f>VLOOKUP($B168,Data!$A$8:$EZ$351,Data!EF$4,FALSE)</f>
        <v>7.1335952848722989E-2</v>
      </c>
      <c r="N168" s="22">
        <f>VLOOKUP($B168,Data!$A$8:$EZ$351,Data!EG$4,FALSE)</f>
        <v>6.1907514450867049E-2</v>
      </c>
      <c r="O168" s="22">
        <f>VLOOKUP($B168,Data!$A$8:$EZ$351,Data!EH$4,FALSE)</f>
        <v>5.9110251450676984E-2</v>
      </c>
      <c r="P168" s="22">
        <f>VLOOKUP($B168,Data!$A$8:$EZ$351,Data!EI$4,FALSE)</f>
        <v>5.5102040816326532E-2</v>
      </c>
      <c r="Q168" s="22">
        <f>VLOOKUP($B168,Data!$A$8:$EZ$351,Data!EJ$4,FALSE)</f>
        <v>5.2822429906542054E-2</v>
      </c>
      <c r="R168" s="22">
        <f>VLOOKUP($B168,Data!$A$8:$EZ$351,Data!EK$4,FALSE)</f>
        <v>5.1051625239005735E-2</v>
      </c>
      <c r="S168" s="22">
        <f>VLOOKUP($B168,Data!$A$8:$EZ$351,Data!EL$4,FALSE)</f>
        <v>5.1773879142300194E-2</v>
      </c>
      <c r="T168" s="22">
        <f>VLOOKUP($B168,Data!$A$8:$EZ$351,Data!EM$4,FALSE)</f>
        <v>5.1874999999999998E-2</v>
      </c>
      <c r="U168" s="22">
        <f>VLOOKUP($B168,Data!$A$8:$EZ$351,Data!EN$4,FALSE)</f>
        <v>5.2800788954635108E-2</v>
      </c>
      <c r="V168" s="22">
        <f>VLOOKUP($B168,Data!$A$8:$EZ$351,Data!EO$4,FALSE)</f>
        <v>5.4675324675324675E-2</v>
      </c>
      <c r="W168" s="22">
        <f>VLOOKUP($B168,Data!$A$8:$EZ$351,Data!EP$4,FALSE)</f>
        <v>5.0583333333333334E-2</v>
      </c>
      <c r="X168" s="22">
        <f>VLOOKUP($B168,Data!$A$8:$EZ$351,Data!EQ$4,FALSE)</f>
        <v>5.3919491525423732E-2</v>
      </c>
      <c r="Y168" s="22">
        <f>VLOOKUP($B168,Data!$A$8:$EZ$351,Data!ER$4,FALSE)</f>
        <v>5.5685840707964604E-2</v>
      </c>
      <c r="Z168" s="22">
        <f>VLOOKUP($B168,Data!$A$8:$EZ$351,Data!ES$4,FALSE)</f>
        <v>5.2547368421052634E-2</v>
      </c>
      <c r="AA168" s="22">
        <f>VLOOKUP($B168,Data!$A$8:$EZ$351,Data!ET$4,FALSE)</f>
        <v>5.1634819532908702E-2</v>
      </c>
      <c r="AB168" s="22">
        <f>VLOOKUP($B168,Data!$A$8:$EZ$351,Data!EU$4,FALSE)</f>
        <v>5.3640167364016736E-2</v>
      </c>
      <c r="AC168" s="22">
        <f>VLOOKUP($B168,Data!$A$8:$EZ$351,Data!EV$4,FALSE)</f>
        <v>5.2782426778242679E-2</v>
      </c>
      <c r="AD168" s="22">
        <f>VLOOKUP($B168,Data!$A$8:$EZ$351,Data!EW$4,FALSE)</f>
        <v>5.2319148936170214E-2</v>
      </c>
      <c r="AE168" s="22">
        <f>VLOOKUP($B168,Data!$A$8:$EZ$351,Data!EX$4,FALSE)</f>
        <v>5.323851203501094E-2</v>
      </c>
      <c r="AF168" s="22">
        <f>VLOOKUP($B168,Data!$A$8:$EZ$351,Data!EY$4,FALSE)</f>
        <v>5.6965065502183408E-2</v>
      </c>
      <c r="AG168" s="22">
        <f>VLOOKUP($B168,Data!$A$8:$EZ$351,Data!EZ$4,FALSE)</f>
        <v>5.1946721311475409E-2</v>
      </c>
      <c r="AH168" s="22">
        <f>VLOOKUP($B168,Data!$A$8:$FA$351,Data!FA$4,FALSE)</f>
        <v>5.3014553014553017E-2</v>
      </c>
      <c r="AI168" s="22">
        <f>VLOOKUP($B168,Data!$A$8:FB$351,Data!FB$4,FALSE)</f>
        <v>4.9288537549407117E-2</v>
      </c>
      <c r="AJ168" s="22">
        <f>VLOOKUP($B168,Data!$A$8:FC$351,Data!FC$4,FALSE)</f>
        <v>5.4414225941422596E-2</v>
      </c>
      <c r="AK168" s="22">
        <f>VLOOKUP($B168,Data!$A$8:FD$351,Data!FD$4,FALSE)</f>
        <v>9.6394129979035639E-2</v>
      </c>
      <c r="AL168" s="22">
        <f>VLOOKUP($B168,Data!$A$8:FE$351,Data!FE$4,FALSE)</f>
        <v>8.8679999999999995E-2</v>
      </c>
      <c r="AM168" s="22">
        <f>VLOOKUP($B168,Data!$A$8:FF$351,Data!FF$4,FALSE)</f>
        <v>9.0581896551724134E-2</v>
      </c>
      <c r="AN168" s="22" t="e">
        <f>VLOOKUP($B168,Data!$A$8:$EZ$351,Data!#REF!,FALSE)</f>
        <v>#REF!</v>
      </c>
      <c r="AO168" s="22" t="e">
        <f>VLOOKUP($B168,Data!$A$8:$EZ$351,Data!#REF!,FALSE)</f>
        <v>#REF!</v>
      </c>
      <c r="AP168" s="22" t="e">
        <f>VLOOKUP($B168,Data!$A$8:$EZ$351,Data!#REF!,FALSE)</f>
        <v>#REF!</v>
      </c>
      <c r="AQ168" s="22" t="e">
        <f>VLOOKUP($B168,Data!$A$8:$EZ$351,Data!#REF!,FALSE)</f>
        <v>#REF!</v>
      </c>
      <c r="AR168" s="22" t="e">
        <f>VLOOKUP($B168,Data!$A$8:$EZ$351,Data!#REF!,FALSE)</f>
        <v>#REF!</v>
      </c>
      <c r="AS168" s="22" t="e">
        <f>VLOOKUP($B168,Data!$A$8:$EZ$351,Data!#REF!,FALSE)</f>
        <v>#REF!</v>
      </c>
      <c r="AT168" s="22" t="e">
        <f>VLOOKUP($B168,Data!$A$8:$EZ$351,Data!#REF!,FALSE)</f>
        <v>#REF!</v>
      </c>
      <c r="AU168" s="22" t="e">
        <f>VLOOKUP($B168,Data!$A$8:$EZ$351,Data!#REF!,FALSE)</f>
        <v>#REF!</v>
      </c>
      <c r="AV168" s="22" t="e">
        <f>VLOOKUP($B168,Data!$A$8:$EZ$351,Data!#REF!,FALSE)</f>
        <v>#REF!</v>
      </c>
      <c r="AW168" s="22" t="e">
        <f>VLOOKUP($B168,Data!$A$8:$EZ$351,Data!#REF!,FALSE)</f>
        <v>#REF!</v>
      </c>
      <c r="AX168" s="22" t="e">
        <f>VLOOKUP($B168,Data!$A$8:$EZ$351,Data!#REF!,FALSE)</f>
        <v>#REF!</v>
      </c>
      <c r="AY168" s="22" t="e">
        <f>VLOOKUP($B168,Data!$A$8:$EZ$351,Data!#REF!,FALSE)</f>
        <v>#REF!</v>
      </c>
      <c r="AZ168" s="22" t="e">
        <f>VLOOKUP($B168,Data!$A$8:$EZ$351,Data!#REF!,FALSE)</f>
        <v>#REF!</v>
      </c>
      <c r="BA168" s="22" t="e">
        <f>VLOOKUP($B168,Data!$A$8:$EZ$351,Data!#REF!,FALSE)</f>
        <v>#REF!</v>
      </c>
      <c r="BB168" s="22" t="e">
        <f>VLOOKUP($B168,Data!$A$8:$EZ$351,Data!#REF!,FALSE)</f>
        <v>#REF!</v>
      </c>
      <c r="BC168" s="22" t="e">
        <f>VLOOKUP($B168,Data!$A$8:$EZ$351,Data!#REF!,FALSE)</f>
        <v>#REF!</v>
      </c>
      <c r="BD168" s="22" t="e">
        <f>VLOOKUP($B168,Data!$A$8:$EZ$351,Data!#REF!,FALSE)</f>
        <v>#REF!</v>
      </c>
      <c r="BE168" s="22" t="e">
        <f>VLOOKUP($B168,Data!$A$8:$EZ$351,Data!#REF!,FALSE)</f>
        <v>#REF!</v>
      </c>
    </row>
    <row r="169" spans="1:57" x14ac:dyDescent="0.3">
      <c r="A169" s="1"/>
      <c r="B169" s="16" t="s">
        <v>182</v>
      </c>
      <c r="C169" s="35" t="s">
        <v>441</v>
      </c>
      <c r="D169" t="s">
        <v>442</v>
      </c>
      <c r="E169" s="36" t="s">
        <v>182</v>
      </c>
      <c r="F169" t="s">
        <v>418</v>
      </c>
      <c r="G169" t="s">
        <v>418</v>
      </c>
      <c r="H169" s="22" t="e">
        <f>VLOOKUP($B169,Data!$A$8:$EZ$351,Data!EA$4,FALSE)</f>
        <v>#DIV/0!</v>
      </c>
      <c r="I169" s="22">
        <f>VLOOKUP($B169,Data!$A$8:$EZ$351,Data!EB$4,FALSE)</f>
        <v>6.2396792396792397E-2</v>
      </c>
      <c r="J169" s="22">
        <f>VLOOKUP($B169,Data!$A$8:$EZ$351,Data!EC$4,FALSE)</f>
        <v>5.730406599882145E-2</v>
      </c>
      <c r="K169" s="22">
        <f>VLOOKUP($B169,Data!$A$8:$EZ$351,Data!ED$4,FALSE)</f>
        <v>5.6018545349174151E-2</v>
      </c>
      <c r="L169" s="22">
        <f>VLOOKUP($B169,Data!$A$8:$EZ$351,Data!EE$4,FALSE)</f>
        <v>5.7713121908641259E-2</v>
      </c>
      <c r="M169" s="22">
        <f>VLOOKUP($B169,Data!$A$8:$EZ$351,Data!EF$4,FALSE)</f>
        <v>5.0292499275991893E-2</v>
      </c>
      <c r="N169" s="22">
        <f>VLOOKUP($B169,Data!$A$8:$EZ$351,Data!EG$4,FALSE)</f>
        <v>4.4593894009216588E-2</v>
      </c>
      <c r="O169" s="22">
        <f>VLOOKUP($B169,Data!$A$8:$EZ$351,Data!EH$4,FALSE)</f>
        <v>4.5145518044237484E-2</v>
      </c>
      <c r="P169" s="22">
        <f>VLOOKUP($B169,Data!$A$8:$EZ$351,Data!EI$4,FALSE)</f>
        <v>4.4381173736199882E-2</v>
      </c>
      <c r="Q169" s="22">
        <f>VLOOKUP($B169,Data!$A$8:$EZ$351,Data!EJ$4,FALSE)</f>
        <v>4.0072695551032274E-2</v>
      </c>
      <c r="R169" s="22">
        <f>VLOOKUP($B169,Data!$A$8:$EZ$351,Data!EK$4,FALSE)</f>
        <v>3.8294392523364487E-2</v>
      </c>
      <c r="S169" s="22">
        <f>VLOOKUP($B169,Data!$A$8:$EZ$351,Data!EL$4,FALSE)</f>
        <v>3.8997972777295109E-2</v>
      </c>
      <c r="T169" s="22">
        <f>VLOOKUP($B169,Data!$A$8:$EZ$351,Data!EM$4,FALSE)</f>
        <v>4.0123167155425223E-2</v>
      </c>
      <c r="U169" s="22">
        <f>VLOOKUP($B169,Data!$A$8:$EZ$351,Data!EN$4,FALSE)</f>
        <v>3.835036496350365E-2</v>
      </c>
      <c r="V169" s="22">
        <f>VLOOKUP($B169,Data!$A$8:$EZ$351,Data!EO$4,FALSE)</f>
        <v>3.7133176193282262E-2</v>
      </c>
      <c r="W169" s="22">
        <f>VLOOKUP($B169,Data!$A$8:$EZ$351,Data!EP$4,FALSE)</f>
        <v>3.7488908606921029E-2</v>
      </c>
      <c r="X169" s="22">
        <f>VLOOKUP($B169,Data!$A$8:$EZ$351,Data!EQ$4,FALSE)</f>
        <v>3.9303890026323486E-2</v>
      </c>
      <c r="Y169" s="22">
        <f>VLOOKUP($B169,Data!$A$8:$EZ$351,Data!ER$4,FALSE)</f>
        <v>3.7340736411455286E-2</v>
      </c>
      <c r="Z169" s="22">
        <f>VLOOKUP($B169,Data!$A$8:$EZ$351,Data!ES$4,FALSE)</f>
        <v>3.5692262943571841E-2</v>
      </c>
      <c r="AA169" s="22">
        <f>VLOOKUP($B169,Data!$A$8:$EZ$351,Data!ET$4,FALSE)</f>
        <v>3.6759471871412167E-2</v>
      </c>
      <c r="AB169" s="22">
        <f>VLOOKUP($B169,Data!$A$8:$EZ$351,Data!EU$4,FALSE)</f>
        <v>3.8418949771689498E-2</v>
      </c>
      <c r="AC169" s="22">
        <f>VLOOKUP($B169,Data!$A$8:$EZ$351,Data!EV$4,FALSE)</f>
        <v>3.6611095142282266E-2</v>
      </c>
      <c r="AD169" s="22">
        <f>VLOOKUP($B169,Data!$A$8:$EZ$351,Data!EW$4,FALSE)</f>
        <v>3.47207258293167E-2</v>
      </c>
      <c r="AE169" s="22">
        <f>VLOOKUP($B169,Data!$A$8:$EZ$351,Data!EX$4,FALSE)</f>
        <v>3.6108738969541705E-2</v>
      </c>
      <c r="AF169" s="22">
        <f>VLOOKUP($B169,Data!$A$8:$EZ$351,Data!EY$4,FALSE)</f>
        <v>3.8608100399315462E-2</v>
      </c>
      <c r="AG169" s="22">
        <f>VLOOKUP($B169,Data!$A$8:$EZ$351,Data!EZ$4,FALSE)</f>
        <v>3.6084388185654008E-2</v>
      </c>
      <c r="AH169" s="22">
        <f>VLOOKUP($B169,Data!$A$8:$FA$351,Data!FA$4,FALSE)</f>
        <v>3.6286944045911047E-2</v>
      </c>
      <c r="AI169" s="22">
        <f>VLOOKUP($B169,Data!$A$8:FB$351,Data!FB$4,FALSE)</f>
        <v>3.724285714285714E-2</v>
      </c>
      <c r="AJ169" s="22">
        <f>VLOOKUP($B169,Data!$A$8:FC$351,Data!FC$4,FALSE)</f>
        <v>4.1023391812865496E-2</v>
      </c>
      <c r="AK169" s="22">
        <f>VLOOKUP($B169,Data!$A$8:FD$351,Data!FD$4,FALSE)</f>
        <v>7.8559976247030885E-2</v>
      </c>
      <c r="AL169" s="22">
        <f>VLOOKUP($B169,Data!$A$8:FE$351,Data!FE$4,FALSE)</f>
        <v>7.4369623257193707E-2</v>
      </c>
      <c r="AM169" s="22">
        <f>VLOOKUP($B169,Data!$A$8:FF$351,Data!FF$4,FALSE)</f>
        <v>7.1717864598866685E-2</v>
      </c>
      <c r="AN169" s="22" t="e">
        <f>VLOOKUP($B169,Data!$A$8:$EZ$351,Data!#REF!,FALSE)</f>
        <v>#REF!</v>
      </c>
      <c r="AO169" s="22" t="e">
        <f>VLOOKUP($B169,Data!$A$8:$EZ$351,Data!#REF!,FALSE)</f>
        <v>#REF!</v>
      </c>
      <c r="AP169" s="22" t="e">
        <f>VLOOKUP($B169,Data!$A$8:$EZ$351,Data!#REF!,FALSE)</f>
        <v>#REF!</v>
      </c>
      <c r="AQ169" s="22" t="e">
        <f>VLOOKUP($B169,Data!$A$8:$EZ$351,Data!#REF!,FALSE)</f>
        <v>#REF!</v>
      </c>
      <c r="AR169" s="22" t="e">
        <f>VLOOKUP($B169,Data!$A$8:$EZ$351,Data!#REF!,FALSE)</f>
        <v>#REF!</v>
      </c>
      <c r="AS169" s="22" t="e">
        <f>VLOOKUP($B169,Data!$A$8:$EZ$351,Data!#REF!,FALSE)</f>
        <v>#REF!</v>
      </c>
      <c r="AT169" s="22" t="e">
        <f>VLOOKUP($B169,Data!$A$8:$EZ$351,Data!#REF!,FALSE)</f>
        <v>#REF!</v>
      </c>
      <c r="AU169" s="22" t="e">
        <f>VLOOKUP($B169,Data!$A$8:$EZ$351,Data!#REF!,FALSE)</f>
        <v>#REF!</v>
      </c>
      <c r="AV169" s="22" t="e">
        <f>VLOOKUP($B169,Data!$A$8:$EZ$351,Data!#REF!,FALSE)</f>
        <v>#REF!</v>
      </c>
      <c r="AW169" s="22" t="e">
        <f>VLOOKUP($B169,Data!$A$8:$EZ$351,Data!#REF!,FALSE)</f>
        <v>#REF!</v>
      </c>
      <c r="AX169" s="22" t="e">
        <f>VLOOKUP($B169,Data!$A$8:$EZ$351,Data!#REF!,FALSE)</f>
        <v>#REF!</v>
      </c>
      <c r="AY169" s="22" t="e">
        <f>VLOOKUP($B169,Data!$A$8:$EZ$351,Data!#REF!,FALSE)</f>
        <v>#REF!</v>
      </c>
      <c r="AZ169" s="22" t="e">
        <f>VLOOKUP($B169,Data!$A$8:$EZ$351,Data!#REF!,FALSE)</f>
        <v>#REF!</v>
      </c>
      <c r="BA169" s="22" t="e">
        <f>VLOOKUP($B169,Data!$A$8:$EZ$351,Data!#REF!,FALSE)</f>
        <v>#REF!</v>
      </c>
      <c r="BB169" s="22" t="e">
        <f>VLOOKUP($B169,Data!$A$8:$EZ$351,Data!#REF!,FALSE)</f>
        <v>#REF!</v>
      </c>
      <c r="BC169" s="22" t="e">
        <f>VLOOKUP($B169,Data!$A$8:$EZ$351,Data!#REF!,FALSE)</f>
        <v>#REF!</v>
      </c>
      <c r="BD169" s="22" t="e">
        <f>VLOOKUP($B169,Data!$A$8:$EZ$351,Data!#REF!,FALSE)</f>
        <v>#REF!</v>
      </c>
      <c r="BE169" s="22" t="e">
        <f>VLOOKUP($B169,Data!$A$8:$EZ$351,Data!#REF!,FALSE)</f>
        <v>#REF!</v>
      </c>
    </row>
    <row r="170" spans="1:57" x14ac:dyDescent="0.3">
      <c r="A170" s="1"/>
      <c r="B170" s="16" t="s">
        <v>183</v>
      </c>
      <c r="C170" s="35" t="s">
        <v>440</v>
      </c>
      <c r="D170" t="s">
        <v>442</v>
      </c>
      <c r="E170" s="36" t="s">
        <v>183</v>
      </c>
      <c r="F170" t="s">
        <v>399</v>
      </c>
      <c r="G170" t="s">
        <v>418</v>
      </c>
      <c r="H170" s="22" t="e">
        <f>VLOOKUP($B170,Data!$A$8:$EZ$351,Data!EA$4,FALSE)</f>
        <v>#DIV/0!</v>
      </c>
      <c r="I170" s="22">
        <f>VLOOKUP($B170,Data!$A$8:$EZ$351,Data!EB$4,FALSE)</f>
        <v>0.11548786074209803</v>
      </c>
      <c r="J170" s="22">
        <f>VLOOKUP($B170,Data!$A$8:$EZ$351,Data!EC$4,FALSE)</f>
        <v>0.11045495905368517</v>
      </c>
      <c r="K170" s="22">
        <f>VLOOKUP($B170,Data!$A$8:$EZ$351,Data!ED$4,FALSE)</f>
        <v>0.10442748091603053</v>
      </c>
      <c r="L170" s="22">
        <f>VLOOKUP($B170,Data!$A$8:$EZ$351,Data!EE$4,FALSE)</f>
        <v>0.10345503116651826</v>
      </c>
      <c r="M170" s="22">
        <f>VLOOKUP($B170,Data!$A$8:$EZ$351,Data!EF$4,FALSE)</f>
        <v>9.5236130215497483E-2</v>
      </c>
      <c r="N170" s="22">
        <f>VLOOKUP($B170,Data!$A$8:$EZ$351,Data!EG$4,FALSE)</f>
        <v>8.6221009549795363E-2</v>
      </c>
      <c r="O170" s="22">
        <f>VLOOKUP($B170,Data!$A$8:$EZ$351,Data!EH$4,FALSE)</f>
        <v>7.7639722863741337E-2</v>
      </c>
      <c r="P170" s="22">
        <f>VLOOKUP($B170,Data!$A$8:$EZ$351,Data!EI$4,FALSE)</f>
        <v>7.4131238447319781E-2</v>
      </c>
      <c r="Q170" s="22">
        <f>VLOOKUP($B170,Data!$A$8:$EZ$351,Data!EJ$4,FALSE)</f>
        <v>8.3263985205732777E-2</v>
      </c>
      <c r="R170" s="22">
        <f>VLOOKUP($B170,Data!$A$8:$EZ$351,Data!EK$4,FALSE)</f>
        <v>7.9253592953175703E-2</v>
      </c>
      <c r="S170" s="22">
        <f>VLOOKUP($B170,Data!$A$8:$EZ$351,Data!EL$4,FALSE)</f>
        <v>7.4114071996259939E-2</v>
      </c>
      <c r="T170" s="22">
        <f>VLOOKUP($B170,Data!$A$8:$EZ$351,Data!EM$4,FALSE)</f>
        <v>7.4626038781163431E-2</v>
      </c>
      <c r="U170" s="22">
        <f>VLOOKUP($B170,Data!$A$8:$EZ$351,Data!EN$4,FALSE)</f>
        <v>6.966382787987449E-2</v>
      </c>
      <c r="V170" s="22">
        <f>VLOOKUP($B170,Data!$A$8:$EZ$351,Data!EO$4,FALSE)</f>
        <v>6.7135159407274367E-2</v>
      </c>
      <c r="W170" s="22">
        <f>VLOOKUP($B170,Data!$A$8:$EZ$351,Data!EP$4,FALSE)</f>
        <v>6.2919580419580415E-2</v>
      </c>
      <c r="X170" s="22">
        <f>VLOOKUP($B170,Data!$A$8:$EZ$351,Data!EQ$4,FALSE)</f>
        <v>6.6003452740612867E-2</v>
      </c>
      <c r="Y170" s="22">
        <f>VLOOKUP($B170,Data!$A$8:$EZ$351,Data!ER$4,FALSE)</f>
        <v>6.724956822107081E-2</v>
      </c>
      <c r="Z170" s="22">
        <f>VLOOKUP($B170,Data!$A$8:$EZ$351,Data!ES$4,FALSE)</f>
        <v>6.639259578131726E-2</v>
      </c>
      <c r="AA170" s="22">
        <f>VLOOKUP($B170,Data!$A$8:$EZ$351,Data!ET$4,FALSE)</f>
        <v>6.289940828402367E-2</v>
      </c>
      <c r="AB170" s="22">
        <f>VLOOKUP($B170,Data!$A$8:$EZ$351,Data!EU$4,FALSE)</f>
        <v>6.5860759493670887E-2</v>
      </c>
      <c r="AC170" s="22">
        <f>VLOOKUP($B170,Data!$A$8:$EZ$351,Data!EV$4,FALSE)</f>
        <v>6.4665254237288139E-2</v>
      </c>
      <c r="AD170" s="22">
        <f>VLOOKUP($B170,Data!$A$8:$EZ$351,Data!EW$4,FALSE)</f>
        <v>6.0876609887827171E-2</v>
      </c>
      <c r="AE170" s="22">
        <f>VLOOKUP($B170,Data!$A$8:$EZ$351,Data!EX$4,FALSE)</f>
        <v>6.1099365750528538E-2</v>
      </c>
      <c r="AF170" s="22">
        <f>VLOOKUP($B170,Data!$A$8:$EZ$351,Data!EY$4,FALSE)</f>
        <v>6.6845521419299003E-2</v>
      </c>
      <c r="AG170" s="22">
        <f>VLOOKUP($B170,Data!$A$8:$EZ$351,Data!EZ$4,FALSE)</f>
        <v>6.4733276883996618E-2</v>
      </c>
      <c r="AH170" s="22">
        <f>VLOOKUP($B170,Data!$A$8:$FA$351,Data!FA$4,FALSE)</f>
        <v>6.5082522217520103E-2</v>
      </c>
      <c r="AI170" s="22">
        <f>VLOOKUP($B170,Data!$A$8:FB$351,Data!FB$4,FALSE)</f>
        <v>6.5810008481764201E-2</v>
      </c>
      <c r="AJ170" s="22">
        <f>VLOOKUP($B170,Data!$A$8:FC$351,Data!FC$4,FALSE)</f>
        <v>6.9226588628762548E-2</v>
      </c>
      <c r="AK170" s="22">
        <f>VLOOKUP($B170,Data!$A$8:FD$351,Data!FD$4,FALSE)</f>
        <v>0.12602249062890461</v>
      </c>
      <c r="AL170" s="22">
        <f>VLOOKUP($B170,Data!$A$8:FE$351,Data!FE$4,FALSE)</f>
        <v>0.12104851973684211</v>
      </c>
      <c r="AM170" s="22">
        <f>VLOOKUP($B170,Data!$A$8:FF$351,Data!FF$4,FALSE)</f>
        <v>0.11484299516908213</v>
      </c>
      <c r="AN170" s="22" t="e">
        <f>VLOOKUP($B170,Data!$A$8:$EZ$351,Data!#REF!,FALSE)</f>
        <v>#REF!</v>
      </c>
      <c r="AO170" s="22" t="e">
        <f>VLOOKUP($B170,Data!$A$8:$EZ$351,Data!#REF!,FALSE)</f>
        <v>#REF!</v>
      </c>
      <c r="AP170" s="22" t="e">
        <f>VLOOKUP($B170,Data!$A$8:$EZ$351,Data!#REF!,FALSE)</f>
        <v>#REF!</v>
      </c>
      <c r="AQ170" s="22" t="e">
        <f>VLOOKUP($B170,Data!$A$8:$EZ$351,Data!#REF!,FALSE)</f>
        <v>#REF!</v>
      </c>
      <c r="AR170" s="22" t="e">
        <f>VLOOKUP($B170,Data!$A$8:$EZ$351,Data!#REF!,FALSE)</f>
        <v>#REF!</v>
      </c>
      <c r="AS170" s="22" t="e">
        <f>VLOOKUP($B170,Data!$A$8:$EZ$351,Data!#REF!,FALSE)</f>
        <v>#REF!</v>
      </c>
      <c r="AT170" s="22" t="e">
        <f>VLOOKUP($B170,Data!$A$8:$EZ$351,Data!#REF!,FALSE)</f>
        <v>#REF!</v>
      </c>
      <c r="AU170" s="22" t="e">
        <f>VLOOKUP($B170,Data!$A$8:$EZ$351,Data!#REF!,FALSE)</f>
        <v>#REF!</v>
      </c>
      <c r="AV170" s="22" t="e">
        <f>VLOOKUP($B170,Data!$A$8:$EZ$351,Data!#REF!,FALSE)</f>
        <v>#REF!</v>
      </c>
      <c r="AW170" s="22" t="e">
        <f>VLOOKUP($B170,Data!$A$8:$EZ$351,Data!#REF!,FALSE)</f>
        <v>#REF!</v>
      </c>
      <c r="AX170" s="22" t="e">
        <f>VLOOKUP($B170,Data!$A$8:$EZ$351,Data!#REF!,FALSE)</f>
        <v>#REF!</v>
      </c>
      <c r="AY170" s="22" t="e">
        <f>VLOOKUP($B170,Data!$A$8:$EZ$351,Data!#REF!,FALSE)</f>
        <v>#REF!</v>
      </c>
      <c r="AZ170" s="22" t="e">
        <f>VLOOKUP($B170,Data!$A$8:$EZ$351,Data!#REF!,FALSE)</f>
        <v>#REF!</v>
      </c>
      <c r="BA170" s="22" t="e">
        <f>VLOOKUP($B170,Data!$A$8:$EZ$351,Data!#REF!,FALSE)</f>
        <v>#REF!</v>
      </c>
      <c r="BB170" s="22" t="e">
        <f>VLOOKUP($B170,Data!$A$8:$EZ$351,Data!#REF!,FALSE)</f>
        <v>#REF!</v>
      </c>
      <c r="BC170" s="22" t="e">
        <f>VLOOKUP($B170,Data!$A$8:$EZ$351,Data!#REF!,FALSE)</f>
        <v>#REF!</v>
      </c>
      <c r="BD170" s="22" t="e">
        <f>VLOOKUP($B170,Data!$A$8:$EZ$351,Data!#REF!,FALSE)</f>
        <v>#REF!</v>
      </c>
      <c r="BE170" s="22" t="e">
        <f>VLOOKUP($B170,Data!$A$8:$EZ$351,Data!#REF!,FALSE)</f>
        <v>#REF!</v>
      </c>
    </row>
    <row r="171" spans="1:57" x14ac:dyDescent="0.3">
      <c r="A171" s="1"/>
      <c r="B171" s="16" t="s">
        <v>184</v>
      </c>
      <c r="C171" s="35" t="s">
        <v>440</v>
      </c>
      <c r="D171" t="s">
        <v>442</v>
      </c>
      <c r="E171" s="36" t="s">
        <v>184</v>
      </c>
      <c r="F171" t="s">
        <v>405</v>
      </c>
      <c r="G171" t="s">
        <v>418</v>
      </c>
      <c r="H171" s="22" t="e">
        <f>VLOOKUP($B171,Data!$A$8:$EZ$351,Data!EA$4,FALSE)</f>
        <v>#DIV/0!</v>
      </c>
      <c r="I171" s="22">
        <f>VLOOKUP($B171,Data!$A$8:$EZ$351,Data!EB$4,FALSE)</f>
        <v>9.4134312696747116E-2</v>
      </c>
      <c r="J171" s="22">
        <f>VLOOKUP($B171,Data!$A$8:$EZ$351,Data!EC$4,FALSE)</f>
        <v>8.5449949443882706E-2</v>
      </c>
      <c r="K171" s="22">
        <f>VLOOKUP($B171,Data!$A$8:$EZ$351,Data!ED$4,FALSE)</f>
        <v>7.4514851485148512E-2</v>
      </c>
      <c r="L171" s="22">
        <f>VLOOKUP($B171,Data!$A$8:$EZ$351,Data!EE$4,FALSE)</f>
        <v>7.7479999999999993E-2</v>
      </c>
      <c r="M171" s="22">
        <f>VLOOKUP($B171,Data!$A$8:$EZ$351,Data!EF$4,FALSE)</f>
        <v>7.1548451548451547E-2</v>
      </c>
      <c r="N171" s="22">
        <f>VLOOKUP($B171,Data!$A$8:$EZ$351,Data!EG$4,FALSE)</f>
        <v>6.7487335359675785E-2</v>
      </c>
      <c r="O171" s="22">
        <f>VLOOKUP($B171,Data!$A$8:$EZ$351,Data!EH$4,FALSE)</f>
        <v>6.1946446961894955E-2</v>
      </c>
      <c r="P171" s="22">
        <f>VLOOKUP($B171,Data!$A$8:$EZ$351,Data!EI$4,FALSE)</f>
        <v>6.396303901437371E-2</v>
      </c>
      <c r="Q171" s="22">
        <f>VLOOKUP($B171,Data!$A$8:$EZ$351,Data!EJ$4,FALSE)</f>
        <v>6.0373737373737371E-2</v>
      </c>
      <c r="R171" s="22">
        <f>VLOOKUP($B171,Data!$A$8:$EZ$351,Data!EK$4,FALSE)</f>
        <v>5.768924302788845E-2</v>
      </c>
      <c r="S171" s="22">
        <f>VLOOKUP($B171,Data!$A$8:$EZ$351,Data!EL$4,FALSE)</f>
        <v>5.4036144578313253E-2</v>
      </c>
      <c r="T171" s="22">
        <f>VLOOKUP($B171,Data!$A$8:$EZ$351,Data!EM$4,FALSE)</f>
        <v>5.5467980295566502E-2</v>
      </c>
      <c r="U171" s="22">
        <f>VLOOKUP($B171,Data!$A$8:$EZ$351,Data!EN$4,FALSE)</f>
        <v>5.4559841740850643E-2</v>
      </c>
      <c r="V171" s="22">
        <f>VLOOKUP($B171,Data!$A$8:$EZ$351,Data!EO$4,FALSE)</f>
        <v>5.2921686746987953E-2</v>
      </c>
      <c r="W171" s="22">
        <f>VLOOKUP($B171,Data!$A$8:$EZ$351,Data!EP$4,FALSE)</f>
        <v>5.2403651115618663E-2</v>
      </c>
      <c r="X171" s="22">
        <f>VLOOKUP($B171,Data!$A$8:$EZ$351,Data!EQ$4,FALSE)</f>
        <v>5.584924623115578E-2</v>
      </c>
      <c r="Y171" s="22">
        <f>VLOOKUP($B171,Data!$A$8:$EZ$351,Data!ER$4,FALSE)</f>
        <v>5.4622266401590458E-2</v>
      </c>
      <c r="Z171" s="22">
        <f>VLOOKUP($B171,Data!$A$8:$EZ$351,Data!ES$4,FALSE)</f>
        <v>5.0879446640316205E-2</v>
      </c>
      <c r="AA171" s="22">
        <f>VLOOKUP($B171,Data!$A$8:$EZ$351,Data!ET$4,FALSE)</f>
        <v>4.8695652173913043E-2</v>
      </c>
      <c r="AB171" s="22">
        <f>VLOOKUP($B171,Data!$A$8:$EZ$351,Data!EU$4,FALSE)</f>
        <v>5.0879446640316205E-2</v>
      </c>
      <c r="AC171" s="22">
        <f>VLOOKUP($B171,Data!$A$8:$EZ$351,Data!EV$4,FALSE)</f>
        <v>5.0216322517207472E-2</v>
      </c>
      <c r="AD171" s="22">
        <f>VLOOKUP($B171,Data!$A$8:$EZ$351,Data!EW$4,FALSE)</f>
        <v>4.7269193391642372E-2</v>
      </c>
      <c r="AE171" s="22">
        <f>VLOOKUP($B171,Data!$A$8:$EZ$351,Data!EX$4,FALSE)</f>
        <v>4.735322425409047E-2</v>
      </c>
      <c r="AF171" s="22">
        <f>VLOOKUP($B171,Data!$A$8:$EZ$351,Data!EY$4,FALSE)</f>
        <v>4.870192307692308E-2</v>
      </c>
      <c r="AG171" s="22">
        <f>VLOOKUP($B171,Data!$A$8:$EZ$351,Data!EZ$4,FALSE)</f>
        <v>5.0272108843537416E-2</v>
      </c>
      <c r="AH171" s="22">
        <f>VLOOKUP($B171,Data!$A$8:$FA$351,Data!FA$4,FALSE)</f>
        <v>5.1929824561403506E-2</v>
      </c>
      <c r="AI171" s="22">
        <f>VLOOKUP($B171,Data!$A$8:FB$351,Data!FB$4,FALSE)</f>
        <v>5.1328806983511152E-2</v>
      </c>
      <c r="AJ171" s="22">
        <f>VLOOKUP($B171,Data!$A$8:FC$351,Data!FC$4,FALSE)</f>
        <v>5.4802314368370297E-2</v>
      </c>
      <c r="AK171" s="22">
        <f>VLOOKUP($B171,Data!$A$8:FD$351,Data!FD$4,FALSE)</f>
        <v>0.1149667616334283</v>
      </c>
      <c r="AL171" s="22">
        <f>VLOOKUP($B171,Data!$A$8:FE$351,Data!FE$4,FALSE)</f>
        <v>0.11735124760076776</v>
      </c>
      <c r="AM171" s="22">
        <f>VLOOKUP($B171,Data!$A$8:FF$351,Data!FF$4,FALSE)</f>
        <v>0.11447069943289225</v>
      </c>
      <c r="AN171" s="22" t="e">
        <f>VLOOKUP($B171,Data!$A$8:$EZ$351,Data!#REF!,FALSE)</f>
        <v>#REF!</v>
      </c>
      <c r="AO171" s="22" t="e">
        <f>VLOOKUP($B171,Data!$A$8:$EZ$351,Data!#REF!,FALSE)</f>
        <v>#REF!</v>
      </c>
      <c r="AP171" s="22" t="e">
        <f>VLOOKUP($B171,Data!$A$8:$EZ$351,Data!#REF!,FALSE)</f>
        <v>#REF!</v>
      </c>
      <c r="AQ171" s="22" t="e">
        <f>VLOOKUP($B171,Data!$A$8:$EZ$351,Data!#REF!,FALSE)</f>
        <v>#REF!</v>
      </c>
      <c r="AR171" s="22" t="e">
        <f>VLOOKUP($B171,Data!$A$8:$EZ$351,Data!#REF!,FALSE)</f>
        <v>#REF!</v>
      </c>
      <c r="AS171" s="22" t="e">
        <f>VLOOKUP($B171,Data!$A$8:$EZ$351,Data!#REF!,FALSE)</f>
        <v>#REF!</v>
      </c>
      <c r="AT171" s="22" t="e">
        <f>VLOOKUP($B171,Data!$A$8:$EZ$351,Data!#REF!,FALSE)</f>
        <v>#REF!</v>
      </c>
      <c r="AU171" s="22" t="e">
        <f>VLOOKUP($B171,Data!$A$8:$EZ$351,Data!#REF!,FALSE)</f>
        <v>#REF!</v>
      </c>
      <c r="AV171" s="22" t="e">
        <f>VLOOKUP($B171,Data!$A$8:$EZ$351,Data!#REF!,FALSE)</f>
        <v>#REF!</v>
      </c>
      <c r="AW171" s="22" t="e">
        <f>VLOOKUP($B171,Data!$A$8:$EZ$351,Data!#REF!,FALSE)</f>
        <v>#REF!</v>
      </c>
      <c r="AX171" s="22" t="e">
        <f>VLOOKUP($B171,Data!$A$8:$EZ$351,Data!#REF!,FALSE)</f>
        <v>#REF!</v>
      </c>
      <c r="AY171" s="22" t="e">
        <f>VLOOKUP($B171,Data!$A$8:$EZ$351,Data!#REF!,FALSE)</f>
        <v>#REF!</v>
      </c>
      <c r="AZ171" s="22" t="e">
        <f>VLOOKUP($B171,Data!$A$8:$EZ$351,Data!#REF!,FALSE)</f>
        <v>#REF!</v>
      </c>
      <c r="BA171" s="22" t="e">
        <f>VLOOKUP($B171,Data!$A$8:$EZ$351,Data!#REF!,FALSE)</f>
        <v>#REF!</v>
      </c>
      <c r="BB171" s="22" t="e">
        <f>VLOOKUP($B171,Data!$A$8:$EZ$351,Data!#REF!,FALSE)</f>
        <v>#REF!</v>
      </c>
      <c r="BC171" s="22" t="e">
        <f>VLOOKUP($B171,Data!$A$8:$EZ$351,Data!#REF!,FALSE)</f>
        <v>#REF!</v>
      </c>
      <c r="BD171" s="22" t="e">
        <f>VLOOKUP($B171,Data!$A$8:$EZ$351,Data!#REF!,FALSE)</f>
        <v>#REF!</v>
      </c>
      <c r="BE171" s="22" t="e">
        <f>VLOOKUP($B171,Data!$A$8:$EZ$351,Data!#REF!,FALSE)</f>
        <v>#REF!</v>
      </c>
    </row>
    <row r="172" spans="1:57" x14ac:dyDescent="0.3">
      <c r="A172" s="1"/>
      <c r="B172" s="16" t="s">
        <v>185</v>
      </c>
      <c r="C172" s="35" t="s">
        <v>446</v>
      </c>
      <c r="D172" t="s">
        <v>0</v>
      </c>
      <c r="E172" s="36" t="s">
        <v>185</v>
      </c>
      <c r="F172" t="s">
        <v>395</v>
      </c>
      <c r="G172" t="s">
        <v>418</v>
      </c>
      <c r="H172" s="22" t="e">
        <f>VLOOKUP($B172,Data!$A$8:$EZ$351,Data!EA$4,FALSE)</f>
        <v>#DIV/0!</v>
      </c>
      <c r="I172" s="22">
        <f>VLOOKUP($B172,Data!$A$8:$EZ$351,Data!EB$4,FALSE)</f>
        <v>4.5930521091811415E-2</v>
      </c>
      <c r="J172" s="22">
        <f>VLOOKUP($B172,Data!$A$8:$EZ$351,Data!EC$4,FALSE)</f>
        <v>4.1915422885572137E-2</v>
      </c>
      <c r="K172" s="22">
        <f>VLOOKUP($B172,Data!$A$8:$EZ$351,Data!ED$4,FALSE)</f>
        <v>3.7509247842170163E-2</v>
      </c>
      <c r="L172" s="22">
        <f>VLOOKUP($B172,Data!$A$8:$EZ$351,Data!EE$4,FALSE)</f>
        <v>3.9631901840490799E-2</v>
      </c>
      <c r="M172" s="22">
        <f>VLOOKUP($B172,Data!$A$8:$EZ$351,Data!EF$4,FALSE)</f>
        <v>3.5831265508684866E-2</v>
      </c>
      <c r="N172" s="22">
        <f>VLOOKUP($B172,Data!$A$8:$EZ$351,Data!EG$4,FALSE)</f>
        <v>3.298089171974522E-2</v>
      </c>
      <c r="O172" s="22">
        <f>VLOOKUP($B172,Data!$A$8:$EZ$351,Data!EH$4,FALSE)</f>
        <v>2.9701120797011208E-2</v>
      </c>
      <c r="P172" s="22">
        <f>VLOOKUP($B172,Data!$A$8:$EZ$351,Data!EI$4,FALSE)</f>
        <v>3.1588089330024813E-2</v>
      </c>
      <c r="Q172" s="22">
        <f>VLOOKUP($B172,Data!$A$8:$EZ$351,Data!EJ$4,FALSE)</f>
        <v>3.0012562814070352E-2</v>
      </c>
      <c r="R172" s="22">
        <f>VLOOKUP($B172,Data!$A$8:$EZ$351,Data!EK$4,FALSE)</f>
        <v>2.660839160839161E-2</v>
      </c>
      <c r="S172" s="22">
        <f>VLOOKUP($B172,Data!$A$8:$EZ$351,Data!EL$4,FALSE)</f>
        <v>2.5795586527293843E-2</v>
      </c>
      <c r="T172" s="22">
        <f>VLOOKUP($B172,Data!$A$8:$EZ$351,Data!EM$4,FALSE)</f>
        <v>2.7026713124274099E-2</v>
      </c>
      <c r="U172" s="22">
        <f>VLOOKUP($B172,Data!$A$8:$EZ$351,Data!EN$4,FALSE)</f>
        <v>2.6478060046189376E-2</v>
      </c>
      <c r="V172" s="22">
        <f>VLOOKUP($B172,Data!$A$8:$EZ$351,Data!EO$4,FALSE)</f>
        <v>2.7280385078219012E-2</v>
      </c>
      <c r="W172" s="22">
        <f>VLOOKUP($B172,Data!$A$8:$EZ$351,Data!EP$4,FALSE)</f>
        <v>2.7890724269377384E-2</v>
      </c>
      <c r="X172" s="22">
        <f>VLOOKUP($B172,Data!$A$8:$EZ$351,Data!EQ$4,FALSE)</f>
        <v>3.0359435173299101E-2</v>
      </c>
      <c r="Y172" s="22">
        <f>VLOOKUP($B172,Data!$A$8:$EZ$351,Data!ER$4,FALSE)</f>
        <v>2.9606099110546378E-2</v>
      </c>
      <c r="Z172" s="22">
        <f>VLOOKUP($B172,Data!$A$8:$EZ$351,Data!ES$4,FALSE)</f>
        <v>2.7887323943661974E-2</v>
      </c>
      <c r="AA172" s="22">
        <f>VLOOKUP($B172,Data!$A$8:$EZ$351,Data!ET$4,FALSE)</f>
        <v>2.6230110159118726E-2</v>
      </c>
      <c r="AB172" s="22">
        <f>VLOOKUP($B172,Data!$A$8:$EZ$351,Data!EU$4,FALSE)</f>
        <v>2.7894736842105264E-2</v>
      </c>
      <c r="AC172" s="22">
        <f>VLOOKUP($B172,Data!$A$8:$EZ$351,Data!EV$4,FALSE)</f>
        <v>2.6162097735399285E-2</v>
      </c>
      <c r="AD172" s="22">
        <f>VLOOKUP($B172,Data!$A$8:$EZ$351,Data!EW$4,FALSE)</f>
        <v>2.5071428571428571E-2</v>
      </c>
      <c r="AE172" s="22">
        <f>VLOOKUP($B172,Data!$A$8:$EZ$351,Data!EX$4,FALSE)</f>
        <v>2.4290738569753809E-2</v>
      </c>
      <c r="AF172" s="22">
        <f>VLOOKUP($B172,Data!$A$8:$EZ$351,Data!EY$4,FALSE)</f>
        <v>2.5432801822323461E-2</v>
      </c>
      <c r="AG172" s="22">
        <f>VLOOKUP($B172,Data!$A$8:$EZ$351,Data!EZ$4,FALSE)</f>
        <v>2.6157354618015962E-2</v>
      </c>
      <c r="AH172" s="22">
        <f>VLOOKUP($B172,Data!$A$8:$FA$351,Data!FA$4,FALSE)</f>
        <v>2.5296052631578948E-2</v>
      </c>
      <c r="AI172" s="22">
        <f>VLOOKUP($B172,Data!$A$8:FB$351,Data!FB$4,FALSE)</f>
        <v>2.7244546498277841E-2</v>
      </c>
      <c r="AJ172" s="22">
        <f>VLOOKUP($B172,Data!$A$8:FC$351,Data!FC$4,FALSE)</f>
        <v>2.799777530589544E-2</v>
      </c>
      <c r="AK172" s="22">
        <f>VLOOKUP($B172,Data!$A$8:FD$351,Data!FD$4,FALSE)</f>
        <v>6.3956422018348627E-2</v>
      </c>
      <c r="AL172" s="22">
        <f>VLOOKUP($B172,Data!$A$8:FE$351,Data!FE$4,FALSE)</f>
        <v>6.599526066350711E-2</v>
      </c>
      <c r="AM172" s="22">
        <f>VLOOKUP($B172,Data!$A$8:FF$351,Data!FF$4,FALSE)</f>
        <v>6.3025700934579446E-2</v>
      </c>
      <c r="AN172" s="22" t="e">
        <f>VLOOKUP($B172,Data!$A$8:$EZ$351,Data!#REF!,FALSE)</f>
        <v>#REF!</v>
      </c>
      <c r="AO172" s="22" t="e">
        <f>VLOOKUP($B172,Data!$A$8:$EZ$351,Data!#REF!,FALSE)</f>
        <v>#REF!</v>
      </c>
      <c r="AP172" s="22" t="e">
        <f>VLOOKUP($B172,Data!$A$8:$EZ$351,Data!#REF!,FALSE)</f>
        <v>#REF!</v>
      </c>
      <c r="AQ172" s="22" t="e">
        <f>VLOOKUP($B172,Data!$A$8:$EZ$351,Data!#REF!,FALSE)</f>
        <v>#REF!</v>
      </c>
      <c r="AR172" s="22" t="e">
        <f>VLOOKUP($B172,Data!$A$8:$EZ$351,Data!#REF!,FALSE)</f>
        <v>#REF!</v>
      </c>
      <c r="AS172" s="22" t="e">
        <f>VLOOKUP($B172,Data!$A$8:$EZ$351,Data!#REF!,FALSE)</f>
        <v>#REF!</v>
      </c>
      <c r="AT172" s="22" t="e">
        <f>VLOOKUP($B172,Data!$A$8:$EZ$351,Data!#REF!,FALSE)</f>
        <v>#REF!</v>
      </c>
      <c r="AU172" s="22" t="e">
        <f>VLOOKUP($B172,Data!$A$8:$EZ$351,Data!#REF!,FALSE)</f>
        <v>#REF!</v>
      </c>
      <c r="AV172" s="22" t="e">
        <f>VLOOKUP($B172,Data!$A$8:$EZ$351,Data!#REF!,FALSE)</f>
        <v>#REF!</v>
      </c>
      <c r="AW172" s="22" t="e">
        <f>VLOOKUP($B172,Data!$A$8:$EZ$351,Data!#REF!,FALSE)</f>
        <v>#REF!</v>
      </c>
      <c r="AX172" s="22" t="e">
        <f>VLOOKUP($B172,Data!$A$8:$EZ$351,Data!#REF!,FALSE)</f>
        <v>#REF!</v>
      </c>
      <c r="AY172" s="22" t="e">
        <f>VLOOKUP($B172,Data!$A$8:$EZ$351,Data!#REF!,FALSE)</f>
        <v>#REF!</v>
      </c>
      <c r="AZ172" s="22" t="e">
        <f>VLOOKUP($B172,Data!$A$8:$EZ$351,Data!#REF!,FALSE)</f>
        <v>#REF!</v>
      </c>
      <c r="BA172" s="22" t="e">
        <f>VLOOKUP($B172,Data!$A$8:$EZ$351,Data!#REF!,FALSE)</f>
        <v>#REF!</v>
      </c>
      <c r="BB172" s="22" t="e">
        <f>VLOOKUP($B172,Data!$A$8:$EZ$351,Data!#REF!,FALSE)</f>
        <v>#REF!</v>
      </c>
      <c r="BC172" s="22" t="e">
        <f>VLOOKUP($B172,Data!$A$8:$EZ$351,Data!#REF!,FALSE)</f>
        <v>#REF!</v>
      </c>
      <c r="BD172" s="22" t="e">
        <f>VLOOKUP($B172,Data!$A$8:$EZ$351,Data!#REF!,FALSE)</f>
        <v>#REF!</v>
      </c>
      <c r="BE172" s="22" t="e">
        <f>VLOOKUP($B172,Data!$A$8:$EZ$351,Data!#REF!,FALSE)</f>
        <v>#REF!</v>
      </c>
    </row>
    <row r="173" spans="1:57" x14ac:dyDescent="0.3">
      <c r="A173" s="1"/>
      <c r="B173" s="16" t="s">
        <v>186</v>
      </c>
      <c r="C173" s="35" t="s">
        <v>441</v>
      </c>
      <c r="D173" t="s">
        <v>0</v>
      </c>
      <c r="E173" s="36" t="s">
        <v>186</v>
      </c>
      <c r="F173" t="s">
        <v>395</v>
      </c>
      <c r="G173" t="s">
        <v>418</v>
      </c>
      <c r="H173" s="22" t="e">
        <f>VLOOKUP($B173,Data!$A$8:$EZ$351,Data!EA$4,FALSE)</f>
        <v>#DIV/0!</v>
      </c>
      <c r="I173" s="22">
        <f>VLOOKUP($B173,Data!$A$8:$EZ$351,Data!EB$4,FALSE)</f>
        <v>4.6770833333333331E-2</v>
      </c>
      <c r="J173" s="22">
        <f>VLOOKUP($B173,Data!$A$8:$EZ$351,Data!EC$4,FALSE)</f>
        <v>3.9201277955271563E-2</v>
      </c>
      <c r="K173" s="22">
        <f>VLOOKUP($B173,Data!$A$8:$EZ$351,Data!ED$4,FALSE)</f>
        <v>3.6447368421052631E-2</v>
      </c>
      <c r="L173" s="22">
        <f>VLOOKUP($B173,Data!$A$8:$EZ$351,Data!EE$4,FALSE)</f>
        <v>3.9491525423728815E-2</v>
      </c>
      <c r="M173" s="22">
        <f>VLOOKUP($B173,Data!$A$8:$EZ$351,Data!EF$4,FALSE)</f>
        <v>3.4238410596026489E-2</v>
      </c>
      <c r="N173" s="22">
        <f>VLOOKUP($B173,Data!$A$8:$EZ$351,Data!EG$4,FALSE)</f>
        <v>2.9736842105263159E-2</v>
      </c>
      <c r="O173" s="22">
        <f>VLOOKUP($B173,Data!$A$8:$EZ$351,Data!EH$4,FALSE)</f>
        <v>2.531772575250836E-2</v>
      </c>
      <c r="P173" s="22">
        <f>VLOOKUP($B173,Data!$A$8:$EZ$351,Data!EI$4,FALSE)</f>
        <v>2.8976897689768976E-2</v>
      </c>
      <c r="Q173" s="22">
        <f>VLOOKUP($B173,Data!$A$8:$EZ$351,Data!EJ$4,FALSE)</f>
        <v>2.7578947368421054E-2</v>
      </c>
      <c r="R173" s="22">
        <f>VLOOKUP($B173,Data!$A$8:$EZ$351,Data!EK$4,FALSE)</f>
        <v>2.7744360902255637E-2</v>
      </c>
      <c r="S173" s="22">
        <f>VLOOKUP($B173,Data!$A$8:$EZ$351,Data!EL$4,FALSE)</f>
        <v>2.5328719723183391E-2</v>
      </c>
      <c r="T173" s="22">
        <f>VLOOKUP($B173,Data!$A$8:$EZ$351,Data!EM$4,FALSE)</f>
        <v>2.6042402826855125E-2</v>
      </c>
      <c r="U173" s="22">
        <f>VLOOKUP($B173,Data!$A$8:$EZ$351,Data!EN$4,FALSE)</f>
        <v>2.7180451127819548E-2</v>
      </c>
      <c r="V173" s="22">
        <f>VLOOKUP($B173,Data!$A$8:$EZ$351,Data!EO$4,FALSE)</f>
        <v>2.4140350877192983E-2</v>
      </c>
      <c r="W173" s="22">
        <f>VLOOKUP($B173,Data!$A$8:$EZ$351,Data!EP$4,FALSE)</f>
        <v>2.3537906137184116E-2</v>
      </c>
      <c r="X173" s="22">
        <f>VLOOKUP($B173,Data!$A$8:$EZ$351,Data!EQ$4,FALSE)</f>
        <v>2.5985401459854014E-2</v>
      </c>
      <c r="Y173" s="22">
        <f>VLOOKUP($B173,Data!$A$8:$EZ$351,Data!ER$4,FALSE)</f>
        <v>2.4175438596491228E-2</v>
      </c>
      <c r="Z173" s="22">
        <f>VLOOKUP($B173,Data!$A$8:$EZ$351,Data!ES$4,FALSE)</f>
        <v>2.371024734982332E-2</v>
      </c>
      <c r="AA173" s="22">
        <f>VLOOKUP($B173,Data!$A$8:$EZ$351,Data!ET$4,FALSE)</f>
        <v>2.0557377049180328E-2</v>
      </c>
      <c r="AB173" s="22">
        <f>VLOOKUP($B173,Data!$A$8:$EZ$351,Data!EU$4,FALSE)</f>
        <v>2.3079470198675497E-2</v>
      </c>
      <c r="AC173" s="22">
        <f>VLOOKUP($B173,Data!$A$8:$EZ$351,Data!EV$4,FALSE)</f>
        <v>2.2093023255813953E-2</v>
      </c>
      <c r="AD173" s="22">
        <f>VLOOKUP($B173,Data!$A$8:$EZ$351,Data!EW$4,FALSE)</f>
        <v>2.1517241379310346E-2</v>
      </c>
      <c r="AE173" s="22">
        <f>VLOOKUP($B173,Data!$A$8:$EZ$351,Data!EX$4,FALSE)</f>
        <v>2.3096085409252669E-2</v>
      </c>
      <c r="AF173" s="22">
        <f>VLOOKUP($B173,Data!$A$8:$EZ$351,Data!EY$4,FALSE)</f>
        <v>2.116883116883117E-2</v>
      </c>
      <c r="AG173" s="22">
        <f>VLOOKUP($B173,Data!$A$8:$EZ$351,Data!EZ$4,FALSE)</f>
        <v>2.1157556270096464E-2</v>
      </c>
      <c r="AH173" s="22">
        <f>VLOOKUP($B173,Data!$A$8:$FA$351,Data!FA$4,FALSE)</f>
        <v>2.0786163522012579E-2</v>
      </c>
      <c r="AI173" s="22">
        <f>VLOOKUP($B173,Data!$A$8:FB$351,Data!FB$4,FALSE)</f>
        <v>2.2319749216300939E-2</v>
      </c>
      <c r="AJ173" s="22">
        <f>VLOOKUP($B173,Data!$A$8:FC$351,Data!FC$4,FALSE)</f>
        <v>2.4253968253968253E-2</v>
      </c>
      <c r="AK173" s="22">
        <f>VLOOKUP($B173,Data!$A$8:FD$351,Data!FD$4,FALSE)</f>
        <v>6.7993079584775087E-2</v>
      </c>
      <c r="AL173" s="22">
        <f>VLOOKUP($B173,Data!$A$8:FE$351,Data!FE$4,FALSE)</f>
        <v>6.5405405405405403E-2</v>
      </c>
      <c r="AM173" s="22">
        <f>VLOOKUP($B173,Data!$A$8:FF$351,Data!FF$4,FALSE)</f>
        <v>6.0098360655737704E-2</v>
      </c>
      <c r="AN173" s="22" t="e">
        <f>VLOOKUP($B173,Data!$A$8:$EZ$351,Data!#REF!,FALSE)</f>
        <v>#REF!</v>
      </c>
      <c r="AO173" s="22" t="e">
        <f>VLOOKUP($B173,Data!$A$8:$EZ$351,Data!#REF!,FALSE)</f>
        <v>#REF!</v>
      </c>
      <c r="AP173" s="22" t="e">
        <f>VLOOKUP($B173,Data!$A$8:$EZ$351,Data!#REF!,FALSE)</f>
        <v>#REF!</v>
      </c>
      <c r="AQ173" s="22" t="e">
        <f>VLOOKUP($B173,Data!$A$8:$EZ$351,Data!#REF!,FALSE)</f>
        <v>#REF!</v>
      </c>
      <c r="AR173" s="22" t="e">
        <f>VLOOKUP($B173,Data!$A$8:$EZ$351,Data!#REF!,FALSE)</f>
        <v>#REF!</v>
      </c>
      <c r="AS173" s="22" t="e">
        <f>VLOOKUP($B173,Data!$A$8:$EZ$351,Data!#REF!,FALSE)</f>
        <v>#REF!</v>
      </c>
      <c r="AT173" s="22" t="e">
        <f>VLOOKUP($B173,Data!$A$8:$EZ$351,Data!#REF!,FALSE)</f>
        <v>#REF!</v>
      </c>
      <c r="AU173" s="22" t="e">
        <f>VLOOKUP($B173,Data!$A$8:$EZ$351,Data!#REF!,FALSE)</f>
        <v>#REF!</v>
      </c>
      <c r="AV173" s="22" t="e">
        <f>VLOOKUP($B173,Data!$A$8:$EZ$351,Data!#REF!,FALSE)</f>
        <v>#REF!</v>
      </c>
      <c r="AW173" s="22" t="e">
        <f>VLOOKUP($B173,Data!$A$8:$EZ$351,Data!#REF!,FALSE)</f>
        <v>#REF!</v>
      </c>
      <c r="AX173" s="22" t="e">
        <f>VLOOKUP($B173,Data!$A$8:$EZ$351,Data!#REF!,FALSE)</f>
        <v>#REF!</v>
      </c>
      <c r="AY173" s="22" t="e">
        <f>VLOOKUP($B173,Data!$A$8:$EZ$351,Data!#REF!,FALSE)</f>
        <v>#REF!</v>
      </c>
      <c r="AZ173" s="22" t="e">
        <f>VLOOKUP($B173,Data!$A$8:$EZ$351,Data!#REF!,FALSE)</f>
        <v>#REF!</v>
      </c>
      <c r="BA173" s="22" t="e">
        <f>VLOOKUP($B173,Data!$A$8:$EZ$351,Data!#REF!,FALSE)</f>
        <v>#REF!</v>
      </c>
      <c r="BB173" s="22" t="e">
        <f>VLOOKUP($B173,Data!$A$8:$EZ$351,Data!#REF!,FALSE)</f>
        <v>#REF!</v>
      </c>
      <c r="BC173" s="22" t="e">
        <f>VLOOKUP($B173,Data!$A$8:$EZ$351,Data!#REF!,FALSE)</f>
        <v>#REF!</v>
      </c>
      <c r="BD173" s="22" t="e">
        <f>VLOOKUP($B173,Data!$A$8:$EZ$351,Data!#REF!,FALSE)</f>
        <v>#REF!</v>
      </c>
      <c r="BE173" s="22" t="e">
        <f>VLOOKUP($B173,Data!$A$8:$EZ$351,Data!#REF!,FALSE)</f>
        <v>#REF!</v>
      </c>
    </row>
    <row r="174" spans="1:57" x14ac:dyDescent="0.3">
      <c r="A174" s="1"/>
      <c r="B174" s="16" t="s">
        <v>187</v>
      </c>
      <c r="C174" s="35" t="s">
        <v>441</v>
      </c>
      <c r="D174" t="s">
        <v>0</v>
      </c>
      <c r="E174" s="36" t="s">
        <v>187</v>
      </c>
      <c r="F174" t="s">
        <v>411</v>
      </c>
      <c r="G174" t="s">
        <v>418</v>
      </c>
      <c r="H174" s="22" t="e">
        <f>VLOOKUP($B174,Data!$A$8:$EZ$351,Data!EA$4,FALSE)</f>
        <v>#DIV/0!</v>
      </c>
      <c r="I174" s="22">
        <f>VLOOKUP($B174,Data!$A$8:$EZ$351,Data!EB$4,FALSE)</f>
        <v>4.0247933884297524E-2</v>
      </c>
      <c r="J174" s="22">
        <f>VLOOKUP($B174,Data!$A$8:$EZ$351,Data!EC$4,FALSE)</f>
        <v>4.0284090909090908E-2</v>
      </c>
      <c r="K174" s="22">
        <f>VLOOKUP($B174,Data!$A$8:$EZ$351,Data!ED$4,FALSE)</f>
        <v>3.6219178082191779E-2</v>
      </c>
      <c r="L174" s="22">
        <f>VLOOKUP($B174,Data!$A$8:$EZ$351,Data!EE$4,FALSE)</f>
        <v>3.802292263610315E-2</v>
      </c>
      <c r="M174" s="22">
        <f>VLOOKUP($B174,Data!$A$8:$EZ$351,Data!EF$4,FALSE)</f>
        <v>3.367052023121387E-2</v>
      </c>
      <c r="N174" s="22">
        <f>VLOOKUP($B174,Data!$A$8:$EZ$351,Data!EG$4,FALSE)</f>
        <v>3.0508474576271188E-2</v>
      </c>
      <c r="O174" s="22">
        <f>VLOOKUP($B174,Data!$A$8:$EZ$351,Data!EH$4,FALSE)</f>
        <v>2.864788732394366E-2</v>
      </c>
      <c r="P174" s="22">
        <f>VLOOKUP($B174,Data!$A$8:$EZ$351,Data!EI$4,FALSE)</f>
        <v>2.9269005847953215E-2</v>
      </c>
      <c r="Q174" s="22">
        <f>VLOOKUP($B174,Data!$A$8:$EZ$351,Data!EJ$4,FALSE)</f>
        <v>2.6023054755043226E-2</v>
      </c>
      <c r="R174" s="22">
        <f>VLOOKUP($B174,Data!$A$8:$EZ$351,Data!EK$4,FALSE)</f>
        <v>2.532544378698225E-2</v>
      </c>
      <c r="S174" s="22">
        <f>VLOOKUP($B174,Data!$A$8:$EZ$351,Data!EL$4,FALSE)</f>
        <v>2.7129337539432176E-2</v>
      </c>
      <c r="T174" s="22">
        <f>VLOOKUP($B174,Data!$A$8:$EZ$351,Data!EM$4,FALSE)</f>
        <v>3.0359477124183007E-2</v>
      </c>
      <c r="U174" s="22">
        <f>VLOOKUP($B174,Data!$A$8:$EZ$351,Data!EN$4,FALSE)</f>
        <v>2.9225589225589224E-2</v>
      </c>
      <c r="V174" s="22">
        <f>VLOOKUP($B174,Data!$A$8:$EZ$351,Data!EO$4,FALSE)</f>
        <v>2.8957654723127037E-2</v>
      </c>
      <c r="W174" s="22">
        <f>VLOOKUP($B174,Data!$A$8:$EZ$351,Data!EP$4,FALSE)</f>
        <v>2.765625E-2</v>
      </c>
      <c r="X174" s="22">
        <f>VLOOKUP($B174,Data!$A$8:$EZ$351,Data!EQ$4,FALSE)</f>
        <v>2.6047197640117994E-2</v>
      </c>
      <c r="Y174" s="22">
        <f>VLOOKUP($B174,Data!$A$8:$EZ$351,Data!ER$4,FALSE)</f>
        <v>2.5969230769230769E-2</v>
      </c>
      <c r="Z174" s="22">
        <f>VLOOKUP($B174,Data!$A$8:$EZ$351,Data!ES$4,FALSE)</f>
        <v>2.7174603174603174E-2</v>
      </c>
      <c r="AA174" s="22">
        <f>VLOOKUP($B174,Data!$A$8:$EZ$351,Data!ET$4,FALSE)</f>
        <v>2.8978328173374614E-2</v>
      </c>
      <c r="AB174" s="22">
        <f>VLOOKUP($B174,Data!$A$8:$EZ$351,Data!EU$4,FALSE)</f>
        <v>2.972560975609756E-2</v>
      </c>
      <c r="AC174" s="22">
        <f>VLOOKUP($B174,Data!$A$8:$EZ$351,Data!EV$4,FALSE)</f>
        <v>2.7818181818181818E-2</v>
      </c>
      <c r="AD174" s="22">
        <f>VLOOKUP($B174,Data!$A$8:$EZ$351,Data!EW$4,FALSE)</f>
        <v>2.6808510638297874E-2</v>
      </c>
      <c r="AE174" s="22">
        <f>VLOOKUP($B174,Data!$A$8:$EZ$351,Data!EX$4,FALSE)</f>
        <v>2.625748502994012E-2</v>
      </c>
      <c r="AF174" s="22">
        <f>VLOOKUP($B174,Data!$A$8:$EZ$351,Data!EY$4,FALSE)</f>
        <v>2.8489425981873113E-2</v>
      </c>
      <c r="AG174" s="22">
        <f>VLOOKUP($B174,Data!$A$8:$EZ$351,Data!EZ$4,FALSE)</f>
        <v>2.686217008797654E-2</v>
      </c>
      <c r="AH174" s="22">
        <f>VLOOKUP($B174,Data!$A$8:$FA$351,Data!FA$4,FALSE)</f>
        <v>2.6676646706586826E-2</v>
      </c>
      <c r="AI174" s="22">
        <f>VLOOKUP($B174,Data!$A$8:FB$351,Data!FB$4,FALSE)</f>
        <v>2.7833827893175074E-2</v>
      </c>
      <c r="AJ174" s="22">
        <f>VLOOKUP($B174,Data!$A$8:FC$351,Data!FC$4,FALSE)</f>
        <v>2.8097982708933718E-2</v>
      </c>
      <c r="AK174" s="22">
        <f>VLOOKUP($B174,Data!$A$8:FD$351,Data!FD$4,FALSE)</f>
        <v>6.7213622291021666E-2</v>
      </c>
      <c r="AL174" s="22">
        <f>VLOOKUP($B174,Data!$A$8:FE$351,Data!FE$4,FALSE)</f>
        <v>6.3848396501457724E-2</v>
      </c>
      <c r="AM174" s="22">
        <f>VLOOKUP($B174,Data!$A$8:FF$351,Data!FF$4,FALSE)</f>
        <v>6.5000000000000002E-2</v>
      </c>
      <c r="AN174" s="22" t="e">
        <f>VLOOKUP($B174,Data!$A$8:$EZ$351,Data!#REF!,FALSE)</f>
        <v>#REF!</v>
      </c>
      <c r="AO174" s="22" t="e">
        <f>VLOOKUP($B174,Data!$A$8:$EZ$351,Data!#REF!,FALSE)</f>
        <v>#REF!</v>
      </c>
      <c r="AP174" s="22" t="e">
        <f>VLOOKUP($B174,Data!$A$8:$EZ$351,Data!#REF!,FALSE)</f>
        <v>#REF!</v>
      </c>
      <c r="AQ174" s="22" t="e">
        <f>VLOOKUP($B174,Data!$A$8:$EZ$351,Data!#REF!,FALSE)</f>
        <v>#REF!</v>
      </c>
      <c r="AR174" s="22" t="e">
        <f>VLOOKUP($B174,Data!$A$8:$EZ$351,Data!#REF!,FALSE)</f>
        <v>#REF!</v>
      </c>
      <c r="AS174" s="22" t="e">
        <f>VLOOKUP($B174,Data!$A$8:$EZ$351,Data!#REF!,FALSE)</f>
        <v>#REF!</v>
      </c>
      <c r="AT174" s="22" t="e">
        <f>VLOOKUP($B174,Data!$A$8:$EZ$351,Data!#REF!,FALSE)</f>
        <v>#REF!</v>
      </c>
      <c r="AU174" s="22" t="e">
        <f>VLOOKUP($B174,Data!$A$8:$EZ$351,Data!#REF!,FALSE)</f>
        <v>#REF!</v>
      </c>
      <c r="AV174" s="22" t="e">
        <f>VLOOKUP($B174,Data!$A$8:$EZ$351,Data!#REF!,FALSE)</f>
        <v>#REF!</v>
      </c>
      <c r="AW174" s="22" t="e">
        <f>VLOOKUP($B174,Data!$A$8:$EZ$351,Data!#REF!,FALSE)</f>
        <v>#REF!</v>
      </c>
      <c r="AX174" s="22" t="e">
        <f>VLOOKUP($B174,Data!$A$8:$EZ$351,Data!#REF!,FALSE)</f>
        <v>#REF!</v>
      </c>
      <c r="AY174" s="22" t="e">
        <f>VLOOKUP($B174,Data!$A$8:$EZ$351,Data!#REF!,FALSE)</f>
        <v>#REF!</v>
      </c>
      <c r="AZ174" s="22" t="e">
        <f>VLOOKUP($B174,Data!$A$8:$EZ$351,Data!#REF!,FALSE)</f>
        <v>#REF!</v>
      </c>
      <c r="BA174" s="22" t="e">
        <f>VLOOKUP($B174,Data!$A$8:$EZ$351,Data!#REF!,FALSE)</f>
        <v>#REF!</v>
      </c>
      <c r="BB174" s="22" t="e">
        <f>VLOOKUP($B174,Data!$A$8:$EZ$351,Data!#REF!,FALSE)</f>
        <v>#REF!</v>
      </c>
      <c r="BC174" s="22" t="e">
        <f>VLOOKUP($B174,Data!$A$8:$EZ$351,Data!#REF!,FALSE)</f>
        <v>#REF!</v>
      </c>
      <c r="BD174" s="22" t="e">
        <f>VLOOKUP($B174,Data!$A$8:$EZ$351,Data!#REF!,FALSE)</f>
        <v>#REF!</v>
      </c>
      <c r="BE174" s="22" t="e">
        <f>VLOOKUP($B174,Data!$A$8:$EZ$351,Data!#REF!,FALSE)</f>
        <v>#REF!</v>
      </c>
    </row>
    <row r="175" spans="1:57" x14ac:dyDescent="0.3">
      <c r="A175" s="1"/>
      <c r="B175" s="16" t="s">
        <v>188</v>
      </c>
      <c r="C175" s="35" t="s">
        <v>440</v>
      </c>
      <c r="D175" t="s">
        <v>442</v>
      </c>
      <c r="E175" s="36" t="s">
        <v>188</v>
      </c>
      <c r="F175" t="s">
        <v>392</v>
      </c>
      <c r="G175" t="s">
        <v>418</v>
      </c>
      <c r="H175" s="22" t="e">
        <f>VLOOKUP($B175,Data!$A$8:$EZ$351,Data!EA$4,FALSE)</f>
        <v>#DIV/0!</v>
      </c>
      <c r="I175" s="22">
        <f>VLOOKUP($B175,Data!$A$8:$EZ$351,Data!EB$4,FALSE)</f>
        <v>0.11303925536220154</v>
      </c>
      <c r="J175" s="22">
        <f>VLOOKUP($B175,Data!$A$8:$EZ$351,Data!EC$4,FALSE)</f>
        <v>0.110820008200082</v>
      </c>
      <c r="K175" s="22">
        <f>VLOOKUP($B175,Data!$A$8:$EZ$351,Data!ED$4,FALSE)</f>
        <v>0.10269074675324676</v>
      </c>
      <c r="L175" s="22">
        <f>VLOOKUP($B175,Data!$A$8:$EZ$351,Data!EE$4,FALSE)</f>
        <v>0.10115212981744422</v>
      </c>
      <c r="M175" s="22">
        <f>VLOOKUP($B175,Data!$A$8:$EZ$351,Data!EF$4,FALSE)</f>
        <v>9.1569579288025893E-2</v>
      </c>
      <c r="N175" s="22">
        <f>VLOOKUP($B175,Data!$A$8:$EZ$351,Data!EG$4,FALSE)</f>
        <v>8.3792134831460668E-2</v>
      </c>
      <c r="O175" s="22">
        <f>VLOOKUP($B175,Data!$A$8:$EZ$351,Data!EH$4,FALSE)</f>
        <v>7.487893462469733E-2</v>
      </c>
      <c r="P175" s="22">
        <f>VLOOKUP($B175,Data!$A$8:$EZ$351,Data!EI$4,FALSE)</f>
        <v>6.9143999999999997E-2</v>
      </c>
      <c r="Q175" s="22">
        <f>VLOOKUP($B175,Data!$A$8:$EZ$351,Data!EJ$4,FALSE)</f>
        <v>7.5335502236681576E-2</v>
      </c>
      <c r="R175" s="22">
        <f>VLOOKUP($B175,Data!$A$8:$EZ$351,Data!EK$4,FALSE)</f>
        <v>7.2149494949494949E-2</v>
      </c>
      <c r="S175" s="22">
        <f>VLOOKUP($B175,Data!$A$8:$EZ$351,Data!EL$4,FALSE)</f>
        <v>6.9273875295974743E-2</v>
      </c>
      <c r="T175" s="22">
        <f>VLOOKUP($B175,Data!$A$8:$EZ$351,Data!EM$4,FALSE)</f>
        <v>7.0019470404984421E-2</v>
      </c>
      <c r="U175" s="22">
        <f>VLOOKUP($B175,Data!$A$8:$EZ$351,Data!EN$4,FALSE)</f>
        <v>6.6808349146110058E-2</v>
      </c>
      <c r="V175" s="22">
        <f>VLOOKUP($B175,Data!$A$8:$EZ$351,Data!EO$4,FALSE)</f>
        <v>6.7081101759755166E-2</v>
      </c>
      <c r="W175" s="22">
        <f>VLOOKUP($B175,Data!$A$8:$EZ$351,Data!EP$4,FALSE)</f>
        <v>6.3000382701875246E-2</v>
      </c>
      <c r="X175" s="22">
        <f>VLOOKUP($B175,Data!$A$8:$EZ$351,Data!EQ$4,FALSE)</f>
        <v>6.308307926829268E-2</v>
      </c>
      <c r="Y175" s="22">
        <f>VLOOKUP($B175,Data!$A$8:$EZ$351,Data!ER$4,FALSE)</f>
        <v>6.1289355322338833E-2</v>
      </c>
      <c r="Z175" s="22">
        <f>VLOOKUP($B175,Data!$A$8:$EZ$351,Data!ES$4,FALSE)</f>
        <v>5.7746530314097884E-2</v>
      </c>
      <c r="AA175" s="22">
        <f>VLOOKUP($B175,Data!$A$8:$EZ$351,Data!ET$4,FALSE)</f>
        <v>5.5555959302325583E-2</v>
      </c>
      <c r="AB175" s="22">
        <f>VLOOKUP($B175,Data!$A$8:$EZ$351,Data!EU$4,FALSE)</f>
        <v>5.7807829181494665E-2</v>
      </c>
      <c r="AC175" s="22">
        <f>VLOOKUP($B175,Data!$A$8:$EZ$351,Data!EV$4,FALSE)</f>
        <v>5.8797153024911029E-2</v>
      </c>
      <c r="AD175" s="22">
        <f>VLOOKUP($B175,Data!$A$8:$EZ$351,Data!EW$4,FALSE)</f>
        <v>5.896172927002126E-2</v>
      </c>
      <c r="AE175" s="22">
        <f>VLOOKUP($B175,Data!$A$8:$EZ$351,Data!EX$4,FALSE)</f>
        <v>5.9282925097621585E-2</v>
      </c>
      <c r="AF175" s="22">
        <f>VLOOKUP($B175,Data!$A$8:$EZ$351,Data!EY$4,FALSE)</f>
        <v>6.3916817359855341E-2</v>
      </c>
      <c r="AG175" s="22">
        <f>VLOOKUP($B175,Data!$A$8:$EZ$351,Data!EZ$4,FALSE)</f>
        <v>6.5681566309567785E-2</v>
      </c>
      <c r="AH175" s="22">
        <f>VLOOKUP($B175,Data!$A$8:$FA$351,Data!FA$4,FALSE)</f>
        <v>6.4405191059841382E-2</v>
      </c>
      <c r="AI175" s="22">
        <f>VLOOKUP($B175,Data!$A$8:FB$351,Data!FB$4,FALSE)</f>
        <v>6.3023843930635842E-2</v>
      </c>
      <c r="AJ175" s="22">
        <f>VLOOKUP($B175,Data!$A$8:FC$351,Data!FC$4,FALSE)</f>
        <v>6.7476500361532896E-2</v>
      </c>
      <c r="AK175" s="22">
        <f>VLOOKUP($B175,Data!$A$8:FD$351,Data!FD$4,FALSE)</f>
        <v>0.12520707964601771</v>
      </c>
      <c r="AL175" s="22">
        <f>VLOOKUP($B175,Data!$A$8:FE$351,Data!FE$4,FALSE)</f>
        <v>0.1276397966594045</v>
      </c>
      <c r="AM175" s="22">
        <f>VLOOKUP($B175,Data!$A$8:FF$351,Data!FF$4,FALSE)</f>
        <v>0.12303191489361702</v>
      </c>
      <c r="AN175" s="22" t="e">
        <f>VLOOKUP($B175,Data!$A$8:$EZ$351,Data!#REF!,FALSE)</f>
        <v>#REF!</v>
      </c>
      <c r="AO175" s="22" t="e">
        <f>VLOOKUP($B175,Data!$A$8:$EZ$351,Data!#REF!,FALSE)</f>
        <v>#REF!</v>
      </c>
      <c r="AP175" s="22" t="e">
        <f>VLOOKUP($B175,Data!$A$8:$EZ$351,Data!#REF!,FALSE)</f>
        <v>#REF!</v>
      </c>
      <c r="AQ175" s="22" t="e">
        <f>VLOOKUP($B175,Data!$A$8:$EZ$351,Data!#REF!,FALSE)</f>
        <v>#REF!</v>
      </c>
      <c r="AR175" s="22" t="e">
        <f>VLOOKUP($B175,Data!$A$8:$EZ$351,Data!#REF!,FALSE)</f>
        <v>#REF!</v>
      </c>
      <c r="AS175" s="22" t="e">
        <f>VLOOKUP($B175,Data!$A$8:$EZ$351,Data!#REF!,FALSE)</f>
        <v>#REF!</v>
      </c>
      <c r="AT175" s="22" t="e">
        <f>VLOOKUP($B175,Data!$A$8:$EZ$351,Data!#REF!,FALSE)</f>
        <v>#REF!</v>
      </c>
      <c r="AU175" s="22" t="e">
        <f>VLOOKUP($B175,Data!$A$8:$EZ$351,Data!#REF!,FALSE)</f>
        <v>#REF!</v>
      </c>
      <c r="AV175" s="22" t="e">
        <f>VLOOKUP($B175,Data!$A$8:$EZ$351,Data!#REF!,FALSE)</f>
        <v>#REF!</v>
      </c>
      <c r="AW175" s="22" t="e">
        <f>VLOOKUP($B175,Data!$A$8:$EZ$351,Data!#REF!,FALSE)</f>
        <v>#REF!</v>
      </c>
      <c r="AX175" s="22" t="e">
        <f>VLOOKUP($B175,Data!$A$8:$EZ$351,Data!#REF!,FALSE)</f>
        <v>#REF!</v>
      </c>
      <c r="AY175" s="22" t="e">
        <f>VLOOKUP($B175,Data!$A$8:$EZ$351,Data!#REF!,FALSE)</f>
        <v>#REF!</v>
      </c>
      <c r="AZ175" s="22" t="e">
        <f>VLOOKUP($B175,Data!$A$8:$EZ$351,Data!#REF!,FALSE)</f>
        <v>#REF!</v>
      </c>
      <c r="BA175" s="22" t="e">
        <f>VLOOKUP($B175,Data!$A$8:$EZ$351,Data!#REF!,FALSE)</f>
        <v>#REF!</v>
      </c>
      <c r="BB175" s="22" t="e">
        <f>VLOOKUP($B175,Data!$A$8:$EZ$351,Data!#REF!,FALSE)</f>
        <v>#REF!</v>
      </c>
      <c r="BC175" s="22" t="e">
        <f>VLOOKUP($B175,Data!$A$8:$EZ$351,Data!#REF!,FALSE)</f>
        <v>#REF!</v>
      </c>
      <c r="BD175" s="22" t="e">
        <f>VLOOKUP($B175,Data!$A$8:$EZ$351,Data!#REF!,FALSE)</f>
        <v>#REF!</v>
      </c>
      <c r="BE175" s="22" t="e">
        <f>VLOOKUP($B175,Data!$A$8:$EZ$351,Data!#REF!,FALSE)</f>
        <v>#REF!</v>
      </c>
    </row>
    <row r="176" spans="1:57" x14ac:dyDescent="0.3">
      <c r="A176" s="1"/>
      <c r="B176" s="16" t="s">
        <v>189</v>
      </c>
      <c r="C176" s="35" t="s">
        <v>440</v>
      </c>
      <c r="D176" t="s">
        <v>0</v>
      </c>
      <c r="E176" s="36" t="s">
        <v>189</v>
      </c>
      <c r="F176" t="s">
        <v>388</v>
      </c>
      <c r="G176" t="s">
        <v>418</v>
      </c>
      <c r="H176" s="22" t="e">
        <f>VLOOKUP($B176,Data!$A$8:$EZ$351,Data!EA$4,FALSE)</f>
        <v>#DIV/0!</v>
      </c>
      <c r="I176" s="22">
        <f>VLOOKUP($B176,Data!$A$8:$EZ$351,Data!EB$4,FALSE)</f>
        <v>8.602459016393442E-2</v>
      </c>
      <c r="J176" s="22">
        <f>VLOOKUP($B176,Data!$A$8:$EZ$351,Data!EC$4,FALSE)</f>
        <v>7.607766990291262E-2</v>
      </c>
      <c r="K176" s="22">
        <f>VLOOKUP($B176,Data!$A$8:$EZ$351,Data!ED$4,FALSE)</f>
        <v>7.2539682539682543E-2</v>
      </c>
      <c r="L176" s="22">
        <f>VLOOKUP($B176,Data!$A$8:$EZ$351,Data!EE$4,FALSE)</f>
        <v>7.4210526315789477E-2</v>
      </c>
      <c r="M176" s="22">
        <f>VLOOKUP($B176,Data!$A$8:$EZ$351,Data!EF$4,FALSE)</f>
        <v>6.5553470919324577E-2</v>
      </c>
      <c r="N176" s="22">
        <f>VLOOKUP($B176,Data!$A$8:$EZ$351,Data!EG$4,FALSE)</f>
        <v>6.0516252390057361E-2</v>
      </c>
      <c r="O176" s="22">
        <f>VLOOKUP($B176,Data!$A$8:$EZ$351,Data!EH$4,FALSE)</f>
        <v>5.2063492063492062E-2</v>
      </c>
      <c r="P176" s="22">
        <f>VLOOKUP($B176,Data!$A$8:$EZ$351,Data!EI$4,FALSE)</f>
        <v>5.4296435272045029E-2</v>
      </c>
      <c r="Q176" s="22">
        <f>VLOOKUP($B176,Data!$A$8:$EZ$351,Data!EJ$4,FALSE)</f>
        <v>5.2061068702290075E-2</v>
      </c>
      <c r="R176" s="22">
        <f>VLOOKUP($B176,Data!$A$8:$EZ$351,Data!EK$4,FALSE)</f>
        <v>5.1210937499999998E-2</v>
      </c>
      <c r="S176" s="22">
        <f>VLOOKUP($B176,Data!$A$8:$EZ$351,Data!EL$4,FALSE)</f>
        <v>4.6208178438661707E-2</v>
      </c>
      <c r="T176" s="22">
        <f>VLOOKUP($B176,Data!$A$8:$EZ$351,Data!EM$4,FALSE)</f>
        <v>4.5793357933579339E-2</v>
      </c>
      <c r="U176" s="22">
        <f>VLOOKUP($B176,Data!$A$8:$EZ$351,Data!EN$4,FALSE)</f>
        <v>4.5199999999999997E-2</v>
      </c>
      <c r="V176" s="22">
        <f>VLOOKUP($B176,Data!$A$8:$EZ$351,Data!EO$4,FALSE)</f>
        <v>4.3658536585365851E-2</v>
      </c>
      <c r="W176" s="22">
        <f>VLOOKUP($B176,Data!$A$8:$EZ$351,Data!EP$4,FALSE)</f>
        <v>4.1029962546816477E-2</v>
      </c>
      <c r="X176" s="22">
        <f>VLOOKUP($B176,Data!$A$8:$EZ$351,Data!EQ$4,FALSE)</f>
        <v>4.4596622889305819E-2</v>
      </c>
      <c r="Y176" s="22">
        <f>VLOOKUP($B176,Data!$A$8:$EZ$351,Data!ER$4,FALSE)</f>
        <v>4.3823529411764706E-2</v>
      </c>
      <c r="Z176" s="22">
        <f>VLOOKUP($B176,Data!$A$8:$EZ$351,Data!ES$4,FALSE)</f>
        <v>4.4847908745247148E-2</v>
      </c>
      <c r="AA176" s="22">
        <f>VLOOKUP($B176,Data!$A$8:$EZ$351,Data!ET$4,FALSE)</f>
        <v>4.3910614525139662E-2</v>
      </c>
      <c r="AB176" s="22">
        <f>VLOOKUP($B176,Data!$A$8:$EZ$351,Data!EU$4,FALSE)</f>
        <v>4.6007604562737642E-2</v>
      </c>
      <c r="AC176" s="22">
        <f>VLOOKUP($B176,Data!$A$8:$EZ$351,Data!EV$4,FALSE)</f>
        <v>4.37375745526839E-2</v>
      </c>
      <c r="AD176" s="22">
        <f>VLOOKUP($B176,Data!$A$8:$EZ$351,Data!EW$4,FALSE)</f>
        <v>4.0194174757281556E-2</v>
      </c>
      <c r="AE176" s="22">
        <f>VLOOKUP($B176,Data!$A$8:$EZ$351,Data!EX$4,FALSE)</f>
        <v>4.0318091451292247E-2</v>
      </c>
      <c r="AF176" s="22">
        <f>VLOOKUP($B176,Data!$A$8:$EZ$351,Data!EY$4,FALSE)</f>
        <v>4.1988416988416988E-2</v>
      </c>
      <c r="AG176" s="22">
        <f>VLOOKUP($B176,Data!$A$8:$EZ$351,Data!EZ$4,FALSE)</f>
        <v>4.254826254826255E-2</v>
      </c>
      <c r="AH176" s="22">
        <f>VLOOKUP($B176,Data!$A$8:$FA$351,Data!FA$4,FALSE)</f>
        <v>4.0471698113207548E-2</v>
      </c>
      <c r="AI176" s="22">
        <f>VLOOKUP($B176,Data!$A$8:FB$351,Data!FB$4,FALSE)</f>
        <v>4.1713747645951038E-2</v>
      </c>
      <c r="AJ176" s="22">
        <f>VLOOKUP($B176,Data!$A$8:FC$351,Data!FC$4,FALSE)</f>
        <v>4.5272045028142589E-2</v>
      </c>
      <c r="AK176" s="22">
        <f>VLOOKUP($B176,Data!$A$8:FD$351,Data!FD$4,FALSE)</f>
        <v>8.7896678966789668E-2</v>
      </c>
      <c r="AL176" s="22">
        <f>VLOOKUP($B176,Data!$A$8:FE$351,Data!FE$4,FALSE)</f>
        <v>8.1523809523809526E-2</v>
      </c>
      <c r="AM176" s="22">
        <f>VLOOKUP($B176,Data!$A$8:FF$351,Data!FF$4,FALSE)</f>
        <v>7.8E-2</v>
      </c>
      <c r="AN176" s="22" t="e">
        <f>VLOOKUP($B176,Data!$A$8:$EZ$351,Data!#REF!,FALSE)</f>
        <v>#REF!</v>
      </c>
      <c r="AO176" s="22" t="e">
        <f>VLOOKUP($B176,Data!$A$8:$EZ$351,Data!#REF!,FALSE)</f>
        <v>#REF!</v>
      </c>
      <c r="AP176" s="22" t="e">
        <f>VLOOKUP($B176,Data!$A$8:$EZ$351,Data!#REF!,FALSE)</f>
        <v>#REF!</v>
      </c>
      <c r="AQ176" s="22" t="e">
        <f>VLOOKUP($B176,Data!$A$8:$EZ$351,Data!#REF!,FALSE)</f>
        <v>#REF!</v>
      </c>
      <c r="AR176" s="22" t="e">
        <f>VLOOKUP($B176,Data!$A$8:$EZ$351,Data!#REF!,FALSE)</f>
        <v>#REF!</v>
      </c>
      <c r="AS176" s="22" t="e">
        <f>VLOOKUP($B176,Data!$A$8:$EZ$351,Data!#REF!,FALSE)</f>
        <v>#REF!</v>
      </c>
      <c r="AT176" s="22" t="e">
        <f>VLOOKUP($B176,Data!$A$8:$EZ$351,Data!#REF!,FALSE)</f>
        <v>#REF!</v>
      </c>
      <c r="AU176" s="22" t="e">
        <f>VLOOKUP($B176,Data!$A$8:$EZ$351,Data!#REF!,FALSE)</f>
        <v>#REF!</v>
      </c>
      <c r="AV176" s="22" t="e">
        <f>VLOOKUP($B176,Data!$A$8:$EZ$351,Data!#REF!,FALSE)</f>
        <v>#REF!</v>
      </c>
      <c r="AW176" s="22" t="e">
        <f>VLOOKUP($B176,Data!$A$8:$EZ$351,Data!#REF!,FALSE)</f>
        <v>#REF!</v>
      </c>
      <c r="AX176" s="22" t="e">
        <f>VLOOKUP($B176,Data!$A$8:$EZ$351,Data!#REF!,FALSE)</f>
        <v>#REF!</v>
      </c>
      <c r="AY176" s="22" t="e">
        <f>VLOOKUP($B176,Data!$A$8:$EZ$351,Data!#REF!,FALSE)</f>
        <v>#REF!</v>
      </c>
      <c r="AZ176" s="22" t="e">
        <f>VLOOKUP($B176,Data!$A$8:$EZ$351,Data!#REF!,FALSE)</f>
        <v>#REF!</v>
      </c>
      <c r="BA176" s="22" t="e">
        <f>VLOOKUP($B176,Data!$A$8:$EZ$351,Data!#REF!,FALSE)</f>
        <v>#REF!</v>
      </c>
      <c r="BB176" s="22" t="e">
        <f>VLOOKUP($B176,Data!$A$8:$EZ$351,Data!#REF!,FALSE)</f>
        <v>#REF!</v>
      </c>
      <c r="BC176" s="22" t="e">
        <f>VLOOKUP($B176,Data!$A$8:$EZ$351,Data!#REF!,FALSE)</f>
        <v>#REF!</v>
      </c>
      <c r="BD176" s="22" t="e">
        <f>VLOOKUP($B176,Data!$A$8:$EZ$351,Data!#REF!,FALSE)</f>
        <v>#REF!</v>
      </c>
      <c r="BE176" s="22" t="e">
        <f>VLOOKUP($B176,Data!$A$8:$EZ$351,Data!#REF!,FALSE)</f>
        <v>#REF!</v>
      </c>
    </row>
    <row r="177" spans="1:57" x14ac:dyDescent="0.3">
      <c r="A177" s="1"/>
      <c r="B177" s="16" t="s">
        <v>190</v>
      </c>
      <c r="C177" s="35" t="s">
        <v>440</v>
      </c>
      <c r="D177" t="s">
        <v>442</v>
      </c>
      <c r="E177" s="36" t="s">
        <v>190</v>
      </c>
      <c r="F177" t="s">
        <v>395</v>
      </c>
      <c r="G177" t="s">
        <v>418</v>
      </c>
      <c r="H177" s="22" t="e">
        <f>VLOOKUP($B177,Data!$A$8:$EZ$351,Data!EA$4,FALSE)</f>
        <v>#DIV/0!</v>
      </c>
      <c r="I177" s="22">
        <f>VLOOKUP($B177,Data!$A$8:$EZ$351,Data!EB$4,FALSE)</f>
        <v>7.385030864197531E-2</v>
      </c>
      <c r="J177" s="22">
        <f>VLOOKUP($B177,Data!$A$8:$EZ$351,Data!EC$4,FALSE)</f>
        <v>6.9182582123758593E-2</v>
      </c>
      <c r="K177" s="22">
        <f>VLOOKUP($B177,Data!$A$8:$EZ$351,Data!ED$4,FALSE)</f>
        <v>6.3785822021116143E-2</v>
      </c>
      <c r="L177" s="22">
        <f>VLOOKUP($B177,Data!$A$8:$EZ$351,Data!EE$4,FALSE)</f>
        <v>6.5170068027210884E-2</v>
      </c>
      <c r="M177" s="22">
        <f>VLOOKUP($B177,Data!$A$8:$EZ$351,Data!EF$4,FALSE)</f>
        <v>5.9851079672375282E-2</v>
      </c>
      <c r="N177" s="22">
        <f>VLOOKUP($B177,Data!$A$8:$EZ$351,Data!EG$4,FALSE)</f>
        <v>5.311078503301541E-2</v>
      </c>
      <c r="O177" s="22">
        <f>VLOOKUP($B177,Data!$A$8:$EZ$351,Data!EH$4,FALSE)</f>
        <v>4.9710252600297176E-2</v>
      </c>
      <c r="P177" s="22">
        <f>VLOOKUP($B177,Data!$A$8:$EZ$351,Data!EI$4,FALSE)</f>
        <v>5.0905688622754491E-2</v>
      </c>
      <c r="Q177" s="22">
        <f>VLOOKUP($B177,Data!$A$8:$EZ$351,Data!EJ$4,FALSE)</f>
        <v>4.8814814814814818E-2</v>
      </c>
      <c r="R177" s="22">
        <f>VLOOKUP($B177,Data!$A$8:$EZ$351,Data!EK$4,FALSE)</f>
        <v>4.6706497386109033E-2</v>
      </c>
      <c r="S177" s="22">
        <f>VLOOKUP($B177,Data!$A$8:$EZ$351,Data!EL$4,FALSE)</f>
        <v>4.5247964470762396E-2</v>
      </c>
      <c r="T177" s="22">
        <f>VLOOKUP($B177,Data!$A$8:$EZ$351,Data!EM$4,FALSE)</f>
        <v>4.5394736842105265E-2</v>
      </c>
      <c r="U177" s="22">
        <f>VLOOKUP($B177,Data!$A$8:$EZ$351,Data!EN$4,FALSE)</f>
        <v>4.4103877103145575E-2</v>
      </c>
      <c r="V177" s="22">
        <f>VLOOKUP($B177,Data!$A$8:$EZ$351,Data!EO$4,FALSE)</f>
        <v>4.2089985486211901E-2</v>
      </c>
      <c r="W177" s="22">
        <f>VLOOKUP($B177,Data!$A$8:$EZ$351,Data!EP$4,FALSE)</f>
        <v>4.0451612903225805E-2</v>
      </c>
      <c r="X177" s="22">
        <f>VLOOKUP($B177,Data!$A$8:$EZ$351,Data!EQ$4,FALSE)</f>
        <v>4.1626074498567332E-2</v>
      </c>
      <c r="Y177" s="22">
        <f>VLOOKUP($B177,Data!$A$8:$EZ$351,Data!ER$4,FALSE)</f>
        <v>4.1360347322720696E-2</v>
      </c>
      <c r="Z177" s="22">
        <f>VLOOKUP($B177,Data!$A$8:$EZ$351,Data!ES$4,FALSE)</f>
        <v>3.910841654778887E-2</v>
      </c>
      <c r="AA177" s="22">
        <f>VLOOKUP($B177,Data!$A$8:$EZ$351,Data!ET$4,FALSE)</f>
        <v>3.7626050420168068E-2</v>
      </c>
      <c r="AB177" s="22">
        <f>VLOOKUP($B177,Data!$A$8:$EZ$351,Data!EU$4,FALSE)</f>
        <v>3.8326388888888889E-2</v>
      </c>
      <c r="AC177" s="22">
        <f>VLOOKUP($B177,Data!$A$8:$EZ$351,Data!EV$4,FALSE)</f>
        <v>3.7147766323024058E-2</v>
      </c>
      <c r="AD177" s="22">
        <f>VLOOKUP($B177,Data!$A$8:$EZ$351,Data!EW$4,FALSE)</f>
        <v>3.6169326856349757E-2</v>
      </c>
      <c r="AE177" s="22">
        <f>VLOOKUP($B177,Data!$A$8:$EZ$351,Data!EX$4,FALSE)</f>
        <v>3.6970546984572229E-2</v>
      </c>
      <c r="AF177" s="22">
        <f>VLOOKUP($B177,Data!$A$8:$EZ$351,Data!EY$4,FALSE)</f>
        <v>4.0370111731843572E-2</v>
      </c>
      <c r="AG177" s="22">
        <f>VLOOKUP($B177,Data!$A$8:$EZ$351,Data!EZ$4,FALSE)</f>
        <v>4.1075641915336573E-2</v>
      </c>
      <c r="AH177" s="22">
        <f>VLOOKUP($B177,Data!$A$8:$FA$351,Data!FA$4,FALSE)</f>
        <v>4.1592797783933516E-2</v>
      </c>
      <c r="AI177" s="22">
        <f>VLOOKUP($B177,Data!$A$8:FB$351,Data!FB$4,FALSE)</f>
        <v>4.2292545710267228E-2</v>
      </c>
      <c r="AJ177" s="22">
        <f>VLOOKUP($B177,Data!$A$8:FC$351,Data!FC$4,FALSE)</f>
        <v>4.4797768479776845E-2</v>
      </c>
      <c r="AK177" s="22">
        <f>VLOOKUP($B177,Data!$A$8:FD$351,Data!FD$4,FALSE)</f>
        <v>8.6055045871559627E-2</v>
      </c>
      <c r="AL177" s="22">
        <f>VLOOKUP($B177,Data!$A$8:FE$351,Data!FE$4,FALSE)</f>
        <v>8.9456915278783494E-2</v>
      </c>
      <c r="AM177" s="22">
        <f>VLOOKUP($B177,Data!$A$8:FF$351,Data!FF$4,FALSE)</f>
        <v>8.611269614835948E-2</v>
      </c>
      <c r="AN177" s="22" t="e">
        <f>VLOOKUP($B177,Data!$A$8:$EZ$351,Data!#REF!,FALSE)</f>
        <v>#REF!</v>
      </c>
      <c r="AO177" s="22" t="e">
        <f>VLOOKUP($B177,Data!$A$8:$EZ$351,Data!#REF!,FALSE)</f>
        <v>#REF!</v>
      </c>
      <c r="AP177" s="22" t="e">
        <f>VLOOKUP($B177,Data!$A$8:$EZ$351,Data!#REF!,FALSE)</f>
        <v>#REF!</v>
      </c>
      <c r="AQ177" s="22" t="e">
        <f>VLOOKUP($B177,Data!$A$8:$EZ$351,Data!#REF!,FALSE)</f>
        <v>#REF!</v>
      </c>
      <c r="AR177" s="22" t="e">
        <f>VLOOKUP($B177,Data!$A$8:$EZ$351,Data!#REF!,FALSE)</f>
        <v>#REF!</v>
      </c>
      <c r="AS177" s="22" t="e">
        <f>VLOOKUP($B177,Data!$A$8:$EZ$351,Data!#REF!,FALSE)</f>
        <v>#REF!</v>
      </c>
      <c r="AT177" s="22" t="e">
        <f>VLOOKUP($B177,Data!$A$8:$EZ$351,Data!#REF!,FALSE)</f>
        <v>#REF!</v>
      </c>
      <c r="AU177" s="22" t="e">
        <f>VLOOKUP($B177,Data!$A$8:$EZ$351,Data!#REF!,FALSE)</f>
        <v>#REF!</v>
      </c>
      <c r="AV177" s="22" t="e">
        <f>VLOOKUP($B177,Data!$A$8:$EZ$351,Data!#REF!,FALSE)</f>
        <v>#REF!</v>
      </c>
      <c r="AW177" s="22" t="e">
        <f>VLOOKUP($B177,Data!$A$8:$EZ$351,Data!#REF!,FALSE)</f>
        <v>#REF!</v>
      </c>
      <c r="AX177" s="22" t="e">
        <f>VLOOKUP($B177,Data!$A$8:$EZ$351,Data!#REF!,FALSE)</f>
        <v>#REF!</v>
      </c>
      <c r="AY177" s="22" t="e">
        <f>VLOOKUP($B177,Data!$A$8:$EZ$351,Data!#REF!,FALSE)</f>
        <v>#REF!</v>
      </c>
      <c r="AZ177" s="22" t="e">
        <f>VLOOKUP($B177,Data!$A$8:$EZ$351,Data!#REF!,FALSE)</f>
        <v>#REF!</v>
      </c>
      <c r="BA177" s="22" t="e">
        <f>VLOOKUP($B177,Data!$A$8:$EZ$351,Data!#REF!,FALSE)</f>
        <v>#REF!</v>
      </c>
      <c r="BB177" s="22" t="e">
        <f>VLOOKUP($B177,Data!$A$8:$EZ$351,Data!#REF!,FALSE)</f>
        <v>#REF!</v>
      </c>
      <c r="BC177" s="22" t="e">
        <f>VLOOKUP($B177,Data!$A$8:$EZ$351,Data!#REF!,FALSE)</f>
        <v>#REF!</v>
      </c>
      <c r="BD177" s="22" t="e">
        <f>VLOOKUP($B177,Data!$A$8:$EZ$351,Data!#REF!,FALSE)</f>
        <v>#REF!</v>
      </c>
      <c r="BE177" s="22" t="e">
        <f>VLOOKUP($B177,Data!$A$8:$EZ$351,Data!#REF!,FALSE)</f>
        <v>#REF!</v>
      </c>
    </row>
    <row r="178" spans="1:57" x14ac:dyDescent="0.3">
      <c r="A178" s="1"/>
      <c r="B178" s="16" t="s">
        <v>191</v>
      </c>
      <c r="C178" s="35" t="s">
        <v>441</v>
      </c>
      <c r="D178" t="s">
        <v>0</v>
      </c>
      <c r="E178" s="36" t="s">
        <v>191</v>
      </c>
      <c r="F178" t="s">
        <v>397</v>
      </c>
      <c r="G178" t="s">
        <v>418</v>
      </c>
      <c r="H178" s="22" t="e">
        <f>VLOOKUP($B178,Data!$A$8:$EZ$351,Data!EA$4,FALSE)</f>
        <v>#DIV/0!</v>
      </c>
      <c r="I178" s="22">
        <f>VLOOKUP($B178,Data!$A$8:$EZ$351,Data!EB$4,FALSE)</f>
        <v>3.8007117437722421E-2</v>
      </c>
      <c r="J178" s="22">
        <f>VLOOKUP($B178,Data!$A$8:$EZ$351,Data!EC$4,FALSE)</f>
        <v>3.1584507042253518E-2</v>
      </c>
      <c r="K178" s="22">
        <f>VLOOKUP($B178,Data!$A$8:$EZ$351,Data!ED$4,FALSE)</f>
        <v>3.0037735849056602E-2</v>
      </c>
      <c r="L178" s="22">
        <f>VLOOKUP($B178,Data!$A$8:$EZ$351,Data!EE$4,FALSE)</f>
        <v>3.3799999999999997E-2</v>
      </c>
      <c r="M178" s="22">
        <f>VLOOKUP($B178,Data!$A$8:$EZ$351,Data!EF$4,FALSE)</f>
        <v>2.6888888888888889E-2</v>
      </c>
      <c r="N178" s="22">
        <f>VLOOKUP($B178,Data!$A$8:$EZ$351,Data!EG$4,FALSE)</f>
        <v>2.6589147286821706E-2</v>
      </c>
      <c r="O178" s="22">
        <f>VLOOKUP($B178,Data!$A$8:$EZ$351,Data!EH$4,FALSE)</f>
        <v>2.2687747035573122E-2</v>
      </c>
      <c r="P178" s="22">
        <f>VLOOKUP($B178,Data!$A$8:$EZ$351,Data!EI$4,FALSE)</f>
        <v>2.1923076923076924E-2</v>
      </c>
      <c r="Q178" s="22">
        <f>VLOOKUP($B178,Data!$A$8:$EZ$351,Data!EJ$4,FALSE)</f>
        <v>2.2109375000000001E-2</v>
      </c>
      <c r="R178" s="22">
        <f>VLOOKUP($B178,Data!$A$8:$EZ$351,Data!EK$4,FALSE)</f>
        <v>2.1254901960784313E-2</v>
      </c>
      <c r="S178" s="22">
        <f>VLOOKUP($B178,Data!$A$8:$EZ$351,Data!EL$4,FALSE)</f>
        <v>2.151750972762646E-2</v>
      </c>
      <c r="T178" s="22">
        <f>VLOOKUP($B178,Data!$A$8:$EZ$351,Data!EM$4,FALSE)</f>
        <v>2.2519379844961239E-2</v>
      </c>
      <c r="U178" s="22">
        <f>VLOOKUP($B178,Data!$A$8:$EZ$351,Data!EN$4,FALSE)</f>
        <v>2.2663934426229507E-2</v>
      </c>
      <c r="V178" s="22">
        <f>VLOOKUP($B178,Data!$A$8:$EZ$351,Data!EO$4,FALSE)</f>
        <v>2.2692307692307692E-2</v>
      </c>
      <c r="W178" s="22">
        <f>VLOOKUP($B178,Data!$A$8:$EZ$351,Data!EP$4,FALSE)</f>
        <v>2.150197628458498E-2</v>
      </c>
      <c r="X178" s="22">
        <f>VLOOKUP($B178,Data!$A$8:$EZ$351,Data!EQ$4,FALSE)</f>
        <v>2.2471042471042472E-2</v>
      </c>
      <c r="Y178" s="22">
        <f>VLOOKUP($B178,Data!$A$8:$EZ$351,Data!ER$4,FALSE)</f>
        <v>2.2153846153846152E-2</v>
      </c>
      <c r="Z178" s="22">
        <f>VLOOKUP($B178,Data!$A$8:$EZ$351,Data!ES$4,FALSE)</f>
        <v>2.37984496124031E-2</v>
      </c>
      <c r="AA178" s="22">
        <f>VLOOKUP($B178,Data!$A$8:$EZ$351,Data!ET$4,FALSE)</f>
        <v>2.3387096774193549E-2</v>
      </c>
      <c r="AB178" s="22">
        <f>VLOOKUP($B178,Data!$A$8:$EZ$351,Data!EU$4,FALSE)</f>
        <v>2.7892561983471075E-2</v>
      </c>
      <c r="AC178" s="22">
        <f>VLOOKUP($B178,Data!$A$8:$EZ$351,Data!EV$4,FALSE)</f>
        <v>2.9083333333333333E-2</v>
      </c>
      <c r="AD178" s="22">
        <f>VLOOKUP($B178,Data!$A$8:$EZ$351,Data!EW$4,FALSE)</f>
        <v>2.78515625E-2</v>
      </c>
      <c r="AE178" s="22">
        <f>VLOOKUP($B178,Data!$A$8:$EZ$351,Data!EX$4,FALSE)</f>
        <v>2.5267175572519084E-2</v>
      </c>
      <c r="AF178" s="22">
        <f>VLOOKUP($B178,Data!$A$8:$EZ$351,Data!EY$4,FALSE)</f>
        <v>2.5735849056603772E-2</v>
      </c>
      <c r="AG178" s="22">
        <f>VLOOKUP($B178,Data!$A$8:$EZ$351,Data!EZ$4,FALSE)</f>
        <v>2.3636363636363636E-2</v>
      </c>
      <c r="AH178" s="22">
        <f>VLOOKUP($B178,Data!$A$8:$FA$351,Data!FA$4,FALSE)</f>
        <v>2.2972972972972974E-2</v>
      </c>
      <c r="AI178" s="22">
        <f>VLOOKUP($B178,Data!$A$8:FB$351,Data!FB$4,FALSE)</f>
        <v>2.2204724409448817E-2</v>
      </c>
      <c r="AJ178" s="22">
        <f>VLOOKUP($B178,Data!$A$8:FC$351,Data!FC$4,FALSE)</f>
        <v>2.496E-2</v>
      </c>
      <c r="AK178" s="22">
        <f>VLOOKUP($B178,Data!$A$8:FD$351,Data!FD$4,FALSE)</f>
        <v>5.4979591836734697E-2</v>
      </c>
      <c r="AL178" s="22">
        <f>VLOOKUP($B178,Data!$A$8:FE$351,Data!FE$4,FALSE)</f>
        <v>5.6681222707423581E-2</v>
      </c>
      <c r="AM178" s="22">
        <f>VLOOKUP($B178,Data!$A$8:FF$351,Data!FF$4,FALSE)</f>
        <v>5.4025974025974026E-2</v>
      </c>
      <c r="AN178" s="22" t="e">
        <f>VLOOKUP($B178,Data!$A$8:$EZ$351,Data!#REF!,FALSE)</f>
        <v>#REF!</v>
      </c>
      <c r="AO178" s="22" t="e">
        <f>VLOOKUP($B178,Data!$A$8:$EZ$351,Data!#REF!,FALSE)</f>
        <v>#REF!</v>
      </c>
      <c r="AP178" s="22" t="e">
        <f>VLOOKUP($B178,Data!$A$8:$EZ$351,Data!#REF!,FALSE)</f>
        <v>#REF!</v>
      </c>
      <c r="AQ178" s="22" t="e">
        <f>VLOOKUP($B178,Data!$A$8:$EZ$351,Data!#REF!,FALSE)</f>
        <v>#REF!</v>
      </c>
      <c r="AR178" s="22" t="e">
        <f>VLOOKUP($B178,Data!$A$8:$EZ$351,Data!#REF!,FALSE)</f>
        <v>#REF!</v>
      </c>
      <c r="AS178" s="22" t="e">
        <f>VLOOKUP($B178,Data!$A$8:$EZ$351,Data!#REF!,FALSE)</f>
        <v>#REF!</v>
      </c>
      <c r="AT178" s="22" t="e">
        <f>VLOOKUP($B178,Data!$A$8:$EZ$351,Data!#REF!,FALSE)</f>
        <v>#REF!</v>
      </c>
      <c r="AU178" s="22" t="e">
        <f>VLOOKUP($B178,Data!$A$8:$EZ$351,Data!#REF!,FALSE)</f>
        <v>#REF!</v>
      </c>
      <c r="AV178" s="22" t="e">
        <f>VLOOKUP($B178,Data!$A$8:$EZ$351,Data!#REF!,FALSE)</f>
        <v>#REF!</v>
      </c>
      <c r="AW178" s="22" t="e">
        <f>VLOOKUP($B178,Data!$A$8:$EZ$351,Data!#REF!,FALSE)</f>
        <v>#REF!</v>
      </c>
      <c r="AX178" s="22" t="e">
        <f>VLOOKUP($B178,Data!$A$8:$EZ$351,Data!#REF!,FALSE)</f>
        <v>#REF!</v>
      </c>
      <c r="AY178" s="22" t="e">
        <f>VLOOKUP($B178,Data!$A$8:$EZ$351,Data!#REF!,FALSE)</f>
        <v>#REF!</v>
      </c>
      <c r="AZ178" s="22" t="e">
        <f>VLOOKUP($B178,Data!$A$8:$EZ$351,Data!#REF!,FALSE)</f>
        <v>#REF!</v>
      </c>
      <c r="BA178" s="22" t="e">
        <f>VLOOKUP($B178,Data!$A$8:$EZ$351,Data!#REF!,FALSE)</f>
        <v>#REF!</v>
      </c>
      <c r="BB178" s="22" t="e">
        <f>VLOOKUP($B178,Data!$A$8:$EZ$351,Data!#REF!,FALSE)</f>
        <v>#REF!</v>
      </c>
      <c r="BC178" s="22" t="e">
        <f>VLOOKUP($B178,Data!$A$8:$EZ$351,Data!#REF!,FALSE)</f>
        <v>#REF!</v>
      </c>
      <c r="BD178" s="22" t="e">
        <f>VLOOKUP($B178,Data!$A$8:$EZ$351,Data!#REF!,FALSE)</f>
        <v>#REF!</v>
      </c>
      <c r="BE178" s="22" t="e">
        <f>VLOOKUP($B178,Data!$A$8:$EZ$351,Data!#REF!,FALSE)</f>
        <v>#REF!</v>
      </c>
    </row>
    <row r="179" spans="1:57" x14ac:dyDescent="0.3">
      <c r="A179" s="1"/>
      <c r="B179" s="16" t="s">
        <v>192</v>
      </c>
      <c r="C179" s="35" t="s">
        <v>441</v>
      </c>
      <c r="D179" t="s">
        <v>0</v>
      </c>
      <c r="E179" s="36" t="s">
        <v>192</v>
      </c>
      <c r="F179" t="s">
        <v>393</v>
      </c>
      <c r="G179" t="s">
        <v>418</v>
      </c>
      <c r="H179" s="22" t="e">
        <f>VLOOKUP($B179,Data!$A$8:$EZ$351,Data!EA$4,FALSE)</f>
        <v>#DIV/0!</v>
      </c>
      <c r="I179" s="22">
        <f>VLOOKUP($B179,Data!$A$8:$EZ$351,Data!EB$4,FALSE)</f>
        <v>3.7257462686567162E-2</v>
      </c>
      <c r="J179" s="22">
        <f>VLOOKUP($B179,Data!$A$8:$EZ$351,Data!EC$4,FALSE)</f>
        <v>3.4848484848484851E-2</v>
      </c>
      <c r="K179" s="22">
        <f>VLOOKUP($B179,Data!$A$8:$EZ$351,Data!ED$4,FALSE)</f>
        <v>3.5999999999999997E-2</v>
      </c>
      <c r="L179" s="22">
        <f>VLOOKUP($B179,Data!$A$8:$EZ$351,Data!EE$4,FALSE)</f>
        <v>3.9895615866388311E-2</v>
      </c>
      <c r="M179" s="22">
        <f>VLOOKUP($B179,Data!$A$8:$EZ$351,Data!EF$4,FALSE)</f>
        <v>3.4688172043010751E-2</v>
      </c>
      <c r="N179" s="22">
        <f>VLOOKUP($B179,Data!$A$8:$EZ$351,Data!EG$4,FALSE)</f>
        <v>3.1178947368421053E-2</v>
      </c>
      <c r="O179" s="22">
        <f>VLOOKUP($B179,Data!$A$8:$EZ$351,Data!EH$4,FALSE)</f>
        <v>2.7260273972602739E-2</v>
      </c>
      <c r="P179" s="22">
        <f>VLOOKUP($B179,Data!$A$8:$EZ$351,Data!EI$4,FALSE)</f>
        <v>2.8333333333333332E-2</v>
      </c>
      <c r="Q179" s="22">
        <f>VLOOKUP($B179,Data!$A$8:$EZ$351,Data!EJ$4,FALSE)</f>
        <v>2.5872420262664165E-2</v>
      </c>
      <c r="R179" s="22">
        <f>VLOOKUP($B179,Data!$A$8:$EZ$351,Data!EK$4,FALSE)</f>
        <v>2.5733333333333334E-2</v>
      </c>
      <c r="S179" s="22">
        <f>VLOOKUP($B179,Data!$A$8:$EZ$351,Data!EL$4,FALSE)</f>
        <v>2.4923371647509577E-2</v>
      </c>
      <c r="T179" s="22">
        <f>VLOOKUP($B179,Data!$A$8:$EZ$351,Data!EM$4,FALSE)</f>
        <v>2.9110671936758894E-2</v>
      </c>
      <c r="U179" s="22">
        <f>VLOOKUP($B179,Data!$A$8:$EZ$351,Data!EN$4,FALSE)</f>
        <v>2.8206627680311892E-2</v>
      </c>
      <c r="V179" s="22">
        <f>VLOOKUP($B179,Data!$A$8:$EZ$351,Data!EO$4,FALSE)</f>
        <v>2.4758364312267658E-2</v>
      </c>
      <c r="W179" s="22">
        <f>VLOOKUP($B179,Data!$A$8:$EZ$351,Data!EP$4,FALSE)</f>
        <v>2.5621414913957936E-2</v>
      </c>
      <c r="X179" s="22">
        <f>VLOOKUP($B179,Data!$A$8:$EZ$351,Data!EQ$4,FALSE)</f>
        <v>2.7264150943396227E-2</v>
      </c>
      <c r="Y179" s="22">
        <f>VLOOKUP($B179,Data!$A$8:$EZ$351,Data!ER$4,FALSE)</f>
        <v>2.8952569169960474E-2</v>
      </c>
      <c r="Z179" s="22">
        <f>VLOOKUP($B179,Data!$A$8:$EZ$351,Data!ES$4,FALSE)</f>
        <v>3.0287474332648872E-2</v>
      </c>
      <c r="AA179" s="22">
        <f>VLOOKUP($B179,Data!$A$8:$EZ$351,Data!ET$4,FALSE)</f>
        <v>2.904E-2</v>
      </c>
      <c r="AB179" s="22">
        <f>VLOOKUP($B179,Data!$A$8:$EZ$351,Data!EU$4,FALSE)</f>
        <v>3.1398058252427183E-2</v>
      </c>
      <c r="AC179" s="22">
        <f>VLOOKUP($B179,Data!$A$8:$EZ$351,Data!EV$4,FALSE)</f>
        <v>3.1657032755298652E-2</v>
      </c>
      <c r="AD179" s="22">
        <f>VLOOKUP($B179,Data!$A$8:$EZ$351,Data!EW$4,FALSE)</f>
        <v>3.0965909090909093E-2</v>
      </c>
      <c r="AE179" s="22">
        <f>VLOOKUP($B179,Data!$A$8:$EZ$351,Data!EX$4,FALSE)</f>
        <v>2.8783542039355993E-2</v>
      </c>
      <c r="AF179" s="22">
        <f>VLOOKUP($B179,Data!$A$8:$EZ$351,Data!EY$4,FALSE)</f>
        <v>2.99645390070922E-2</v>
      </c>
      <c r="AG179" s="22">
        <f>VLOOKUP($B179,Data!$A$8:$EZ$351,Data!EZ$4,FALSE)</f>
        <v>2.8313043478260868E-2</v>
      </c>
      <c r="AH179" s="22">
        <f>VLOOKUP($B179,Data!$A$8:$FA$351,Data!FA$4,FALSE)</f>
        <v>2.6718213058419243E-2</v>
      </c>
      <c r="AI179" s="22">
        <f>VLOOKUP($B179,Data!$A$8:FB$351,Data!FB$4,FALSE)</f>
        <v>2.7685512367491165E-2</v>
      </c>
      <c r="AJ179" s="22">
        <f>VLOOKUP($B179,Data!$A$8:FC$351,Data!FC$4,FALSE)</f>
        <v>2.7946902654867257E-2</v>
      </c>
      <c r="AK179" s="22">
        <f>VLOOKUP($B179,Data!$A$8:FD$351,Data!FD$4,FALSE)</f>
        <v>6.4000000000000001E-2</v>
      </c>
      <c r="AL179" s="22">
        <f>VLOOKUP($B179,Data!$A$8:FE$351,Data!FE$4,FALSE)</f>
        <v>6.709156193895871E-2</v>
      </c>
      <c r="AM179" s="22">
        <f>VLOOKUP($B179,Data!$A$8:FF$351,Data!FF$4,FALSE)</f>
        <v>6.1355633802816903E-2</v>
      </c>
      <c r="AN179" s="22" t="e">
        <f>VLOOKUP($B179,Data!$A$8:$EZ$351,Data!#REF!,FALSE)</f>
        <v>#REF!</v>
      </c>
      <c r="AO179" s="22" t="e">
        <f>VLOOKUP($B179,Data!$A$8:$EZ$351,Data!#REF!,FALSE)</f>
        <v>#REF!</v>
      </c>
      <c r="AP179" s="22" t="e">
        <f>VLOOKUP($B179,Data!$A$8:$EZ$351,Data!#REF!,FALSE)</f>
        <v>#REF!</v>
      </c>
      <c r="AQ179" s="22" t="e">
        <f>VLOOKUP($B179,Data!$A$8:$EZ$351,Data!#REF!,FALSE)</f>
        <v>#REF!</v>
      </c>
      <c r="AR179" s="22" t="e">
        <f>VLOOKUP($B179,Data!$A$8:$EZ$351,Data!#REF!,FALSE)</f>
        <v>#REF!</v>
      </c>
      <c r="AS179" s="22" t="e">
        <f>VLOOKUP($B179,Data!$A$8:$EZ$351,Data!#REF!,FALSE)</f>
        <v>#REF!</v>
      </c>
      <c r="AT179" s="22" t="e">
        <f>VLOOKUP($B179,Data!$A$8:$EZ$351,Data!#REF!,FALSE)</f>
        <v>#REF!</v>
      </c>
      <c r="AU179" s="22" t="e">
        <f>VLOOKUP($B179,Data!$A$8:$EZ$351,Data!#REF!,FALSE)</f>
        <v>#REF!</v>
      </c>
      <c r="AV179" s="22" t="e">
        <f>VLOOKUP($B179,Data!$A$8:$EZ$351,Data!#REF!,FALSE)</f>
        <v>#REF!</v>
      </c>
      <c r="AW179" s="22" t="e">
        <f>VLOOKUP($B179,Data!$A$8:$EZ$351,Data!#REF!,FALSE)</f>
        <v>#REF!</v>
      </c>
      <c r="AX179" s="22" t="e">
        <f>VLOOKUP($B179,Data!$A$8:$EZ$351,Data!#REF!,FALSE)</f>
        <v>#REF!</v>
      </c>
      <c r="AY179" s="22" t="e">
        <f>VLOOKUP($B179,Data!$A$8:$EZ$351,Data!#REF!,FALSE)</f>
        <v>#REF!</v>
      </c>
      <c r="AZ179" s="22" t="e">
        <f>VLOOKUP($B179,Data!$A$8:$EZ$351,Data!#REF!,FALSE)</f>
        <v>#REF!</v>
      </c>
      <c r="BA179" s="22" t="e">
        <f>VLOOKUP($B179,Data!$A$8:$EZ$351,Data!#REF!,FALSE)</f>
        <v>#REF!</v>
      </c>
      <c r="BB179" s="22" t="e">
        <f>VLOOKUP($B179,Data!$A$8:$EZ$351,Data!#REF!,FALSE)</f>
        <v>#REF!</v>
      </c>
      <c r="BC179" s="22" t="e">
        <f>VLOOKUP($B179,Data!$A$8:$EZ$351,Data!#REF!,FALSE)</f>
        <v>#REF!</v>
      </c>
      <c r="BD179" s="22" t="e">
        <f>VLOOKUP($B179,Data!$A$8:$EZ$351,Data!#REF!,FALSE)</f>
        <v>#REF!</v>
      </c>
      <c r="BE179" s="22" t="e">
        <f>VLOOKUP($B179,Data!$A$8:$EZ$351,Data!#REF!,FALSE)</f>
        <v>#REF!</v>
      </c>
    </row>
    <row r="180" spans="1:57" x14ac:dyDescent="0.3">
      <c r="A180" s="1"/>
      <c r="B180" s="16" t="s">
        <v>193</v>
      </c>
      <c r="C180" s="35" t="s">
        <v>440</v>
      </c>
      <c r="D180" t="s">
        <v>442</v>
      </c>
      <c r="E180" s="36" t="s">
        <v>193</v>
      </c>
      <c r="F180" t="s">
        <v>402</v>
      </c>
      <c r="G180" t="s">
        <v>418</v>
      </c>
      <c r="H180" s="22" t="e">
        <f>VLOOKUP($B180,Data!$A$8:$EZ$351,Data!EA$4,FALSE)</f>
        <v>#DIV/0!</v>
      </c>
      <c r="I180" s="22">
        <f>VLOOKUP($B180,Data!$A$8:$EZ$351,Data!EB$4,FALSE)</f>
        <v>5.2750455373406197E-2</v>
      </c>
      <c r="J180" s="22">
        <f>VLOOKUP($B180,Data!$A$8:$EZ$351,Data!EC$4,FALSE)</f>
        <v>5.0145454545454549E-2</v>
      </c>
      <c r="K180" s="22">
        <f>VLOOKUP($B180,Data!$A$8:$EZ$351,Data!ED$4,FALSE)</f>
        <v>4.6495495495495497E-2</v>
      </c>
      <c r="L180" s="22">
        <f>VLOOKUP($B180,Data!$A$8:$EZ$351,Data!EE$4,FALSE)</f>
        <v>4.6371841155234655E-2</v>
      </c>
      <c r="M180" s="22">
        <f>VLOOKUP($B180,Data!$A$8:$EZ$351,Data!EF$4,FALSE)</f>
        <v>4.3007181328545779E-2</v>
      </c>
      <c r="N180" s="22">
        <f>VLOOKUP($B180,Data!$A$8:$EZ$351,Data!EG$4,FALSE)</f>
        <v>4.0937500000000002E-2</v>
      </c>
      <c r="O180" s="22">
        <f>VLOOKUP($B180,Data!$A$8:$EZ$351,Data!EH$4,FALSE)</f>
        <v>3.8270270270270274E-2</v>
      </c>
      <c r="P180" s="22">
        <f>VLOOKUP($B180,Data!$A$8:$EZ$351,Data!EI$4,FALSE)</f>
        <v>3.7214854111405835E-2</v>
      </c>
      <c r="Q180" s="22">
        <f>VLOOKUP($B180,Data!$A$8:$EZ$351,Data!EJ$4,FALSE)</f>
        <v>3.5605658709106987E-2</v>
      </c>
      <c r="R180" s="22">
        <f>VLOOKUP($B180,Data!$A$8:$EZ$351,Data!EK$4,FALSE)</f>
        <v>3.5013404825737268E-2</v>
      </c>
      <c r="S180" s="22">
        <f>VLOOKUP($B180,Data!$A$8:$EZ$351,Data!EL$4,FALSE)</f>
        <v>3.3377192982456137E-2</v>
      </c>
      <c r="T180" s="22">
        <f>VLOOKUP($B180,Data!$A$8:$EZ$351,Data!EM$4,FALSE)</f>
        <v>3.4176111595466435E-2</v>
      </c>
      <c r="U180" s="22">
        <f>VLOOKUP($B180,Data!$A$8:$EZ$351,Data!EN$4,FALSE)</f>
        <v>3.5346358792184722E-2</v>
      </c>
      <c r="V180" s="22">
        <f>VLOOKUP($B180,Data!$A$8:$EZ$351,Data!EO$4,FALSE)</f>
        <v>3.3269062226117439E-2</v>
      </c>
      <c r="W180" s="22">
        <f>VLOOKUP($B180,Data!$A$8:$EZ$351,Data!EP$4,FALSE)</f>
        <v>3.5009074410163342E-2</v>
      </c>
      <c r="X180" s="22">
        <f>VLOOKUP($B180,Data!$A$8:$EZ$351,Data!EQ$4,FALSE)</f>
        <v>3.6047358834244078E-2</v>
      </c>
      <c r="Y180" s="22">
        <f>VLOOKUP($B180,Data!$A$8:$EZ$351,Data!ER$4,FALSE)</f>
        <v>3.5513513513513513E-2</v>
      </c>
      <c r="Z180" s="22">
        <f>VLOOKUP($B180,Data!$A$8:$EZ$351,Data!ES$4,FALSE)</f>
        <v>3.5540037243947858E-2</v>
      </c>
      <c r="AA180" s="22">
        <f>VLOOKUP($B180,Data!$A$8:$EZ$351,Data!ET$4,FALSE)</f>
        <v>3.3746606334841632E-2</v>
      </c>
      <c r="AB180" s="22">
        <f>VLOOKUP($B180,Data!$A$8:$EZ$351,Data!EU$4,FALSE)</f>
        <v>3.4023297491039425E-2</v>
      </c>
      <c r="AC180" s="22">
        <f>VLOOKUP($B180,Data!$A$8:$EZ$351,Data!EV$4,FALSE)</f>
        <v>3.4317573595004459E-2</v>
      </c>
      <c r="AD180" s="22">
        <f>VLOOKUP($B180,Data!$A$8:$EZ$351,Data!EW$4,FALSE)</f>
        <v>3.3431542461005201E-2</v>
      </c>
      <c r="AE180" s="22">
        <f>VLOOKUP($B180,Data!$A$8:$EZ$351,Data!EX$4,FALSE)</f>
        <v>3.1812023708721424E-2</v>
      </c>
      <c r="AF180" s="22">
        <f>VLOOKUP($B180,Data!$A$8:$EZ$351,Data!EY$4,FALSE)</f>
        <v>3.3771186440677968E-2</v>
      </c>
      <c r="AG180" s="22">
        <f>VLOOKUP($B180,Data!$A$8:$EZ$351,Data!EZ$4,FALSE)</f>
        <v>3.3760611205432937E-2</v>
      </c>
      <c r="AH180" s="22">
        <f>VLOOKUP($B180,Data!$A$8:$FA$351,Data!FA$4,FALSE)</f>
        <v>3.3686440677966105E-2</v>
      </c>
      <c r="AI180" s="22">
        <f>VLOOKUP($B180,Data!$A$8:FB$351,Data!FB$4,FALSE)</f>
        <v>3.3877028181041845E-2</v>
      </c>
      <c r="AJ180" s="22">
        <f>VLOOKUP($B180,Data!$A$8:FC$351,Data!FC$4,FALSE)</f>
        <v>3.4016666666666667E-2</v>
      </c>
      <c r="AK180" s="22">
        <f>VLOOKUP($B180,Data!$A$8:FD$351,Data!FD$4,FALSE)</f>
        <v>8.0008271298593878E-2</v>
      </c>
      <c r="AL180" s="22">
        <f>VLOOKUP($B180,Data!$A$8:FE$351,Data!FE$4,FALSE)</f>
        <v>8.3145695364238409E-2</v>
      </c>
      <c r="AM180" s="22">
        <f>VLOOKUP($B180,Data!$A$8:FF$351,Data!FF$4,FALSE)</f>
        <v>8.3954849498327766E-2</v>
      </c>
      <c r="AN180" s="22" t="e">
        <f>VLOOKUP($B180,Data!$A$8:$EZ$351,Data!#REF!,FALSE)</f>
        <v>#REF!</v>
      </c>
      <c r="AO180" s="22" t="e">
        <f>VLOOKUP($B180,Data!$A$8:$EZ$351,Data!#REF!,FALSE)</f>
        <v>#REF!</v>
      </c>
      <c r="AP180" s="22" t="e">
        <f>VLOOKUP($B180,Data!$A$8:$EZ$351,Data!#REF!,FALSE)</f>
        <v>#REF!</v>
      </c>
      <c r="AQ180" s="22" t="e">
        <f>VLOOKUP($B180,Data!$A$8:$EZ$351,Data!#REF!,FALSE)</f>
        <v>#REF!</v>
      </c>
      <c r="AR180" s="22" t="e">
        <f>VLOOKUP($B180,Data!$A$8:$EZ$351,Data!#REF!,FALSE)</f>
        <v>#REF!</v>
      </c>
      <c r="AS180" s="22" t="e">
        <f>VLOOKUP($B180,Data!$A$8:$EZ$351,Data!#REF!,FALSE)</f>
        <v>#REF!</v>
      </c>
      <c r="AT180" s="22" t="e">
        <f>VLOOKUP($B180,Data!$A$8:$EZ$351,Data!#REF!,FALSE)</f>
        <v>#REF!</v>
      </c>
      <c r="AU180" s="22" t="e">
        <f>VLOOKUP($B180,Data!$A$8:$EZ$351,Data!#REF!,FALSE)</f>
        <v>#REF!</v>
      </c>
      <c r="AV180" s="22" t="e">
        <f>VLOOKUP($B180,Data!$A$8:$EZ$351,Data!#REF!,FALSE)</f>
        <v>#REF!</v>
      </c>
      <c r="AW180" s="22" t="e">
        <f>VLOOKUP($B180,Data!$A$8:$EZ$351,Data!#REF!,FALSE)</f>
        <v>#REF!</v>
      </c>
      <c r="AX180" s="22" t="e">
        <f>VLOOKUP($B180,Data!$A$8:$EZ$351,Data!#REF!,FALSE)</f>
        <v>#REF!</v>
      </c>
      <c r="AY180" s="22" t="e">
        <f>VLOOKUP($B180,Data!$A$8:$EZ$351,Data!#REF!,FALSE)</f>
        <v>#REF!</v>
      </c>
      <c r="AZ180" s="22" t="e">
        <f>VLOOKUP($B180,Data!$A$8:$EZ$351,Data!#REF!,FALSE)</f>
        <v>#REF!</v>
      </c>
      <c r="BA180" s="22" t="e">
        <f>VLOOKUP($B180,Data!$A$8:$EZ$351,Data!#REF!,FALSE)</f>
        <v>#REF!</v>
      </c>
      <c r="BB180" s="22" t="e">
        <f>VLOOKUP($B180,Data!$A$8:$EZ$351,Data!#REF!,FALSE)</f>
        <v>#REF!</v>
      </c>
      <c r="BC180" s="22" t="e">
        <f>VLOOKUP($B180,Data!$A$8:$EZ$351,Data!#REF!,FALSE)</f>
        <v>#REF!</v>
      </c>
      <c r="BD180" s="22" t="e">
        <f>VLOOKUP($B180,Data!$A$8:$EZ$351,Data!#REF!,FALSE)</f>
        <v>#REF!</v>
      </c>
      <c r="BE180" s="22" t="e">
        <f>VLOOKUP($B180,Data!$A$8:$EZ$351,Data!#REF!,FALSE)</f>
        <v>#REF!</v>
      </c>
    </row>
    <row r="181" spans="1:57" x14ac:dyDescent="0.3">
      <c r="A181" s="1"/>
      <c r="B181" s="16" t="s">
        <v>194</v>
      </c>
      <c r="C181" s="35" t="s">
        <v>441</v>
      </c>
      <c r="D181" t="s">
        <v>0</v>
      </c>
      <c r="E181" s="36" t="s">
        <v>194</v>
      </c>
      <c r="F181" t="s">
        <v>393</v>
      </c>
      <c r="G181" t="s">
        <v>418</v>
      </c>
      <c r="H181" s="22" t="e">
        <f>VLOOKUP($B181,Data!$A$8:$EZ$351,Data!EA$4,FALSE)</f>
        <v>#DIV/0!</v>
      </c>
      <c r="I181" s="22">
        <f>VLOOKUP($B181,Data!$A$8:$EZ$351,Data!EB$4,FALSE)</f>
        <v>4.0386904761904763E-2</v>
      </c>
      <c r="J181" s="22">
        <f>VLOOKUP($B181,Data!$A$8:$EZ$351,Data!EC$4,FALSE)</f>
        <v>3.4670329670329673E-2</v>
      </c>
      <c r="K181" s="22">
        <f>VLOOKUP($B181,Data!$A$8:$EZ$351,Data!ED$4,FALSE)</f>
        <v>3.262872628726287E-2</v>
      </c>
      <c r="L181" s="22">
        <f>VLOOKUP($B181,Data!$A$8:$EZ$351,Data!EE$4,FALSE)</f>
        <v>3.340659340659341E-2</v>
      </c>
      <c r="M181" s="22">
        <f>VLOOKUP($B181,Data!$A$8:$EZ$351,Data!EF$4,FALSE)</f>
        <v>2.8324607329842932E-2</v>
      </c>
      <c r="N181" s="22">
        <f>VLOOKUP($B181,Data!$A$8:$EZ$351,Data!EG$4,FALSE)</f>
        <v>2.5145118733509234E-2</v>
      </c>
      <c r="O181" s="22">
        <f>VLOOKUP($B181,Data!$A$8:$EZ$351,Data!EH$4,FALSE)</f>
        <v>2.377892030848329E-2</v>
      </c>
      <c r="P181" s="22">
        <f>VLOOKUP($B181,Data!$A$8:$EZ$351,Data!EI$4,FALSE)</f>
        <v>2.4552238805970149E-2</v>
      </c>
      <c r="Q181" s="22">
        <f>VLOOKUP($B181,Data!$A$8:$EZ$351,Data!EJ$4,FALSE)</f>
        <v>2.2864197530864199E-2</v>
      </c>
      <c r="R181" s="22">
        <f>VLOOKUP($B181,Data!$A$8:$EZ$351,Data!EK$4,FALSE)</f>
        <v>2.0316301703163016E-2</v>
      </c>
      <c r="S181" s="22">
        <f>VLOOKUP($B181,Data!$A$8:$EZ$351,Data!EL$4,FALSE)</f>
        <v>2.0476190476190478E-2</v>
      </c>
      <c r="T181" s="22">
        <f>VLOOKUP($B181,Data!$A$8:$EZ$351,Data!EM$4,FALSE)</f>
        <v>2.4873096446700507E-2</v>
      </c>
      <c r="U181" s="22">
        <f>VLOOKUP($B181,Data!$A$8:$EZ$351,Data!EN$4,FALSE)</f>
        <v>2.2761194029850745E-2</v>
      </c>
      <c r="V181" s="22">
        <f>VLOOKUP($B181,Data!$A$8:$EZ$351,Data!EO$4,FALSE)</f>
        <v>2.2525510204081632E-2</v>
      </c>
      <c r="W181" s="22">
        <f>VLOOKUP($B181,Data!$A$8:$EZ$351,Data!EP$4,FALSE)</f>
        <v>2.227979274611399E-2</v>
      </c>
      <c r="X181" s="22">
        <f>VLOOKUP($B181,Data!$A$8:$EZ$351,Data!EQ$4,FALSE)</f>
        <v>2.4475703324808185E-2</v>
      </c>
      <c r="Y181" s="22">
        <f>VLOOKUP($B181,Data!$A$8:$EZ$351,Data!ER$4,FALSE)</f>
        <v>2.2222222222222223E-2</v>
      </c>
      <c r="Z181" s="22">
        <f>VLOOKUP($B181,Data!$A$8:$EZ$351,Data!ES$4,FALSE)</f>
        <v>2.1604010025062657E-2</v>
      </c>
      <c r="AA181" s="22">
        <f>VLOOKUP($B181,Data!$A$8:$EZ$351,Data!ET$4,FALSE)</f>
        <v>2.1522842639593909E-2</v>
      </c>
      <c r="AB181" s="22">
        <f>VLOOKUP($B181,Data!$A$8:$EZ$351,Data!EU$4,FALSE)</f>
        <v>2.3871794871794871E-2</v>
      </c>
      <c r="AC181" s="22">
        <f>VLOOKUP($B181,Data!$A$8:$EZ$351,Data!EV$4,FALSE)</f>
        <v>2.0575916230366493E-2</v>
      </c>
      <c r="AD181" s="22">
        <f>VLOOKUP($B181,Data!$A$8:$EZ$351,Data!EW$4,FALSE)</f>
        <v>1.9475065616797901E-2</v>
      </c>
      <c r="AE181" s="22">
        <f>VLOOKUP($B181,Data!$A$8:$EZ$351,Data!EX$4,FALSE)</f>
        <v>1.8927680798004987E-2</v>
      </c>
      <c r="AF181" s="22">
        <f>VLOOKUP($B181,Data!$A$8:$EZ$351,Data!EY$4,FALSE)</f>
        <v>2.1707920792079206E-2</v>
      </c>
      <c r="AG181" s="22">
        <f>VLOOKUP($B181,Data!$A$8:$EZ$351,Data!EZ$4,FALSE)</f>
        <v>2.1100244498777506E-2</v>
      </c>
      <c r="AH181" s="22">
        <f>VLOOKUP($B181,Data!$A$8:$FA$351,Data!FA$4,FALSE)</f>
        <v>2.0799031476997579E-2</v>
      </c>
      <c r="AI181" s="22">
        <f>VLOOKUP($B181,Data!$A$8:FB$351,Data!FB$4,FALSE)</f>
        <v>2.1250000000000002E-2</v>
      </c>
      <c r="AJ181" s="22">
        <f>VLOOKUP($B181,Data!$A$8:FC$351,Data!FC$4,FALSE)</f>
        <v>2.2530712530712531E-2</v>
      </c>
      <c r="AK181" s="22">
        <f>VLOOKUP($B181,Data!$A$8:FD$351,Data!FD$4,FALSE)</f>
        <v>5.2773536895674301E-2</v>
      </c>
      <c r="AL181" s="22">
        <f>VLOOKUP($B181,Data!$A$8:FE$351,Data!FE$4,FALSE)</f>
        <v>5.3714285714285714E-2</v>
      </c>
      <c r="AM181" s="22">
        <f>VLOOKUP($B181,Data!$A$8:FF$351,Data!FF$4,FALSE)</f>
        <v>4.9015544041450775E-2</v>
      </c>
      <c r="AN181" s="22" t="e">
        <f>VLOOKUP($B181,Data!$A$8:$EZ$351,Data!#REF!,FALSE)</f>
        <v>#REF!</v>
      </c>
      <c r="AO181" s="22" t="e">
        <f>VLOOKUP($B181,Data!$A$8:$EZ$351,Data!#REF!,FALSE)</f>
        <v>#REF!</v>
      </c>
      <c r="AP181" s="22" t="e">
        <f>VLOOKUP($B181,Data!$A$8:$EZ$351,Data!#REF!,FALSE)</f>
        <v>#REF!</v>
      </c>
      <c r="AQ181" s="22" t="e">
        <f>VLOOKUP($B181,Data!$A$8:$EZ$351,Data!#REF!,FALSE)</f>
        <v>#REF!</v>
      </c>
      <c r="AR181" s="22" t="e">
        <f>VLOOKUP($B181,Data!$A$8:$EZ$351,Data!#REF!,FALSE)</f>
        <v>#REF!</v>
      </c>
      <c r="AS181" s="22" t="e">
        <f>VLOOKUP($B181,Data!$A$8:$EZ$351,Data!#REF!,FALSE)</f>
        <v>#REF!</v>
      </c>
      <c r="AT181" s="22" t="e">
        <f>VLOOKUP($B181,Data!$A$8:$EZ$351,Data!#REF!,FALSE)</f>
        <v>#REF!</v>
      </c>
      <c r="AU181" s="22" t="e">
        <f>VLOOKUP($B181,Data!$A$8:$EZ$351,Data!#REF!,FALSE)</f>
        <v>#REF!</v>
      </c>
      <c r="AV181" s="22" t="e">
        <f>VLOOKUP($B181,Data!$A$8:$EZ$351,Data!#REF!,FALSE)</f>
        <v>#REF!</v>
      </c>
      <c r="AW181" s="22" t="e">
        <f>VLOOKUP($B181,Data!$A$8:$EZ$351,Data!#REF!,FALSE)</f>
        <v>#REF!</v>
      </c>
      <c r="AX181" s="22" t="e">
        <f>VLOOKUP($B181,Data!$A$8:$EZ$351,Data!#REF!,FALSE)</f>
        <v>#REF!</v>
      </c>
      <c r="AY181" s="22" t="e">
        <f>VLOOKUP($B181,Data!$A$8:$EZ$351,Data!#REF!,FALSE)</f>
        <v>#REF!</v>
      </c>
      <c r="AZ181" s="22" t="e">
        <f>VLOOKUP($B181,Data!$A$8:$EZ$351,Data!#REF!,FALSE)</f>
        <v>#REF!</v>
      </c>
      <c r="BA181" s="22" t="e">
        <f>VLOOKUP($B181,Data!$A$8:$EZ$351,Data!#REF!,FALSE)</f>
        <v>#REF!</v>
      </c>
      <c r="BB181" s="22" t="e">
        <f>VLOOKUP($B181,Data!$A$8:$EZ$351,Data!#REF!,FALSE)</f>
        <v>#REF!</v>
      </c>
      <c r="BC181" s="22" t="e">
        <f>VLOOKUP($B181,Data!$A$8:$EZ$351,Data!#REF!,FALSE)</f>
        <v>#REF!</v>
      </c>
      <c r="BD181" s="22" t="e">
        <f>VLOOKUP($B181,Data!$A$8:$EZ$351,Data!#REF!,FALSE)</f>
        <v>#REF!</v>
      </c>
      <c r="BE181" s="22" t="e">
        <f>VLOOKUP($B181,Data!$A$8:$EZ$351,Data!#REF!,FALSE)</f>
        <v>#REF!</v>
      </c>
    </row>
    <row r="182" spans="1:57" x14ac:dyDescent="0.3">
      <c r="A182" s="1"/>
      <c r="B182" s="16" t="s">
        <v>195</v>
      </c>
      <c r="C182" s="35" t="s">
        <v>441</v>
      </c>
      <c r="D182" t="s">
        <v>0</v>
      </c>
      <c r="E182" s="36" t="s">
        <v>195</v>
      </c>
      <c r="F182" t="s">
        <v>400</v>
      </c>
      <c r="G182" t="s">
        <v>418</v>
      </c>
      <c r="H182" s="22" t="e">
        <f>VLOOKUP($B182,Data!$A$8:$EZ$351,Data!EA$4,FALSE)</f>
        <v>#DIV/0!</v>
      </c>
      <c r="I182" s="22">
        <f>VLOOKUP($B182,Data!$A$8:$EZ$351,Data!EB$4,FALSE)</f>
        <v>3.1497975708502025E-2</v>
      </c>
      <c r="J182" s="22">
        <f>VLOOKUP($B182,Data!$A$8:$EZ$351,Data!EC$4,FALSE)</f>
        <v>3.0341151385927505E-2</v>
      </c>
      <c r="K182" s="22">
        <f>VLOOKUP($B182,Data!$A$8:$EZ$351,Data!ED$4,FALSE)</f>
        <v>2.9175475687103596E-2</v>
      </c>
      <c r="L182" s="22">
        <f>VLOOKUP($B182,Data!$A$8:$EZ$351,Data!EE$4,FALSE)</f>
        <v>2.8794926004228331E-2</v>
      </c>
      <c r="M182" s="22">
        <f>VLOOKUP($B182,Data!$A$8:$EZ$351,Data!EF$4,FALSE)</f>
        <v>2.4127659574468083E-2</v>
      </c>
      <c r="N182" s="22">
        <f>VLOOKUP($B182,Data!$A$8:$EZ$351,Data!EG$4,FALSE)</f>
        <v>2.3375527426160336E-2</v>
      </c>
      <c r="O182" s="22">
        <f>VLOOKUP($B182,Data!$A$8:$EZ$351,Data!EH$4,FALSE)</f>
        <v>2.4598214285714286E-2</v>
      </c>
      <c r="P182" s="22">
        <f>VLOOKUP($B182,Data!$A$8:$EZ$351,Data!EI$4,FALSE)</f>
        <v>2.311111111111111E-2</v>
      </c>
      <c r="Q182" s="22">
        <f>VLOOKUP($B182,Data!$A$8:$EZ$351,Data!EJ$4,FALSE)</f>
        <v>2.1233480176211454E-2</v>
      </c>
      <c r="R182" s="22">
        <f>VLOOKUP($B182,Data!$A$8:$EZ$351,Data!EK$4,FALSE)</f>
        <v>1.972043010752688E-2</v>
      </c>
      <c r="S182" s="22">
        <f>VLOOKUP($B182,Data!$A$8:$EZ$351,Data!EL$4,FALSE)</f>
        <v>1.9340425531914892E-2</v>
      </c>
      <c r="T182" s="22">
        <f>VLOOKUP($B182,Data!$A$8:$EZ$351,Data!EM$4,FALSE)</f>
        <v>2.0266666666666665E-2</v>
      </c>
      <c r="U182" s="22">
        <f>VLOOKUP($B182,Data!$A$8:$EZ$351,Data!EN$4,FALSE)</f>
        <v>2.067099567099567E-2</v>
      </c>
      <c r="V182" s="22">
        <f>VLOOKUP($B182,Data!$A$8:$EZ$351,Data!EO$4,FALSE)</f>
        <v>1.9870967741935485E-2</v>
      </c>
      <c r="W182" s="22">
        <f>VLOOKUP($B182,Data!$A$8:$EZ$351,Data!EP$4,FALSE)</f>
        <v>1.8361344537815127E-2</v>
      </c>
      <c r="X182" s="22">
        <f>VLOOKUP($B182,Data!$A$8:$EZ$351,Data!EQ$4,FALSE)</f>
        <v>1.9938016528925621E-2</v>
      </c>
      <c r="Y182" s="22">
        <f>VLOOKUP($B182,Data!$A$8:$EZ$351,Data!ER$4,FALSE)</f>
        <v>1.8788501026694045E-2</v>
      </c>
      <c r="Z182" s="22">
        <f>VLOOKUP($B182,Data!$A$8:$EZ$351,Data!ES$4,FALSE)</f>
        <v>1.8048780487804877E-2</v>
      </c>
      <c r="AA182" s="22">
        <f>VLOOKUP($B182,Data!$A$8:$EZ$351,Data!ET$4,FALSE)</f>
        <v>1.7676348547717841E-2</v>
      </c>
      <c r="AB182" s="22">
        <f>VLOOKUP($B182,Data!$A$8:$EZ$351,Data!EU$4,FALSE)</f>
        <v>1.839506172839506E-2</v>
      </c>
      <c r="AC182" s="22">
        <f>VLOOKUP($B182,Data!$A$8:$EZ$351,Data!EV$4,FALSE)</f>
        <v>1.7458677685950413E-2</v>
      </c>
      <c r="AD182" s="22">
        <f>VLOOKUP($B182,Data!$A$8:$EZ$351,Data!EW$4,FALSE)</f>
        <v>1.8229166666666668E-2</v>
      </c>
      <c r="AE182" s="22">
        <f>VLOOKUP($B182,Data!$A$8:$EZ$351,Data!EX$4,FALSE)</f>
        <v>1.9624217118997912E-2</v>
      </c>
      <c r="AF182" s="22">
        <f>VLOOKUP($B182,Data!$A$8:$EZ$351,Data!EY$4,FALSE)</f>
        <v>2.0673469387755102E-2</v>
      </c>
      <c r="AG182" s="22">
        <f>VLOOKUP($B182,Data!$A$8:$EZ$351,Data!EZ$4,FALSE)</f>
        <v>1.9557894736842104E-2</v>
      </c>
      <c r="AH182" s="22">
        <f>VLOOKUP($B182,Data!$A$8:$FA$351,Data!FA$4,FALSE)</f>
        <v>1.9757575757575759E-2</v>
      </c>
      <c r="AI182" s="22">
        <f>VLOOKUP($B182,Data!$A$8:FB$351,Data!FB$4,FALSE)</f>
        <v>1.9657258064516129E-2</v>
      </c>
      <c r="AJ182" s="22">
        <f>VLOOKUP($B182,Data!$A$8:FC$351,Data!FC$4,FALSE)</f>
        <v>2.0060000000000001E-2</v>
      </c>
      <c r="AK182" s="22">
        <f>VLOOKUP($B182,Data!$A$8:FD$351,Data!FD$4,FALSE)</f>
        <v>4.570588235294118E-2</v>
      </c>
      <c r="AL182" s="22">
        <f>VLOOKUP($B182,Data!$A$8:FE$351,Data!FE$4,FALSE)</f>
        <v>4.7900207900207901E-2</v>
      </c>
      <c r="AM182" s="22">
        <f>VLOOKUP($B182,Data!$A$8:FF$351,Data!FF$4,FALSE)</f>
        <v>4.6276150627615066E-2</v>
      </c>
      <c r="AN182" s="22" t="e">
        <f>VLOOKUP($B182,Data!$A$8:$EZ$351,Data!#REF!,FALSE)</f>
        <v>#REF!</v>
      </c>
      <c r="AO182" s="22" t="e">
        <f>VLOOKUP($B182,Data!$A$8:$EZ$351,Data!#REF!,FALSE)</f>
        <v>#REF!</v>
      </c>
      <c r="AP182" s="22" t="e">
        <f>VLOOKUP($B182,Data!$A$8:$EZ$351,Data!#REF!,FALSE)</f>
        <v>#REF!</v>
      </c>
      <c r="AQ182" s="22" t="e">
        <f>VLOOKUP($B182,Data!$A$8:$EZ$351,Data!#REF!,FALSE)</f>
        <v>#REF!</v>
      </c>
      <c r="AR182" s="22" t="e">
        <f>VLOOKUP($B182,Data!$A$8:$EZ$351,Data!#REF!,FALSE)</f>
        <v>#REF!</v>
      </c>
      <c r="AS182" s="22" t="e">
        <f>VLOOKUP($B182,Data!$A$8:$EZ$351,Data!#REF!,FALSE)</f>
        <v>#REF!</v>
      </c>
      <c r="AT182" s="22" t="e">
        <f>VLOOKUP($B182,Data!$A$8:$EZ$351,Data!#REF!,FALSE)</f>
        <v>#REF!</v>
      </c>
      <c r="AU182" s="22" t="e">
        <f>VLOOKUP($B182,Data!$A$8:$EZ$351,Data!#REF!,FALSE)</f>
        <v>#REF!</v>
      </c>
      <c r="AV182" s="22" t="e">
        <f>VLOOKUP($B182,Data!$A$8:$EZ$351,Data!#REF!,FALSE)</f>
        <v>#REF!</v>
      </c>
      <c r="AW182" s="22" t="e">
        <f>VLOOKUP($B182,Data!$A$8:$EZ$351,Data!#REF!,FALSE)</f>
        <v>#REF!</v>
      </c>
      <c r="AX182" s="22" t="e">
        <f>VLOOKUP($B182,Data!$A$8:$EZ$351,Data!#REF!,FALSE)</f>
        <v>#REF!</v>
      </c>
      <c r="AY182" s="22" t="e">
        <f>VLOOKUP($B182,Data!$A$8:$EZ$351,Data!#REF!,FALSE)</f>
        <v>#REF!</v>
      </c>
      <c r="AZ182" s="22" t="e">
        <f>VLOOKUP($B182,Data!$A$8:$EZ$351,Data!#REF!,FALSE)</f>
        <v>#REF!</v>
      </c>
      <c r="BA182" s="22" t="e">
        <f>VLOOKUP($B182,Data!$A$8:$EZ$351,Data!#REF!,FALSE)</f>
        <v>#REF!</v>
      </c>
      <c r="BB182" s="22" t="e">
        <f>VLOOKUP($B182,Data!$A$8:$EZ$351,Data!#REF!,FALSE)</f>
        <v>#REF!</v>
      </c>
      <c r="BC182" s="22" t="e">
        <f>VLOOKUP($B182,Data!$A$8:$EZ$351,Data!#REF!,FALSE)</f>
        <v>#REF!</v>
      </c>
      <c r="BD182" s="22" t="e">
        <f>VLOOKUP($B182,Data!$A$8:$EZ$351,Data!#REF!,FALSE)</f>
        <v>#REF!</v>
      </c>
      <c r="BE182" s="22" t="e">
        <f>VLOOKUP($B182,Data!$A$8:$EZ$351,Data!#REF!,FALSE)</f>
        <v>#REF!</v>
      </c>
    </row>
    <row r="183" spans="1:57" x14ac:dyDescent="0.3">
      <c r="A183" s="1"/>
      <c r="B183" s="16" t="s">
        <v>196</v>
      </c>
      <c r="C183" s="35" t="s">
        <v>440</v>
      </c>
      <c r="D183" t="s">
        <v>0</v>
      </c>
      <c r="E183" s="36" t="s">
        <v>196</v>
      </c>
      <c r="F183" t="s">
        <v>385</v>
      </c>
      <c r="G183" t="s">
        <v>418</v>
      </c>
      <c r="H183" s="22" t="e">
        <f>VLOOKUP($B183,Data!$A$8:$EZ$351,Data!EA$4,FALSE)</f>
        <v>#DIV/0!</v>
      </c>
      <c r="I183" s="22">
        <f>VLOOKUP($B183,Data!$A$8:$EZ$351,Data!EB$4,FALSE)</f>
        <v>2.1272229822161422E-2</v>
      </c>
      <c r="J183" s="22">
        <f>VLOOKUP($B183,Data!$A$8:$EZ$351,Data!EC$4,FALSE)</f>
        <v>1.9331585845347315E-2</v>
      </c>
      <c r="K183" s="22">
        <f>VLOOKUP($B183,Data!$A$8:$EZ$351,Data!ED$4,FALSE)</f>
        <v>1.8577023498694518E-2</v>
      </c>
      <c r="L183" s="22">
        <f>VLOOKUP($B183,Data!$A$8:$EZ$351,Data!EE$4,FALSE)</f>
        <v>1.8007812500000001E-2</v>
      </c>
      <c r="M183" s="22">
        <f>VLOOKUP($B183,Data!$A$8:$EZ$351,Data!EF$4,FALSE)</f>
        <v>1.6134228187919462E-2</v>
      </c>
      <c r="N183" s="22">
        <f>VLOOKUP($B183,Data!$A$8:$EZ$351,Data!EG$4,FALSE)</f>
        <v>1.5540540540540541E-2</v>
      </c>
      <c r="O183" s="22">
        <f>VLOOKUP($B183,Data!$A$8:$EZ$351,Data!EH$4,FALSE)</f>
        <v>1.563611491108071E-2</v>
      </c>
      <c r="P183" s="22">
        <f>VLOOKUP($B183,Data!$A$8:$EZ$351,Data!EI$4,FALSE)</f>
        <v>1.5878186968838526E-2</v>
      </c>
      <c r="Q183" s="22">
        <f>VLOOKUP($B183,Data!$A$8:$EZ$351,Data!EJ$4,FALSE)</f>
        <v>1.4209078404401651E-2</v>
      </c>
      <c r="R183" s="22">
        <f>VLOOKUP($B183,Data!$A$8:$EZ$351,Data!EK$4,FALSE)</f>
        <v>1.3565459610027855E-2</v>
      </c>
      <c r="S183" s="22">
        <f>VLOOKUP($B183,Data!$A$8:$EZ$351,Data!EL$4,FALSE)</f>
        <v>1.3632596685082873E-2</v>
      </c>
      <c r="T183" s="22">
        <f>VLOOKUP($B183,Data!$A$8:$EZ$351,Data!EM$4,FALSE)</f>
        <v>1.3950953678474114E-2</v>
      </c>
      <c r="U183" s="22">
        <f>VLOOKUP($B183,Data!$A$8:$EZ$351,Data!EN$4,FALSE)</f>
        <v>1.2915531335149864E-2</v>
      </c>
      <c r="V183" s="22">
        <f>VLOOKUP($B183,Data!$A$8:$EZ$351,Data!EO$4,FALSE)</f>
        <v>1.3100137174211249E-2</v>
      </c>
      <c r="W183" s="22">
        <f>VLOOKUP($B183,Data!$A$8:$EZ$351,Data!EP$4,FALSE)</f>
        <v>1.3487394957983193E-2</v>
      </c>
      <c r="X183" s="22">
        <f>VLOOKUP($B183,Data!$A$8:$EZ$351,Data!EQ$4,FALSE)</f>
        <v>1.4058988764044943E-2</v>
      </c>
      <c r="Y183" s="22">
        <f>VLOOKUP($B183,Data!$A$8:$EZ$351,Data!ER$4,FALSE)</f>
        <v>1.3511988716502115E-2</v>
      </c>
      <c r="Z183" s="22">
        <f>VLOOKUP($B183,Data!$A$8:$EZ$351,Data!ES$4,FALSE)</f>
        <v>1.3035460992907802E-2</v>
      </c>
      <c r="AA183" s="22">
        <f>VLOOKUP($B183,Data!$A$8:$EZ$351,Data!ET$4,FALSE)</f>
        <v>1.2767732962447844E-2</v>
      </c>
      <c r="AB183" s="22">
        <f>VLOOKUP($B183,Data!$A$8:$EZ$351,Data!EU$4,FALSE)</f>
        <v>1.2237017310252996E-2</v>
      </c>
      <c r="AC183" s="22">
        <f>VLOOKUP($B183,Data!$A$8:$EZ$351,Data!EV$4,FALSE)</f>
        <v>1.1981132075471699E-2</v>
      </c>
      <c r="AD183" s="22">
        <f>VLOOKUP($B183,Data!$A$8:$EZ$351,Data!EW$4,FALSE)</f>
        <v>1.2536327608982828E-2</v>
      </c>
      <c r="AE183" s="22">
        <f>VLOOKUP($B183,Data!$A$8:$EZ$351,Data!EX$4,FALSE)</f>
        <v>1.2774936061381074E-2</v>
      </c>
      <c r="AF183" s="22">
        <f>VLOOKUP($B183,Data!$A$8:$EZ$351,Data!EY$4,FALSE)</f>
        <v>1.3204968944099379E-2</v>
      </c>
      <c r="AG183" s="22">
        <f>VLOOKUP($B183,Data!$A$8:$EZ$351,Data!EZ$4,FALSE)</f>
        <v>1.2379227053140096E-2</v>
      </c>
      <c r="AH183" s="22">
        <f>VLOOKUP($B183,Data!$A$8:$FA$351,Data!FA$4,FALSE)</f>
        <v>1.1909975669099756E-2</v>
      </c>
      <c r="AI183" s="22">
        <f>VLOOKUP($B183,Data!$A$8:FB$351,Data!FB$4,FALSE)</f>
        <v>1.3308457711442786E-2</v>
      </c>
      <c r="AJ183" s="22">
        <f>VLOOKUP($B183,Data!$A$8:FC$351,Data!FC$4,FALSE)</f>
        <v>1.4812332439678284E-2</v>
      </c>
      <c r="AK183" s="22">
        <f>VLOOKUP($B183,Data!$A$8:FD$351,Data!FD$4,FALSE)</f>
        <v>4.3964817320703654E-2</v>
      </c>
      <c r="AL183" s="22">
        <f>VLOOKUP($B183,Data!$A$8:FE$351,Data!FE$4,FALSE)</f>
        <v>4.5314207650273226E-2</v>
      </c>
      <c r="AM183" s="22">
        <f>VLOOKUP($B183,Data!$A$8:FF$351,Data!FF$4,FALSE)</f>
        <v>4.3695652173913045E-2</v>
      </c>
      <c r="AN183" s="22" t="e">
        <f>VLOOKUP($B183,Data!$A$8:$EZ$351,Data!#REF!,FALSE)</f>
        <v>#REF!</v>
      </c>
      <c r="AO183" s="22" t="e">
        <f>VLOOKUP($B183,Data!$A$8:$EZ$351,Data!#REF!,FALSE)</f>
        <v>#REF!</v>
      </c>
      <c r="AP183" s="22" t="e">
        <f>VLOOKUP($B183,Data!$A$8:$EZ$351,Data!#REF!,FALSE)</f>
        <v>#REF!</v>
      </c>
      <c r="AQ183" s="22" t="e">
        <f>VLOOKUP($B183,Data!$A$8:$EZ$351,Data!#REF!,FALSE)</f>
        <v>#REF!</v>
      </c>
      <c r="AR183" s="22" t="e">
        <f>VLOOKUP($B183,Data!$A$8:$EZ$351,Data!#REF!,FALSE)</f>
        <v>#REF!</v>
      </c>
      <c r="AS183" s="22" t="e">
        <f>VLOOKUP($B183,Data!$A$8:$EZ$351,Data!#REF!,FALSE)</f>
        <v>#REF!</v>
      </c>
      <c r="AT183" s="22" t="e">
        <f>VLOOKUP($B183,Data!$A$8:$EZ$351,Data!#REF!,FALSE)</f>
        <v>#REF!</v>
      </c>
      <c r="AU183" s="22" t="e">
        <f>VLOOKUP($B183,Data!$A$8:$EZ$351,Data!#REF!,FALSE)</f>
        <v>#REF!</v>
      </c>
      <c r="AV183" s="22" t="e">
        <f>VLOOKUP($B183,Data!$A$8:$EZ$351,Data!#REF!,FALSE)</f>
        <v>#REF!</v>
      </c>
      <c r="AW183" s="22" t="e">
        <f>VLOOKUP($B183,Data!$A$8:$EZ$351,Data!#REF!,FALSE)</f>
        <v>#REF!</v>
      </c>
      <c r="AX183" s="22" t="e">
        <f>VLOOKUP($B183,Data!$A$8:$EZ$351,Data!#REF!,FALSE)</f>
        <v>#REF!</v>
      </c>
      <c r="AY183" s="22" t="e">
        <f>VLOOKUP($B183,Data!$A$8:$EZ$351,Data!#REF!,FALSE)</f>
        <v>#REF!</v>
      </c>
      <c r="AZ183" s="22" t="e">
        <f>VLOOKUP($B183,Data!$A$8:$EZ$351,Data!#REF!,FALSE)</f>
        <v>#REF!</v>
      </c>
      <c r="BA183" s="22" t="e">
        <f>VLOOKUP($B183,Data!$A$8:$EZ$351,Data!#REF!,FALSE)</f>
        <v>#REF!</v>
      </c>
      <c r="BB183" s="22" t="e">
        <f>VLOOKUP($B183,Data!$A$8:$EZ$351,Data!#REF!,FALSE)</f>
        <v>#REF!</v>
      </c>
      <c r="BC183" s="22" t="e">
        <f>VLOOKUP($B183,Data!$A$8:$EZ$351,Data!#REF!,FALSE)</f>
        <v>#REF!</v>
      </c>
      <c r="BD183" s="22" t="e">
        <f>VLOOKUP($B183,Data!$A$8:$EZ$351,Data!#REF!,FALSE)</f>
        <v>#REF!</v>
      </c>
      <c r="BE183" s="22" t="e">
        <f>VLOOKUP($B183,Data!$A$8:$EZ$351,Data!#REF!,FALSE)</f>
        <v>#REF!</v>
      </c>
    </row>
    <row r="184" spans="1:57" x14ac:dyDescent="0.3">
      <c r="A184" s="1"/>
      <c r="B184" s="16" t="s">
        <v>197</v>
      </c>
      <c r="C184" s="35" t="s">
        <v>440</v>
      </c>
      <c r="D184" t="s">
        <v>442</v>
      </c>
      <c r="E184" s="36" t="s">
        <v>197</v>
      </c>
      <c r="F184" t="s">
        <v>407</v>
      </c>
      <c r="G184" t="s">
        <v>418</v>
      </c>
      <c r="H184" s="22" t="e">
        <f>VLOOKUP($B184,Data!$A$8:$EZ$351,Data!EA$4,FALSE)</f>
        <v>#DIV/0!</v>
      </c>
      <c r="I184" s="22">
        <f>VLOOKUP($B184,Data!$A$8:$EZ$351,Data!EB$4,FALSE)</f>
        <v>0.16031198686371101</v>
      </c>
      <c r="J184" s="22">
        <f>VLOOKUP($B184,Data!$A$8:$EZ$351,Data!EC$4,FALSE)</f>
        <v>0.14991856677524429</v>
      </c>
      <c r="K184" s="22">
        <f>VLOOKUP($B184,Data!$A$8:$EZ$351,Data!ED$4,FALSE)</f>
        <v>0.14103392568659129</v>
      </c>
      <c r="L184" s="22">
        <f>VLOOKUP($B184,Data!$A$8:$EZ$351,Data!EE$4,FALSE)</f>
        <v>0.13451968503937009</v>
      </c>
      <c r="M184" s="22">
        <f>VLOOKUP($B184,Data!$A$8:$EZ$351,Data!EF$4,FALSE)</f>
        <v>0.12072100313479624</v>
      </c>
      <c r="N184" s="22">
        <f>VLOOKUP($B184,Data!$A$8:$EZ$351,Data!EG$4,FALSE)</f>
        <v>0.11370253164556962</v>
      </c>
      <c r="O184" s="22">
        <f>VLOOKUP($B184,Data!$A$8:$EZ$351,Data!EH$4,FALSE)</f>
        <v>0.10556782334384858</v>
      </c>
      <c r="P184" s="22">
        <f>VLOOKUP($B184,Data!$A$8:$EZ$351,Data!EI$4,FALSE)</f>
        <v>0.10564935064935065</v>
      </c>
      <c r="Q184" s="22">
        <f>VLOOKUP($B184,Data!$A$8:$EZ$351,Data!EJ$4,FALSE)</f>
        <v>9.6832797427652731E-2</v>
      </c>
      <c r="R184" s="22">
        <f>VLOOKUP($B184,Data!$A$8:$EZ$351,Data!EK$4,FALSE)</f>
        <v>9.3040752351097183E-2</v>
      </c>
      <c r="S184" s="22">
        <f>VLOOKUP($B184,Data!$A$8:$EZ$351,Data!EL$4,FALSE)</f>
        <v>9.9529042386185249E-2</v>
      </c>
      <c r="T184" s="22">
        <f>VLOOKUP($B184,Data!$A$8:$EZ$351,Data!EM$4,FALSE)</f>
        <v>0.10482225656877898</v>
      </c>
      <c r="U184" s="22">
        <f>VLOOKUP($B184,Data!$A$8:$EZ$351,Data!EN$4,FALSE)</f>
        <v>0.10112654320987655</v>
      </c>
      <c r="V184" s="22">
        <f>VLOOKUP($B184,Data!$A$8:$EZ$351,Data!EO$4,FALSE)</f>
        <v>0.10081993569131832</v>
      </c>
      <c r="W184" s="22">
        <f>VLOOKUP($B184,Data!$A$8:$EZ$351,Data!EP$4,FALSE)</f>
        <v>0.10050874403815581</v>
      </c>
      <c r="X184" s="22">
        <f>VLOOKUP($B184,Data!$A$8:$EZ$351,Data!EQ$4,FALSE)</f>
        <v>0.10299999999999999</v>
      </c>
      <c r="Y184" s="22">
        <f>VLOOKUP($B184,Data!$A$8:$EZ$351,Data!ER$4,FALSE)</f>
        <v>9.7942583732057414E-2</v>
      </c>
      <c r="Z184" s="22">
        <f>VLOOKUP($B184,Data!$A$8:$EZ$351,Data!ES$4,FALSE)</f>
        <v>9.4711538461538458E-2</v>
      </c>
      <c r="AA184" s="22">
        <f>VLOOKUP($B184,Data!$A$8:$EZ$351,Data!ET$4,FALSE)</f>
        <v>9.34527687296417E-2</v>
      </c>
      <c r="AB184" s="22">
        <f>VLOOKUP($B184,Data!$A$8:$EZ$351,Data!EU$4,FALSE)</f>
        <v>9.7500000000000003E-2</v>
      </c>
      <c r="AC184" s="22">
        <f>VLOOKUP($B184,Data!$A$8:$EZ$351,Data!EV$4,FALSE)</f>
        <v>9.5526315789473681E-2</v>
      </c>
      <c r="AD184" s="22">
        <f>VLOOKUP($B184,Data!$A$8:$EZ$351,Data!EW$4,FALSE)</f>
        <v>9.0699186991869921E-2</v>
      </c>
      <c r="AE184" s="22">
        <f>VLOOKUP($B184,Data!$A$8:$EZ$351,Data!EX$4,FALSE)</f>
        <v>8.9590834697217681E-2</v>
      </c>
      <c r="AF184" s="22">
        <f>VLOOKUP($B184,Data!$A$8:$EZ$351,Data!EY$4,FALSE)</f>
        <v>9.3225806451612908E-2</v>
      </c>
      <c r="AG184" s="22">
        <f>VLOOKUP($B184,Data!$A$8:$EZ$351,Data!EZ$4,FALSE)</f>
        <v>9.3247588424437297E-2</v>
      </c>
      <c r="AH184" s="22">
        <f>VLOOKUP($B184,Data!$A$8:$FA$351,Data!FA$4,FALSE)</f>
        <v>9.164203612479474E-2</v>
      </c>
      <c r="AI184" s="22">
        <f>VLOOKUP($B184,Data!$A$8:FB$351,Data!FB$4,FALSE)</f>
        <v>9.21297836938436E-2</v>
      </c>
      <c r="AJ184" s="22">
        <f>VLOOKUP($B184,Data!$A$8:FC$351,Data!FC$4,FALSE)</f>
        <v>9.34527687296417E-2</v>
      </c>
      <c r="AK184" s="22">
        <f>VLOOKUP($B184,Data!$A$8:FD$351,Data!FD$4,FALSE)</f>
        <v>0.15243822075782537</v>
      </c>
      <c r="AL184" s="22">
        <f>VLOOKUP($B184,Data!$A$8:FE$351,Data!FE$4,FALSE)</f>
        <v>0.15029556650246306</v>
      </c>
      <c r="AM184" s="22">
        <f>VLOOKUP($B184,Data!$A$8:FF$351,Data!FF$4,FALSE)</f>
        <v>0.14607553366174056</v>
      </c>
      <c r="AN184" s="22" t="e">
        <f>VLOOKUP($B184,Data!$A$8:$EZ$351,Data!#REF!,FALSE)</f>
        <v>#REF!</v>
      </c>
      <c r="AO184" s="22" t="e">
        <f>VLOOKUP($B184,Data!$A$8:$EZ$351,Data!#REF!,FALSE)</f>
        <v>#REF!</v>
      </c>
      <c r="AP184" s="22" t="e">
        <f>VLOOKUP($B184,Data!$A$8:$EZ$351,Data!#REF!,FALSE)</f>
        <v>#REF!</v>
      </c>
      <c r="AQ184" s="22" t="e">
        <f>VLOOKUP($B184,Data!$A$8:$EZ$351,Data!#REF!,FALSE)</f>
        <v>#REF!</v>
      </c>
      <c r="AR184" s="22" t="e">
        <f>VLOOKUP($B184,Data!$A$8:$EZ$351,Data!#REF!,FALSE)</f>
        <v>#REF!</v>
      </c>
      <c r="AS184" s="22" t="e">
        <f>VLOOKUP($B184,Data!$A$8:$EZ$351,Data!#REF!,FALSE)</f>
        <v>#REF!</v>
      </c>
      <c r="AT184" s="22" t="e">
        <f>VLOOKUP($B184,Data!$A$8:$EZ$351,Data!#REF!,FALSE)</f>
        <v>#REF!</v>
      </c>
      <c r="AU184" s="22" t="e">
        <f>VLOOKUP($B184,Data!$A$8:$EZ$351,Data!#REF!,FALSE)</f>
        <v>#REF!</v>
      </c>
      <c r="AV184" s="22" t="e">
        <f>VLOOKUP($B184,Data!$A$8:$EZ$351,Data!#REF!,FALSE)</f>
        <v>#REF!</v>
      </c>
      <c r="AW184" s="22" t="e">
        <f>VLOOKUP($B184,Data!$A$8:$EZ$351,Data!#REF!,FALSE)</f>
        <v>#REF!</v>
      </c>
      <c r="AX184" s="22" t="e">
        <f>VLOOKUP($B184,Data!$A$8:$EZ$351,Data!#REF!,FALSE)</f>
        <v>#REF!</v>
      </c>
      <c r="AY184" s="22" t="e">
        <f>VLOOKUP($B184,Data!$A$8:$EZ$351,Data!#REF!,FALSE)</f>
        <v>#REF!</v>
      </c>
      <c r="AZ184" s="22" t="e">
        <f>VLOOKUP($B184,Data!$A$8:$EZ$351,Data!#REF!,FALSE)</f>
        <v>#REF!</v>
      </c>
      <c r="BA184" s="22" t="e">
        <f>VLOOKUP($B184,Data!$A$8:$EZ$351,Data!#REF!,FALSE)</f>
        <v>#REF!</v>
      </c>
      <c r="BB184" s="22" t="e">
        <f>VLOOKUP($B184,Data!$A$8:$EZ$351,Data!#REF!,FALSE)</f>
        <v>#REF!</v>
      </c>
      <c r="BC184" s="22" t="e">
        <f>VLOOKUP($B184,Data!$A$8:$EZ$351,Data!#REF!,FALSE)</f>
        <v>#REF!</v>
      </c>
      <c r="BD184" s="22" t="e">
        <f>VLOOKUP($B184,Data!$A$8:$EZ$351,Data!#REF!,FALSE)</f>
        <v>#REF!</v>
      </c>
      <c r="BE184" s="22" t="e">
        <f>VLOOKUP($B184,Data!$A$8:$EZ$351,Data!#REF!,FALSE)</f>
        <v>#REF!</v>
      </c>
    </row>
    <row r="185" spans="1:57" x14ac:dyDescent="0.3">
      <c r="A185" s="1"/>
      <c r="B185" s="16" t="s">
        <v>198</v>
      </c>
      <c r="C185" s="35" t="s">
        <v>440</v>
      </c>
      <c r="D185" t="s">
        <v>442</v>
      </c>
      <c r="E185" s="36" t="s">
        <v>198</v>
      </c>
      <c r="F185" t="s">
        <v>405</v>
      </c>
      <c r="G185" t="s">
        <v>418</v>
      </c>
      <c r="H185" s="22" t="e">
        <f>VLOOKUP($B185,Data!$A$8:$EZ$351,Data!EA$4,FALSE)</f>
        <v>#DIV/0!</v>
      </c>
      <c r="I185" s="22">
        <f>VLOOKUP($B185,Data!$A$8:$EZ$351,Data!EB$4,FALSE)</f>
        <v>6.08095952023988E-2</v>
      </c>
      <c r="J185" s="22">
        <f>VLOOKUP($B185,Data!$A$8:$EZ$351,Data!EC$4,FALSE)</f>
        <v>5.675716440422323E-2</v>
      </c>
      <c r="K185" s="22">
        <f>VLOOKUP($B185,Data!$A$8:$EZ$351,Data!ED$4,FALSE)</f>
        <v>4.8318181818181816E-2</v>
      </c>
      <c r="L185" s="22">
        <f>VLOOKUP($B185,Data!$A$8:$EZ$351,Data!EE$4,FALSE)</f>
        <v>5.3563305534495828E-2</v>
      </c>
      <c r="M185" s="22">
        <f>VLOOKUP($B185,Data!$A$8:$EZ$351,Data!EF$4,FALSE)</f>
        <v>4.9939759036144581E-2</v>
      </c>
      <c r="N185" s="22">
        <f>VLOOKUP($B185,Data!$A$8:$EZ$351,Data!EG$4,FALSE)</f>
        <v>4.5253731343283581E-2</v>
      </c>
      <c r="O185" s="22">
        <f>VLOOKUP($B185,Data!$A$8:$EZ$351,Data!EH$4,FALSE)</f>
        <v>3.8660179640718564E-2</v>
      </c>
      <c r="P185" s="22">
        <f>VLOOKUP($B185,Data!$A$8:$EZ$351,Data!EI$4,FALSE)</f>
        <v>4.1835966892400302E-2</v>
      </c>
      <c r="Q185" s="22">
        <f>VLOOKUP($B185,Data!$A$8:$EZ$351,Data!EJ$4,FALSE)</f>
        <v>4.0155786350148368E-2</v>
      </c>
      <c r="R185" s="22">
        <f>VLOOKUP($B185,Data!$A$8:$EZ$351,Data!EK$4,FALSE)</f>
        <v>3.8362831858407082E-2</v>
      </c>
      <c r="S185" s="22">
        <f>VLOOKUP($B185,Data!$A$8:$EZ$351,Data!EL$4,FALSE)</f>
        <v>3.3793357933579335E-2</v>
      </c>
      <c r="T185" s="22">
        <f>VLOOKUP($B185,Data!$A$8:$EZ$351,Data!EM$4,FALSE)</f>
        <v>3.6821938392186324E-2</v>
      </c>
      <c r="U185" s="22">
        <f>VLOOKUP($B185,Data!$A$8:$EZ$351,Data!EN$4,FALSE)</f>
        <v>3.7197204968944096E-2</v>
      </c>
      <c r="V185" s="22">
        <f>VLOOKUP($B185,Data!$A$8:$EZ$351,Data!EO$4,FALSE)</f>
        <v>3.6379044684129433E-2</v>
      </c>
      <c r="W185" s="22">
        <f>VLOOKUP($B185,Data!$A$8:$EZ$351,Data!EP$4,FALSE)</f>
        <v>3.3799694189602443E-2</v>
      </c>
      <c r="X185" s="22">
        <f>VLOOKUP($B185,Data!$A$8:$EZ$351,Data!EQ$4,FALSE)</f>
        <v>3.6140483383685799E-2</v>
      </c>
      <c r="Y185" s="22">
        <f>VLOOKUP($B185,Data!$A$8:$EZ$351,Data!ER$4,FALSE)</f>
        <v>3.5659259259259259E-2</v>
      </c>
      <c r="Z185" s="22">
        <f>VLOOKUP($B185,Data!$A$8:$EZ$351,Data!ES$4,FALSE)</f>
        <v>3.3622974963181146E-2</v>
      </c>
      <c r="AA185" s="22">
        <f>VLOOKUP($B185,Data!$A$8:$EZ$351,Data!ET$4,FALSE)</f>
        <v>3.1426491994177581E-2</v>
      </c>
      <c r="AB185" s="22">
        <f>VLOOKUP($B185,Data!$A$8:$EZ$351,Data!EU$4,FALSE)</f>
        <v>3.2935251798561153E-2</v>
      </c>
      <c r="AC185" s="22">
        <f>VLOOKUP($B185,Data!$A$8:$EZ$351,Data!EV$4,FALSE)</f>
        <v>3.2789855072463771E-2</v>
      </c>
      <c r="AD185" s="22">
        <f>VLOOKUP($B185,Data!$A$8:$EZ$351,Data!EW$4,FALSE)</f>
        <v>3.2399999999999998E-2</v>
      </c>
      <c r="AE185" s="22">
        <f>VLOOKUP($B185,Data!$A$8:$EZ$351,Data!EX$4,FALSE)</f>
        <v>3.1918429003021151E-2</v>
      </c>
      <c r="AF185" s="22">
        <f>VLOOKUP($B185,Data!$A$8:$EZ$351,Data!EY$4,FALSE)</f>
        <v>3.3128742514970062E-2</v>
      </c>
      <c r="AG185" s="22">
        <f>VLOOKUP($B185,Data!$A$8:$EZ$351,Data!EZ$4,FALSE)</f>
        <v>3.3467741935483873E-2</v>
      </c>
      <c r="AH185" s="22">
        <f>VLOOKUP($B185,Data!$A$8:$FA$351,Data!FA$4,FALSE)</f>
        <v>3.3383947939262471E-2</v>
      </c>
      <c r="AI185" s="22">
        <f>VLOOKUP($B185,Data!$A$8:FB$351,Data!FB$4,FALSE)</f>
        <v>3.3649322879543836E-2</v>
      </c>
      <c r="AJ185" s="22">
        <f>VLOOKUP($B185,Data!$A$8:FC$351,Data!FC$4,FALSE)</f>
        <v>3.6853046594982078E-2</v>
      </c>
      <c r="AK185" s="22">
        <f>VLOOKUP($B185,Data!$A$8:FD$351,Data!FD$4,FALSE)</f>
        <v>7.7149929278642143E-2</v>
      </c>
      <c r="AL185" s="22">
        <f>VLOOKUP($B185,Data!$A$8:FE$351,Data!FE$4,FALSE)</f>
        <v>7.9575371549893845E-2</v>
      </c>
      <c r="AM185" s="22">
        <f>VLOOKUP($B185,Data!$A$8:FF$351,Data!FF$4,FALSE)</f>
        <v>7.2552447552447552E-2</v>
      </c>
      <c r="AN185" s="22" t="e">
        <f>VLOOKUP($B185,Data!$A$8:$EZ$351,Data!#REF!,FALSE)</f>
        <v>#REF!</v>
      </c>
      <c r="AO185" s="22" t="e">
        <f>VLOOKUP($B185,Data!$A$8:$EZ$351,Data!#REF!,FALSE)</f>
        <v>#REF!</v>
      </c>
      <c r="AP185" s="22" t="e">
        <f>VLOOKUP($B185,Data!$A$8:$EZ$351,Data!#REF!,FALSE)</f>
        <v>#REF!</v>
      </c>
      <c r="AQ185" s="22" t="e">
        <f>VLOOKUP($B185,Data!$A$8:$EZ$351,Data!#REF!,FALSE)</f>
        <v>#REF!</v>
      </c>
      <c r="AR185" s="22" t="e">
        <f>VLOOKUP($B185,Data!$A$8:$EZ$351,Data!#REF!,FALSE)</f>
        <v>#REF!</v>
      </c>
      <c r="AS185" s="22" t="e">
        <f>VLOOKUP($B185,Data!$A$8:$EZ$351,Data!#REF!,FALSE)</f>
        <v>#REF!</v>
      </c>
      <c r="AT185" s="22" t="e">
        <f>VLOOKUP($B185,Data!$A$8:$EZ$351,Data!#REF!,FALSE)</f>
        <v>#REF!</v>
      </c>
      <c r="AU185" s="22" t="e">
        <f>VLOOKUP($B185,Data!$A$8:$EZ$351,Data!#REF!,FALSE)</f>
        <v>#REF!</v>
      </c>
      <c r="AV185" s="22" t="e">
        <f>VLOOKUP($B185,Data!$A$8:$EZ$351,Data!#REF!,FALSE)</f>
        <v>#REF!</v>
      </c>
      <c r="AW185" s="22" t="e">
        <f>VLOOKUP($B185,Data!$A$8:$EZ$351,Data!#REF!,FALSE)</f>
        <v>#REF!</v>
      </c>
      <c r="AX185" s="22" t="e">
        <f>VLOOKUP($B185,Data!$A$8:$EZ$351,Data!#REF!,FALSE)</f>
        <v>#REF!</v>
      </c>
      <c r="AY185" s="22" t="e">
        <f>VLOOKUP($B185,Data!$A$8:$EZ$351,Data!#REF!,FALSE)</f>
        <v>#REF!</v>
      </c>
      <c r="AZ185" s="22" t="e">
        <f>VLOOKUP($B185,Data!$A$8:$EZ$351,Data!#REF!,FALSE)</f>
        <v>#REF!</v>
      </c>
      <c r="BA185" s="22" t="e">
        <f>VLOOKUP($B185,Data!$A$8:$EZ$351,Data!#REF!,FALSE)</f>
        <v>#REF!</v>
      </c>
      <c r="BB185" s="22" t="e">
        <f>VLOOKUP($B185,Data!$A$8:$EZ$351,Data!#REF!,FALSE)</f>
        <v>#REF!</v>
      </c>
      <c r="BC185" s="22" t="e">
        <f>VLOOKUP($B185,Data!$A$8:$EZ$351,Data!#REF!,FALSE)</f>
        <v>#REF!</v>
      </c>
      <c r="BD185" s="22" t="e">
        <f>VLOOKUP($B185,Data!$A$8:$EZ$351,Data!#REF!,FALSE)</f>
        <v>#REF!</v>
      </c>
      <c r="BE185" s="22" t="e">
        <f>VLOOKUP($B185,Data!$A$8:$EZ$351,Data!#REF!,FALSE)</f>
        <v>#REF!</v>
      </c>
    </row>
    <row r="186" spans="1:57" x14ac:dyDescent="0.3">
      <c r="A186" s="1"/>
      <c r="B186" s="16" t="s">
        <v>199</v>
      </c>
      <c r="C186" s="35" t="s">
        <v>446</v>
      </c>
      <c r="D186" t="s">
        <v>0</v>
      </c>
      <c r="E186" s="36" t="s">
        <v>199</v>
      </c>
      <c r="F186" t="s">
        <v>385</v>
      </c>
      <c r="G186" t="s">
        <v>418</v>
      </c>
      <c r="H186" s="22" t="e">
        <f>VLOOKUP($B186,Data!$A$8:$EZ$351,Data!EA$4,FALSE)</f>
        <v>#DIV/0!</v>
      </c>
      <c r="I186" s="22">
        <f>VLOOKUP($B186,Data!$A$8:$EZ$351,Data!EB$4,FALSE)</f>
        <v>2.5398633257403189E-2</v>
      </c>
      <c r="J186" s="22">
        <f>VLOOKUP($B186,Data!$A$8:$EZ$351,Data!EC$4,FALSE)</f>
        <v>2.3542600896860985E-2</v>
      </c>
      <c r="K186" s="22">
        <f>VLOOKUP($B186,Data!$A$8:$EZ$351,Data!ED$4,FALSE)</f>
        <v>2.1269487750556794E-2</v>
      </c>
      <c r="L186" s="22">
        <f>VLOOKUP($B186,Data!$A$8:$EZ$351,Data!EE$4,FALSE)</f>
        <v>2.1966824644549764E-2</v>
      </c>
      <c r="M186" s="22">
        <f>VLOOKUP($B186,Data!$A$8:$EZ$351,Data!EF$4,FALSE)</f>
        <v>1.906392694063927E-2</v>
      </c>
      <c r="N186" s="22">
        <f>VLOOKUP($B186,Data!$A$8:$EZ$351,Data!EG$4,FALSE)</f>
        <v>1.8104265402843604E-2</v>
      </c>
      <c r="O186" s="22">
        <f>VLOOKUP($B186,Data!$A$8:$EZ$351,Data!EH$4,FALSE)</f>
        <v>1.8213399503722083E-2</v>
      </c>
      <c r="P186" s="22">
        <f>VLOOKUP($B186,Data!$A$8:$EZ$351,Data!EI$4,FALSE)</f>
        <v>1.8582089552238806E-2</v>
      </c>
      <c r="Q186" s="22">
        <f>VLOOKUP($B186,Data!$A$8:$EZ$351,Data!EJ$4,FALSE)</f>
        <v>1.7647058823529412E-2</v>
      </c>
      <c r="R186" s="22">
        <f>VLOOKUP($B186,Data!$A$8:$EZ$351,Data!EK$4,FALSE)</f>
        <v>1.6733668341708544E-2</v>
      </c>
      <c r="S186" s="22">
        <f>VLOOKUP($B186,Data!$A$8:$EZ$351,Data!EL$4,FALSE)</f>
        <v>1.6496350364963504E-2</v>
      </c>
      <c r="T186" s="22">
        <f>VLOOKUP($B186,Data!$A$8:$EZ$351,Data!EM$4,FALSE)</f>
        <v>1.5802752293577981E-2</v>
      </c>
      <c r="U186" s="22">
        <f>VLOOKUP($B186,Data!$A$8:$EZ$351,Data!EN$4,FALSE)</f>
        <v>1.4330357142857143E-2</v>
      </c>
      <c r="V186" s="22">
        <f>VLOOKUP($B186,Data!$A$8:$EZ$351,Data!EO$4,FALSE)</f>
        <v>1.4118942731277532E-2</v>
      </c>
      <c r="W186" s="22">
        <f>VLOOKUP($B186,Data!$A$8:$EZ$351,Data!EP$4,FALSE)</f>
        <v>1.4665178571428572E-2</v>
      </c>
      <c r="X186" s="22">
        <f>VLOOKUP($B186,Data!$A$8:$EZ$351,Data!EQ$4,FALSE)</f>
        <v>1.6036866359447004E-2</v>
      </c>
      <c r="Y186" s="22">
        <f>VLOOKUP($B186,Data!$A$8:$EZ$351,Data!ER$4,FALSE)</f>
        <v>1.6763990267639903E-2</v>
      </c>
      <c r="Z186" s="22">
        <f>VLOOKUP($B186,Data!$A$8:$EZ$351,Data!ES$4,FALSE)</f>
        <v>1.5955882352941177E-2</v>
      </c>
      <c r="AA186" s="22">
        <f>VLOOKUP($B186,Data!$A$8:$EZ$351,Data!ET$4,FALSE)</f>
        <v>1.7131782945736435E-2</v>
      </c>
      <c r="AB186" s="22">
        <f>VLOOKUP($B186,Data!$A$8:$EZ$351,Data!EU$4,FALSE)</f>
        <v>1.6691919191919192E-2</v>
      </c>
      <c r="AC186" s="22">
        <f>VLOOKUP($B186,Data!$A$8:$EZ$351,Data!EV$4,FALSE)</f>
        <v>1.6402116402116401E-2</v>
      </c>
      <c r="AD186" s="22">
        <f>VLOOKUP($B186,Data!$A$8:$EZ$351,Data!EW$4,FALSE)</f>
        <v>1.6657608695652176E-2</v>
      </c>
      <c r="AE186" s="22">
        <f>VLOOKUP($B186,Data!$A$8:$EZ$351,Data!EX$4,FALSE)</f>
        <v>1.4872448979591836E-2</v>
      </c>
      <c r="AF186" s="22">
        <f>VLOOKUP($B186,Data!$A$8:$EZ$351,Data!EY$4,FALSE)</f>
        <v>1.5577889447236181E-2</v>
      </c>
      <c r="AG186" s="22">
        <f>VLOOKUP($B186,Data!$A$8:$EZ$351,Data!EZ$4,FALSE)</f>
        <v>1.3775743707093821E-2</v>
      </c>
      <c r="AH186" s="22">
        <f>VLOOKUP($B186,Data!$A$8:$FA$351,Data!FA$4,FALSE)</f>
        <v>1.4125560538116592E-2</v>
      </c>
      <c r="AI186" s="22">
        <f>VLOOKUP($B186,Data!$A$8:FB$351,Data!FB$4,FALSE)</f>
        <v>1.4495412844036697E-2</v>
      </c>
      <c r="AJ186" s="22">
        <f>VLOOKUP($B186,Data!$A$8:FC$351,Data!FC$4,FALSE)</f>
        <v>1.5340909090909091E-2</v>
      </c>
      <c r="AK186" s="22">
        <f>VLOOKUP($B186,Data!$A$8:FD$351,Data!FD$4,FALSE)</f>
        <v>4.2631578947368423E-2</v>
      </c>
      <c r="AL186" s="22">
        <f>VLOOKUP($B186,Data!$A$8:FE$351,Data!FE$4,FALSE)</f>
        <v>4.4720930232558138E-2</v>
      </c>
      <c r="AM186" s="22">
        <f>VLOOKUP($B186,Data!$A$8:FF$351,Data!FF$4,FALSE)</f>
        <v>4.4212962962962961E-2</v>
      </c>
      <c r="AN186" s="22" t="e">
        <f>VLOOKUP($B186,Data!$A$8:$EZ$351,Data!#REF!,FALSE)</f>
        <v>#REF!</v>
      </c>
      <c r="AO186" s="22" t="e">
        <f>VLOOKUP($B186,Data!$A$8:$EZ$351,Data!#REF!,FALSE)</f>
        <v>#REF!</v>
      </c>
      <c r="AP186" s="22" t="e">
        <f>VLOOKUP($B186,Data!$A$8:$EZ$351,Data!#REF!,FALSE)</f>
        <v>#REF!</v>
      </c>
      <c r="AQ186" s="22" t="e">
        <f>VLOOKUP($B186,Data!$A$8:$EZ$351,Data!#REF!,FALSE)</f>
        <v>#REF!</v>
      </c>
      <c r="AR186" s="22" t="e">
        <f>VLOOKUP($B186,Data!$A$8:$EZ$351,Data!#REF!,FALSE)</f>
        <v>#REF!</v>
      </c>
      <c r="AS186" s="22" t="e">
        <f>VLOOKUP($B186,Data!$A$8:$EZ$351,Data!#REF!,FALSE)</f>
        <v>#REF!</v>
      </c>
      <c r="AT186" s="22" t="e">
        <f>VLOOKUP($B186,Data!$A$8:$EZ$351,Data!#REF!,FALSE)</f>
        <v>#REF!</v>
      </c>
      <c r="AU186" s="22" t="e">
        <f>VLOOKUP($B186,Data!$A$8:$EZ$351,Data!#REF!,FALSE)</f>
        <v>#REF!</v>
      </c>
      <c r="AV186" s="22" t="e">
        <f>VLOOKUP($B186,Data!$A$8:$EZ$351,Data!#REF!,FALSE)</f>
        <v>#REF!</v>
      </c>
      <c r="AW186" s="22" t="e">
        <f>VLOOKUP($B186,Data!$A$8:$EZ$351,Data!#REF!,FALSE)</f>
        <v>#REF!</v>
      </c>
      <c r="AX186" s="22" t="e">
        <f>VLOOKUP($B186,Data!$A$8:$EZ$351,Data!#REF!,FALSE)</f>
        <v>#REF!</v>
      </c>
      <c r="AY186" s="22" t="e">
        <f>VLOOKUP($B186,Data!$A$8:$EZ$351,Data!#REF!,FALSE)</f>
        <v>#REF!</v>
      </c>
      <c r="AZ186" s="22" t="e">
        <f>VLOOKUP($B186,Data!$A$8:$EZ$351,Data!#REF!,FALSE)</f>
        <v>#REF!</v>
      </c>
      <c r="BA186" s="22" t="e">
        <f>VLOOKUP($B186,Data!$A$8:$EZ$351,Data!#REF!,FALSE)</f>
        <v>#REF!</v>
      </c>
      <c r="BB186" s="22" t="e">
        <f>VLOOKUP($B186,Data!$A$8:$EZ$351,Data!#REF!,FALSE)</f>
        <v>#REF!</v>
      </c>
      <c r="BC186" s="22" t="e">
        <f>VLOOKUP($B186,Data!$A$8:$EZ$351,Data!#REF!,FALSE)</f>
        <v>#REF!</v>
      </c>
      <c r="BD186" s="22" t="e">
        <f>VLOOKUP($B186,Data!$A$8:$EZ$351,Data!#REF!,FALSE)</f>
        <v>#REF!</v>
      </c>
      <c r="BE186" s="22" t="e">
        <f>VLOOKUP($B186,Data!$A$8:$EZ$351,Data!#REF!,FALSE)</f>
        <v>#REF!</v>
      </c>
    </row>
    <row r="187" spans="1:57" x14ac:dyDescent="0.3">
      <c r="A187" s="1"/>
      <c r="B187" s="16" t="s">
        <v>200</v>
      </c>
      <c r="C187" s="35" t="s">
        <v>446</v>
      </c>
      <c r="D187" t="s">
        <v>0</v>
      </c>
      <c r="E187" s="36" t="s">
        <v>200</v>
      </c>
      <c r="F187" t="s">
        <v>404</v>
      </c>
      <c r="G187" t="s">
        <v>389</v>
      </c>
      <c r="H187" s="22" t="e">
        <f>VLOOKUP($B187,Data!$A$8:$EZ$351,Data!EA$4,FALSE)</f>
        <v>#DIV/0!</v>
      </c>
      <c r="I187" s="22">
        <f>VLOOKUP($B187,Data!$A$8:$EZ$351,Data!EB$4,FALSE)</f>
        <v>3.3770086526576017E-2</v>
      </c>
      <c r="J187" s="22">
        <f>VLOOKUP($B187,Data!$A$8:$EZ$351,Data!EC$4,FALSE)</f>
        <v>2.8673708920187793E-2</v>
      </c>
      <c r="K187" s="22">
        <f>VLOOKUP($B187,Data!$A$8:$EZ$351,Data!ED$4,FALSE)</f>
        <v>2.817016317016317E-2</v>
      </c>
      <c r="L187" s="22">
        <f>VLOOKUP($B187,Data!$A$8:$EZ$351,Data!EE$4,FALSE)</f>
        <v>2.7786790266512165E-2</v>
      </c>
      <c r="M187" s="22">
        <f>VLOOKUP($B187,Data!$A$8:$EZ$351,Data!EF$4,FALSE)</f>
        <v>2.4489795918367346E-2</v>
      </c>
      <c r="N187" s="22">
        <f>VLOOKUP($B187,Data!$A$8:$EZ$351,Data!EG$4,FALSE)</f>
        <v>2.2732843137254901E-2</v>
      </c>
      <c r="O187" s="22">
        <f>VLOOKUP($B187,Data!$A$8:$EZ$351,Data!EH$4,FALSE)</f>
        <v>2.2313341493268055E-2</v>
      </c>
      <c r="P187" s="22">
        <f>VLOOKUP($B187,Data!$A$8:$EZ$351,Data!EI$4,FALSE)</f>
        <v>2.4066073697585767E-2</v>
      </c>
      <c r="Q187" s="22">
        <f>VLOOKUP($B187,Data!$A$8:$EZ$351,Data!EJ$4,FALSE)</f>
        <v>2.0666666666666667E-2</v>
      </c>
      <c r="R187" s="22">
        <f>VLOOKUP($B187,Data!$A$8:$EZ$351,Data!EK$4,FALSE)</f>
        <v>1.8636363636363635E-2</v>
      </c>
      <c r="S187" s="22">
        <f>VLOOKUP($B187,Data!$A$8:$EZ$351,Data!EL$4,FALSE)</f>
        <v>1.9362745098039216E-2</v>
      </c>
      <c r="T187" s="22">
        <f>VLOOKUP($B187,Data!$A$8:$EZ$351,Data!EM$4,FALSE)</f>
        <v>2.0186104218362283E-2</v>
      </c>
      <c r="U187" s="22">
        <f>VLOOKUP($B187,Data!$A$8:$EZ$351,Data!EN$4,FALSE)</f>
        <v>1.8640192539109507E-2</v>
      </c>
      <c r="V187" s="22">
        <f>VLOOKUP($B187,Data!$A$8:$EZ$351,Data!EO$4,FALSE)</f>
        <v>1.8174123337363967E-2</v>
      </c>
      <c r="W187" s="22">
        <f>VLOOKUP($B187,Data!$A$8:$EZ$351,Data!EP$4,FALSE)</f>
        <v>1.7587034813925571E-2</v>
      </c>
      <c r="X187" s="22">
        <f>VLOOKUP($B187,Data!$A$8:$EZ$351,Data!EQ$4,FALSE)</f>
        <v>1.8815789473684209E-2</v>
      </c>
      <c r="Y187" s="22">
        <f>VLOOKUP($B187,Data!$A$8:$EZ$351,Data!ER$4,FALSE)</f>
        <v>1.7885085574572128E-2</v>
      </c>
      <c r="Z187" s="22">
        <f>VLOOKUP($B187,Data!$A$8:$EZ$351,Data!ES$4,FALSE)</f>
        <v>1.7685643564356434E-2</v>
      </c>
      <c r="AA187" s="22">
        <f>VLOOKUP($B187,Data!$A$8:$EZ$351,Data!ET$4,FALSE)</f>
        <v>1.756332931242461E-2</v>
      </c>
      <c r="AB187" s="22">
        <f>VLOOKUP($B187,Data!$A$8:$EZ$351,Data!EU$4,FALSE)</f>
        <v>1.8262411347517729E-2</v>
      </c>
      <c r="AC187" s="22">
        <f>VLOOKUP($B187,Data!$A$8:$EZ$351,Data!EV$4,FALSE)</f>
        <v>1.7779111644657862E-2</v>
      </c>
      <c r="AD187" s="22">
        <f>VLOOKUP($B187,Data!$A$8:$EZ$351,Data!EW$4,FALSE)</f>
        <v>1.739877300613497E-2</v>
      </c>
      <c r="AE187" s="22">
        <f>VLOOKUP($B187,Data!$A$8:$EZ$351,Data!EX$4,FALSE)</f>
        <v>1.8790931989924434E-2</v>
      </c>
      <c r="AF187" s="22">
        <f>VLOOKUP($B187,Data!$A$8:$EZ$351,Data!EY$4,FALSE)</f>
        <v>2.0278128950695324E-2</v>
      </c>
      <c r="AG187" s="22">
        <f>VLOOKUP($B187,Data!$A$8:$EZ$351,Data!EZ$4,FALSE)</f>
        <v>1.9949811794228358E-2</v>
      </c>
      <c r="AH187" s="22">
        <f>VLOOKUP($B187,Data!$A$8:$FA$351,Data!FA$4,FALSE)</f>
        <v>1.8938480096501811E-2</v>
      </c>
      <c r="AI187" s="22">
        <f>VLOOKUP($B187,Data!$A$8:FB$351,Data!FB$4,FALSE)</f>
        <v>1.9839307787391843E-2</v>
      </c>
      <c r="AJ187" s="22">
        <f>VLOOKUP($B187,Data!$A$8:FC$351,Data!FC$4,FALSE)</f>
        <v>2.1780303030303032E-2</v>
      </c>
      <c r="AK187" s="22">
        <f>VLOOKUP($B187,Data!$A$8:FD$351,Data!FD$4,FALSE)</f>
        <v>5.2941176470588235E-2</v>
      </c>
      <c r="AL187" s="22">
        <f>VLOOKUP($B187,Data!$A$8:FE$351,Data!FE$4,FALSE)</f>
        <v>5.3688946015424163E-2</v>
      </c>
      <c r="AM187" s="22">
        <f>VLOOKUP($B187,Data!$A$8:FF$351,Data!FF$4,FALSE)</f>
        <v>5.1462140992167102E-2</v>
      </c>
      <c r="AN187" s="22" t="e">
        <f>VLOOKUP($B187,Data!$A$8:$EZ$351,Data!#REF!,FALSE)</f>
        <v>#REF!</v>
      </c>
      <c r="AO187" s="22" t="e">
        <f>VLOOKUP($B187,Data!$A$8:$EZ$351,Data!#REF!,FALSE)</f>
        <v>#REF!</v>
      </c>
      <c r="AP187" s="22" t="e">
        <f>VLOOKUP($B187,Data!$A$8:$EZ$351,Data!#REF!,FALSE)</f>
        <v>#REF!</v>
      </c>
      <c r="AQ187" s="22" t="e">
        <f>VLOOKUP($B187,Data!$A$8:$EZ$351,Data!#REF!,FALSE)</f>
        <v>#REF!</v>
      </c>
      <c r="AR187" s="22" t="e">
        <f>VLOOKUP($B187,Data!$A$8:$EZ$351,Data!#REF!,FALSE)</f>
        <v>#REF!</v>
      </c>
      <c r="AS187" s="22" t="e">
        <f>VLOOKUP($B187,Data!$A$8:$EZ$351,Data!#REF!,FALSE)</f>
        <v>#REF!</v>
      </c>
      <c r="AT187" s="22" t="e">
        <f>VLOOKUP($B187,Data!$A$8:$EZ$351,Data!#REF!,FALSE)</f>
        <v>#REF!</v>
      </c>
      <c r="AU187" s="22" t="e">
        <f>VLOOKUP($B187,Data!$A$8:$EZ$351,Data!#REF!,FALSE)</f>
        <v>#REF!</v>
      </c>
      <c r="AV187" s="22" t="e">
        <f>VLOOKUP($B187,Data!$A$8:$EZ$351,Data!#REF!,FALSE)</f>
        <v>#REF!</v>
      </c>
      <c r="AW187" s="22" t="e">
        <f>VLOOKUP($B187,Data!$A$8:$EZ$351,Data!#REF!,FALSE)</f>
        <v>#REF!</v>
      </c>
      <c r="AX187" s="22" t="e">
        <f>VLOOKUP($B187,Data!$A$8:$EZ$351,Data!#REF!,FALSE)</f>
        <v>#REF!</v>
      </c>
      <c r="AY187" s="22" t="e">
        <f>VLOOKUP($B187,Data!$A$8:$EZ$351,Data!#REF!,FALSE)</f>
        <v>#REF!</v>
      </c>
      <c r="AZ187" s="22" t="e">
        <f>VLOOKUP($B187,Data!$A$8:$EZ$351,Data!#REF!,FALSE)</f>
        <v>#REF!</v>
      </c>
      <c r="BA187" s="22" t="e">
        <f>VLOOKUP($B187,Data!$A$8:$EZ$351,Data!#REF!,FALSE)</f>
        <v>#REF!</v>
      </c>
      <c r="BB187" s="22" t="e">
        <f>VLOOKUP($B187,Data!$A$8:$EZ$351,Data!#REF!,FALSE)</f>
        <v>#REF!</v>
      </c>
      <c r="BC187" s="22" t="e">
        <f>VLOOKUP($B187,Data!$A$8:$EZ$351,Data!#REF!,FALSE)</f>
        <v>#REF!</v>
      </c>
      <c r="BD187" s="22" t="e">
        <f>VLOOKUP($B187,Data!$A$8:$EZ$351,Data!#REF!,FALSE)</f>
        <v>#REF!</v>
      </c>
      <c r="BE187" s="22" t="e">
        <f>VLOOKUP($B187,Data!$A$8:$EZ$351,Data!#REF!,FALSE)</f>
        <v>#REF!</v>
      </c>
    </row>
    <row r="188" spans="1:57" x14ac:dyDescent="0.3">
      <c r="A188" s="1"/>
      <c r="B188" s="16" t="s">
        <v>201</v>
      </c>
      <c r="C188" s="35" t="s">
        <v>441</v>
      </c>
      <c r="D188" t="s">
        <v>0</v>
      </c>
      <c r="E188" s="36" t="s">
        <v>201</v>
      </c>
      <c r="F188" t="s">
        <v>388</v>
      </c>
      <c r="G188" t="s">
        <v>418</v>
      </c>
      <c r="H188" s="22" t="e">
        <f>VLOOKUP($B188,Data!$A$8:$EZ$351,Data!EA$4,FALSE)</f>
        <v>#DIV/0!</v>
      </c>
      <c r="I188" s="22">
        <f>VLOOKUP($B188,Data!$A$8:$EZ$351,Data!EB$4,FALSE)</f>
        <v>5.1565836298932383E-2</v>
      </c>
      <c r="J188" s="22">
        <f>VLOOKUP($B188,Data!$A$8:$EZ$351,Data!EC$4,FALSE)</f>
        <v>4.8309608540925267E-2</v>
      </c>
      <c r="K188" s="22">
        <f>VLOOKUP($B188,Data!$A$8:$EZ$351,Data!ED$4,FALSE)</f>
        <v>4.563405797101449E-2</v>
      </c>
      <c r="L188" s="22">
        <f>VLOOKUP($B188,Data!$A$8:$EZ$351,Data!EE$4,FALSE)</f>
        <v>4.7562277580071172E-2</v>
      </c>
      <c r="M188" s="22">
        <f>VLOOKUP($B188,Data!$A$8:$EZ$351,Data!EF$4,FALSE)</f>
        <v>4.2963636363636364E-2</v>
      </c>
      <c r="N188" s="22">
        <f>VLOOKUP($B188,Data!$A$8:$EZ$351,Data!EG$4,FALSE)</f>
        <v>4.0018691588785044E-2</v>
      </c>
      <c r="O188" s="22">
        <f>VLOOKUP($B188,Data!$A$8:$EZ$351,Data!EH$4,FALSE)</f>
        <v>3.4650735294117649E-2</v>
      </c>
      <c r="P188" s="22">
        <f>VLOOKUP($B188,Data!$A$8:$EZ$351,Data!EI$4,FALSE)</f>
        <v>3.8234165067178506E-2</v>
      </c>
      <c r="Q188" s="22">
        <f>VLOOKUP($B188,Data!$A$8:$EZ$351,Data!EJ$4,FALSE)</f>
        <v>3.4789762340036563E-2</v>
      </c>
      <c r="R188" s="22">
        <f>VLOOKUP($B188,Data!$A$8:$EZ$351,Data!EK$4,FALSE)</f>
        <v>3.4492481203007519E-2</v>
      </c>
      <c r="S188" s="22">
        <f>VLOOKUP($B188,Data!$A$8:$EZ$351,Data!EL$4,FALSE)</f>
        <v>3.3137254901960782E-2</v>
      </c>
      <c r="T188" s="22">
        <f>VLOOKUP($B188,Data!$A$8:$EZ$351,Data!EM$4,FALSE)</f>
        <v>3.6720977596741346E-2</v>
      </c>
      <c r="U188" s="22">
        <f>VLOOKUP($B188,Data!$A$8:$EZ$351,Data!EN$4,FALSE)</f>
        <v>3.5624999999999997E-2</v>
      </c>
      <c r="V188" s="22">
        <f>VLOOKUP($B188,Data!$A$8:$EZ$351,Data!EO$4,FALSE)</f>
        <v>2.9725776965265082E-2</v>
      </c>
      <c r="W188" s="22">
        <f>VLOOKUP($B188,Data!$A$8:$EZ$351,Data!EP$4,FALSE)</f>
        <v>2.711033274956217E-2</v>
      </c>
      <c r="X188" s="22">
        <f>VLOOKUP($B188,Data!$A$8:$EZ$351,Data!EQ$4,FALSE)</f>
        <v>2.8851351351351352E-2</v>
      </c>
      <c r="Y188" s="22">
        <f>VLOOKUP($B188,Data!$A$8:$EZ$351,Data!ER$4,FALSE)</f>
        <v>2.9291882556131261E-2</v>
      </c>
      <c r="Z188" s="22">
        <f>VLOOKUP($B188,Data!$A$8:$EZ$351,Data!ES$4,FALSE)</f>
        <v>2.9480968858131489E-2</v>
      </c>
      <c r="AA188" s="22">
        <f>VLOOKUP($B188,Data!$A$8:$EZ$351,Data!ET$4,FALSE)</f>
        <v>2.7624784853700516E-2</v>
      </c>
      <c r="AB188" s="22">
        <f>VLOOKUP($B188,Data!$A$8:$EZ$351,Data!EU$4,FALSE)</f>
        <v>2.7983333333333332E-2</v>
      </c>
      <c r="AC188" s="22">
        <f>VLOOKUP($B188,Data!$A$8:$EZ$351,Data!EV$4,FALSE)</f>
        <v>2.7615780445969126E-2</v>
      </c>
      <c r="AD188" s="22">
        <f>VLOOKUP($B188,Data!$A$8:$EZ$351,Data!EW$4,FALSE)</f>
        <v>2.7836363636363635E-2</v>
      </c>
      <c r="AE188" s="22">
        <f>VLOOKUP($B188,Data!$A$8:$EZ$351,Data!EX$4,FALSE)</f>
        <v>2.7884267631103073E-2</v>
      </c>
      <c r="AF188" s="22">
        <f>VLOOKUP($B188,Data!$A$8:$EZ$351,Data!EY$4,FALSE)</f>
        <v>2.9745454545454547E-2</v>
      </c>
      <c r="AG188" s="22">
        <f>VLOOKUP($B188,Data!$A$8:$EZ$351,Data!EZ$4,FALSE)</f>
        <v>2.9946524064171122E-2</v>
      </c>
      <c r="AH188" s="22">
        <f>VLOOKUP($B188,Data!$A$8:$FA$351,Data!FA$4,FALSE)</f>
        <v>3.0336283185840709E-2</v>
      </c>
      <c r="AI188" s="22">
        <f>VLOOKUP($B188,Data!$A$8:FB$351,Data!FB$4,FALSE)</f>
        <v>2.9333333333333333E-2</v>
      </c>
      <c r="AJ188" s="22">
        <f>VLOOKUP($B188,Data!$A$8:FC$351,Data!FC$4,FALSE)</f>
        <v>3.1073253833049402E-2</v>
      </c>
      <c r="AK188" s="22">
        <f>VLOOKUP($B188,Data!$A$8:FD$351,Data!FD$4,FALSE)</f>
        <v>6.5796610169491523E-2</v>
      </c>
      <c r="AL188" s="22">
        <f>VLOOKUP($B188,Data!$A$8:FE$351,Data!FE$4,FALSE)</f>
        <v>5.9637561779242176E-2</v>
      </c>
      <c r="AM188" s="22">
        <f>VLOOKUP($B188,Data!$A$8:FF$351,Data!FF$4,FALSE)</f>
        <v>5.6795952782462057E-2</v>
      </c>
      <c r="AN188" s="22" t="e">
        <f>VLOOKUP($B188,Data!$A$8:$EZ$351,Data!#REF!,FALSE)</f>
        <v>#REF!</v>
      </c>
      <c r="AO188" s="22" t="e">
        <f>VLOOKUP($B188,Data!$A$8:$EZ$351,Data!#REF!,FALSE)</f>
        <v>#REF!</v>
      </c>
      <c r="AP188" s="22" t="e">
        <f>VLOOKUP($B188,Data!$A$8:$EZ$351,Data!#REF!,FALSE)</f>
        <v>#REF!</v>
      </c>
      <c r="AQ188" s="22" t="e">
        <f>VLOOKUP($B188,Data!$A$8:$EZ$351,Data!#REF!,FALSE)</f>
        <v>#REF!</v>
      </c>
      <c r="AR188" s="22" t="e">
        <f>VLOOKUP($B188,Data!$A$8:$EZ$351,Data!#REF!,FALSE)</f>
        <v>#REF!</v>
      </c>
      <c r="AS188" s="22" t="e">
        <f>VLOOKUP($B188,Data!$A$8:$EZ$351,Data!#REF!,FALSE)</f>
        <v>#REF!</v>
      </c>
      <c r="AT188" s="22" t="e">
        <f>VLOOKUP($B188,Data!$A$8:$EZ$351,Data!#REF!,FALSE)</f>
        <v>#REF!</v>
      </c>
      <c r="AU188" s="22" t="e">
        <f>VLOOKUP($B188,Data!$A$8:$EZ$351,Data!#REF!,FALSE)</f>
        <v>#REF!</v>
      </c>
      <c r="AV188" s="22" t="e">
        <f>VLOOKUP($B188,Data!$A$8:$EZ$351,Data!#REF!,FALSE)</f>
        <v>#REF!</v>
      </c>
      <c r="AW188" s="22" t="e">
        <f>VLOOKUP($B188,Data!$A$8:$EZ$351,Data!#REF!,FALSE)</f>
        <v>#REF!</v>
      </c>
      <c r="AX188" s="22" t="e">
        <f>VLOOKUP($B188,Data!$A$8:$EZ$351,Data!#REF!,FALSE)</f>
        <v>#REF!</v>
      </c>
      <c r="AY188" s="22" t="e">
        <f>VLOOKUP($B188,Data!$A$8:$EZ$351,Data!#REF!,FALSE)</f>
        <v>#REF!</v>
      </c>
      <c r="AZ188" s="22" t="e">
        <f>VLOOKUP($B188,Data!$A$8:$EZ$351,Data!#REF!,FALSE)</f>
        <v>#REF!</v>
      </c>
      <c r="BA188" s="22" t="e">
        <f>VLOOKUP($B188,Data!$A$8:$EZ$351,Data!#REF!,FALSE)</f>
        <v>#REF!</v>
      </c>
      <c r="BB188" s="22" t="e">
        <f>VLOOKUP($B188,Data!$A$8:$EZ$351,Data!#REF!,FALSE)</f>
        <v>#REF!</v>
      </c>
      <c r="BC188" s="22" t="e">
        <f>VLOOKUP($B188,Data!$A$8:$EZ$351,Data!#REF!,FALSE)</f>
        <v>#REF!</v>
      </c>
      <c r="BD188" s="22" t="e">
        <f>VLOOKUP($B188,Data!$A$8:$EZ$351,Data!#REF!,FALSE)</f>
        <v>#REF!</v>
      </c>
      <c r="BE188" s="22" t="e">
        <f>VLOOKUP($B188,Data!$A$8:$EZ$351,Data!#REF!,FALSE)</f>
        <v>#REF!</v>
      </c>
    </row>
    <row r="189" spans="1:57" x14ac:dyDescent="0.3">
      <c r="A189" s="1"/>
      <c r="B189" s="16" t="s">
        <v>202</v>
      </c>
      <c r="C189" s="35" t="s">
        <v>440</v>
      </c>
      <c r="D189" t="s">
        <v>442</v>
      </c>
      <c r="E189" s="36" t="s">
        <v>202</v>
      </c>
      <c r="F189" t="s">
        <v>401</v>
      </c>
      <c r="G189" t="s">
        <v>418</v>
      </c>
      <c r="H189" s="22" t="e">
        <f>VLOOKUP($B189,Data!$A$8:$EZ$351,Data!EA$4,FALSE)</f>
        <v>#DIV/0!</v>
      </c>
      <c r="I189" s="22">
        <f>VLOOKUP($B189,Data!$A$8:$EZ$351,Data!EB$4,FALSE)</f>
        <v>0.10347384855581578</v>
      </c>
      <c r="J189" s="22">
        <f>VLOOKUP($B189,Data!$A$8:$EZ$351,Data!EC$4,FALSE)</f>
        <v>9.935307872174591E-2</v>
      </c>
      <c r="K189" s="22">
        <f>VLOOKUP($B189,Data!$A$8:$EZ$351,Data!ED$4,FALSE)</f>
        <v>9.3039443155452442E-2</v>
      </c>
      <c r="L189" s="22">
        <f>VLOOKUP($B189,Data!$A$8:$EZ$351,Data!EE$4,FALSE)</f>
        <v>9.1108562691131503E-2</v>
      </c>
      <c r="M189" s="22">
        <f>VLOOKUP($B189,Data!$A$8:$EZ$351,Data!EF$4,FALSE)</f>
        <v>7.970171513795675E-2</v>
      </c>
      <c r="N189" s="22">
        <f>VLOOKUP($B189,Data!$A$8:$EZ$351,Data!EG$4,FALSE)</f>
        <v>7.1238095238095239E-2</v>
      </c>
      <c r="O189" s="22">
        <f>VLOOKUP($B189,Data!$A$8:$EZ$351,Data!EH$4,FALSE)</f>
        <v>6.4787835926449794E-2</v>
      </c>
      <c r="P189" s="22">
        <f>VLOOKUP($B189,Data!$A$8:$EZ$351,Data!EI$4,FALSE)</f>
        <v>6.3706591070163007E-2</v>
      </c>
      <c r="Q189" s="22">
        <f>VLOOKUP($B189,Data!$A$8:$EZ$351,Data!EJ$4,FALSE)</f>
        <v>5.9353932584269666E-2</v>
      </c>
      <c r="R189" s="22">
        <f>VLOOKUP($B189,Data!$A$8:$EZ$351,Data!EK$4,FALSE)</f>
        <v>5.9341359773371107E-2</v>
      </c>
      <c r="S189" s="22">
        <f>VLOOKUP($B189,Data!$A$8:$EZ$351,Data!EL$4,FALSE)</f>
        <v>5.7077464788732393E-2</v>
      </c>
      <c r="T189" s="22">
        <f>VLOOKUP($B189,Data!$A$8:$EZ$351,Data!EM$4,FALSE)</f>
        <v>6.174188998589563E-2</v>
      </c>
      <c r="U189" s="22">
        <f>VLOOKUP($B189,Data!$A$8:$EZ$351,Data!EN$4,FALSE)</f>
        <v>6.084886128364389E-2</v>
      </c>
      <c r="V189" s="22">
        <f>VLOOKUP($B189,Data!$A$8:$EZ$351,Data!EO$4,FALSE)</f>
        <v>5.7477414871438502E-2</v>
      </c>
      <c r="W189" s="22">
        <f>VLOOKUP($B189,Data!$A$8:$EZ$351,Data!EP$4,FALSE)</f>
        <v>5.4976010966415356E-2</v>
      </c>
      <c r="X189" s="22">
        <f>VLOOKUP($B189,Data!$A$8:$EZ$351,Data!EQ$4,FALSE)</f>
        <v>5.777932960893855E-2</v>
      </c>
      <c r="Y189" s="22">
        <f>VLOOKUP($B189,Data!$A$8:$EZ$351,Data!ER$4,FALSE)</f>
        <v>5.6913841807909607E-2</v>
      </c>
      <c r="Z189" s="22">
        <f>VLOOKUP($B189,Data!$A$8:$EZ$351,Data!ES$4,FALSE)</f>
        <v>5.6673640167364016E-2</v>
      </c>
      <c r="AA189" s="22">
        <f>VLOOKUP($B189,Data!$A$8:$EZ$351,Data!ET$4,FALSE)</f>
        <v>5.6055944055944058E-2</v>
      </c>
      <c r="AB189" s="22">
        <f>VLOOKUP($B189,Data!$A$8:$EZ$351,Data!EU$4,FALSE)</f>
        <v>5.7990397805212618E-2</v>
      </c>
      <c r="AC189" s="22">
        <f>VLOOKUP($B189,Data!$A$8:$EZ$351,Data!EV$4,FALSE)</f>
        <v>6.0153524075366366E-2</v>
      </c>
      <c r="AD189" s="22">
        <f>VLOOKUP($B189,Data!$A$8:$EZ$351,Data!EW$4,FALSE)</f>
        <v>5.9358703312191681E-2</v>
      </c>
      <c r="AE189" s="22">
        <f>VLOOKUP($B189,Data!$A$8:$EZ$351,Data!EX$4,FALSE)</f>
        <v>6.0319888734353268E-2</v>
      </c>
      <c r="AF189" s="22">
        <f>VLOOKUP($B189,Data!$A$8:$EZ$351,Data!EY$4,FALSE)</f>
        <v>6.401836158192091E-2</v>
      </c>
      <c r="AG189" s="22">
        <f>VLOOKUP($B189,Data!$A$8:$EZ$351,Data!EZ$4,FALSE)</f>
        <v>5.995898838004101E-2</v>
      </c>
      <c r="AH189" s="22">
        <f>VLOOKUP($B189,Data!$A$8:$FA$351,Data!FA$4,FALSE)</f>
        <v>5.9441379310344829E-2</v>
      </c>
      <c r="AI189" s="22">
        <f>VLOOKUP($B189,Data!$A$8:FB$351,Data!FB$4,FALSE)</f>
        <v>6.0530035335689049E-2</v>
      </c>
      <c r="AJ189" s="22">
        <f>VLOOKUP($B189,Data!$A$8:FC$351,Data!FC$4,FALSE)</f>
        <v>6.2950704225352108E-2</v>
      </c>
      <c r="AK189" s="22">
        <f>VLOOKUP($B189,Data!$A$8:FD$351,Data!FD$4,FALSE)</f>
        <v>0.10825105782792666</v>
      </c>
      <c r="AL189" s="22">
        <f>VLOOKUP($B189,Data!$A$8:FE$351,Data!FE$4,FALSE)</f>
        <v>0.10554945054945054</v>
      </c>
      <c r="AM189" s="22">
        <f>VLOOKUP($B189,Data!$A$8:FF$351,Data!FF$4,FALSE)</f>
        <v>9.8704560475875738E-2</v>
      </c>
      <c r="AN189" s="22" t="e">
        <f>VLOOKUP($B189,Data!$A$8:$EZ$351,Data!#REF!,FALSE)</f>
        <v>#REF!</v>
      </c>
      <c r="AO189" s="22" t="e">
        <f>VLOOKUP($B189,Data!$A$8:$EZ$351,Data!#REF!,FALSE)</f>
        <v>#REF!</v>
      </c>
      <c r="AP189" s="22" t="e">
        <f>VLOOKUP($B189,Data!$A$8:$EZ$351,Data!#REF!,FALSE)</f>
        <v>#REF!</v>
      </c>
      <c r="AQ189" s="22" t="e">
        <f>VLOOKUP($B189,Data!$A$8:$EZ$351,Data!#REF!,FALSE)</f>
        <v>#REF!</v>
      </c>
      <c r="AR189" s="22" t="e">
        <f>VLOOKUP($B189,Data!$A$8:$EZ$351,Data!#REF!,FALSE)</f>
        <v>#REF!</v>
      </c>
      <c r="AS189" s="22" t="e">
        <f>VLOOKUP($B189,Data!$A$8:$EZ$351,Data!#REF!,FALSE)</f>
        <v>#REF!</v>
      </c>
      <c r="AT189" s="22" t="e">
        <f>VLOOKUP($B189,Data!$A$8:$EZ$351,Data!#REF!,FALSE)</f>
        <v>#REF!</v>
      </c>
      <c r="AU189" s="22" t="e">
        <f>VLOOKUP($B189,Data!$A$8:$EZ$351,Data!#REF!,FALSE)</f>
        <v>#REF!</v>
      </c>
      <c r="AV189" s="22" t="e">
        <f>VLOOKUP($B189,Data!$A$8:$EZ$351,Data!#REF!,FALSE)</f>
        <v>#REF!</v>
      </c>
      <c r="AW189" s="22" t="e">
        <f>VLOOKUP($B189,Data!$A$8:$EZ$351,Data!#REF!,FALSE)</f>
        <v>#REF!</v>
      </c>
      <c r="AX189" s="22" t="e">
        <f>VLOOKUP($B189,Data!$A$8:$EZ$351,Data!#REF!,FALSE)</f>
        <v>#REF!</v>
      </c>
      <c r="AY189" s="22" t="e">
        <f>VLOOKUP($B189,Data!$A$8:$EZ$351,Data!#REF!,FALSE)</f>
        <v>#REF!</v>
      </c>
      <c r="AZ189" s="22" t="e">
        <f>VLOOKUP($B189,Data!$A$8:$EZ$351,Data!#REF!,FALSE)</f>
        <v>#REF!</v>
      </c>
      <c r="BA189" s="22" t="e">
        <f>VLOOKUP($B189,Data!$A$8:$EZ$351,Data!#REF!,FALSE)</f>
        <v>#REF!</v>
      </c>
      <c r="BB189" s="22" t="e">
        <f>VLOOKUP($B189,Data!$A$8:$EZ$351,Data!#REF!,FALSE)</f>
        <v>#REF!</v>
      </c>
      <c r="BC189" s="22" t="e">
        <f>VLOOKUP($B189,Data!$A$8:$EZ$351,Data!#REF!,FALSE)</f>
        <v>#REF!</v>
      </c>
      <c r="BD189" s="22" t="e">
        <f>VLOOKUP($B189,Data!$A$8:$EZ$351,Data!#REF!,FALSE)</f>
        <v>#REF!</v>
      </c>
      <c r="BE189" s="22" t="e">
        <f>VLOOKUP($B189,Data!$A$8:$EZ$351,Data!#REF!,FALSE)</f>
        <v>#REF!</v>
      </c>
    </row>
    <row r="190" spans="1:57" x14ac:dyDescent="0.3">
      <c r="A190" s="1"/>
      <c r="B190" s="16" t="s">
        <v>203</v>
      </c>
      <c r="C190" s="35" t="s">
        <v>440</v>
      </c>
      <c r="D190" t="s">
        <v>0</v>
      </c>
      <c r="E190" s="36" t="s">
        <v>203</v>
      </c>
      <c r="F190" t="s">
        <v>406</v>
      </c>
      <c r="G190" t="s">
        <v>418</v>
      </c>
      <c r="H190" s="22" t="e">
        <f>VLOOKUP($B190,Data!$A$8:$EZ$351,Data!EA$4,FALSE)</f>
        <v>#DIV/0!</v>
      </c>
      <c r="I190" s="22">
        <f>VLOOKUP($B190,Data!$A$8:$EZ$351,Data!EB$4,FALSE)</f>
        <v>5.3579454253611554E-2</v>
      </c>
      <c r="J190" s="22">
        <f>VLOOKUP($B190,Data!$A$8:$EZ$351,Data!EC$4,FALSE)</f>
        <v>5.1696574225122346E-2</v>
      </c>
      <c r="K190" s="22">
        <f>VLOOKUP($B190,Data!$A$8:$EZ$351,Data!ED$4,FALSE)</f>
        <v>4.6270096463022506E-2</v>
      </c>
      <c r="L190" s="22">
        <f>VLOOKUP($B190,Data!$A$8:$EZ$351,Data!EE$4,FALSE)</f>
        <v>5.020066889632107E-2</v>
      </c>
      <c r="M190" s="22">
        <f>VLOOKUP($B190,Data!$A$8:$EZ$351,Data!EF$4,FALSE)</f>
        <v>4.3148450244698204E-2</v>
      </c>
      <c r="N190" s="22">
        <f>VLOOKUP($B190,Data!$A$8:$EZ$351,Data!EG$4,FALSE)</f>
        <v>3.5670436187399034E-2</v>
      </c>
      <c r="O190" s="22">
        <f>VLOOKUP($B190,Data!$A$8:$EZ$351,Data!EH$4,FALSE)</f>
        <v>3.0919732441471573E-2</v>
      </c>
      <c r="P190" s="22">
        <f>VLOOKUP($B190,Data!$A$8:$EZ$351,Data!EI$4,FALSE)</f>
        <v>3.3063973063973066E-2</v>
      </c>
      <c r="Q190" s="22">
        <f>VLOOKUP($B190,Data!$A$8:$EZ$351,Data!EJ$4,FALSE)</f>
        <v>3.2538071065989847E-2</v>
      </c>
      <c r="R190" s="22">
        <f>VLOOKUP($B190,Data!$A$8:$EZ$351,Data!EK$4,FALSE)</f>
        <v>3.0615384615384614E-2</v>
      </c>
      <c r="S190" s="22">
        <f>VLOOKUP($B190,Data!$A$8:$EZ$351,Data!EL$4,FALSE)</f>
        <v>2.7075928917609047E-2</v>
      </c>
      <c r="T190" s="22">
        <f>VLOOKUP($B190,Data!$A$8:$EZ$351,Data!EM$4,FALSE)</f>
        <v>2.9022082018927444E-2</v>
      </c>
      <c r="U190" s="22">
        <f>VLOOKUP($B190,Data!$A$8:$EZ$351,Data!EN$4,FALSE)</f>
        <v>2.696124031007752E-2</v>
      </c>
      <c r="V190" s="22">
        <f>VLOOKUP($B190,Data!$A$8:$EZ$351,Data!EO$4,FALSE)</f>
        <v>2.6113671274961597E-2</v>
      </c>
      <c r="W190" s="22">
        <f>VLOOKUP($B190,Data!$A$8:$EZ$351,Data!EP$4,FALSE)</f>
        <v>2.4577039274924471E-2</v>
      </c>
      <c r="X190" s="22">
        <f>VLOOKUP($B190,Data!$A$8:$EZ$351,Data!EQ$4,FALSE)</f>
        <v>2.8131539611360241E-2</v>
      </c>
      <c r="Y190" s="22">
        <f>VLOOKUP($B190,Data!$A$8:$EZ$351,Data!ER$4,FALSE)</f>
        <v>2.6362318840579709E-2</v>
      </c>
      <c r="Z190" s="22">
        <f>VLOOKUP($B190,Data!$A$8:$EZ$351,Data!ES$4,FALSE)</f>
        <v>2.5274566473988441E-2</v>
      </c>
      <c r="AA190" s="22">
        <f>VLOOKUP($B190,Data!$A$8:$EZ$351,Data!ET$4,FALSE)</f>
        <v>2.75346687211094E-2</v>
      </c>
      <c r="AB190" s="22">
        <f>VLOOKUP($B190,Data!$A$8:$EZ$351,Data!EU$4,FALSE)</f>
        <v>3.0687022900763358E-2</v>
      </c>
      <c r="AC190" s="22">
        <f>VLOOKUP($B190,Data!$A$8:$EZ$351,Data!EV$4,FALSE)</f>
        <v>2.8146417445482866E-2</v>
      </c>
      <c r="AD190" s="22">
        <f>VLOOKUP($B190,Data!$A$8:$EZ$351,Data!EW$4,FALSE)</f>
        <v>2.8971518987341772E-2</v>
      </c>
      <c r="AE190" s="22">
        <f>VLOOKUP($B190,Data!$A$8:$EZ$351,Data!EX$4,FALSE)</f>
        <v>2.6733128834355829E-2</v>
      </c>
      <c r="AF190" s="22">
        <f>VLOOKUP($B190,Data!$A$8:$EZ$351,Data!EY$4,FALSE)</f>
        <v>3.1244094488188975E-2</v>
      </c>
      <c r="AG190" s="22">
        <f>VLOOKUP($B190,Data!$A$8:$EZ$351,Data!EZ$4,FALSE)</f>
        <v>3.0745341614906833E-2</v>
      </c>
      <c r="AH190" s="22">
        <f>VLOOKUP($B190,Data!$A$8:$FA$351,Data!FA$4,FALSE)</f>
        <v>3.159489633173844E-2</v>
      </c>
      <c r="AI190" s="22">
        <f>VLOOKUP($B190,Data!$A$8:FB$351,Data!FB$4,FALSE)</f>
        <v>3.191693290734824E-2</v>
      </c>
      <c r="AJ190" s="22">
        <f>VLOOKUP($B190,Data!$A$8:FC$351,Data!FC$4,FALSE)</f>
        <v>3.3534072900158481E-2</v>
      </c>
      <c r="AK190" s="22">
        <f>VLOOKUP($B190,Data!$A$8:FD$351,Data!FD$4,FALSE)</f>
        <v>6.7218543046357618E-2</v>
      </c>
      <c r="AL190" s="22">
        <f>VLOOKUP($B190,Data!$A$8:FE$351,Data!FE$4,FALSE)</f>
        <v>6.4363929146537838E-2</v>
      </c>
      <c r="AM190" s="22">
        <f>VLOOKUP($B190,Data!$A$8:FF$351,Data!FF$4,FALSE)</f>
        <v>5.9669291338582675E-2</v>
      </c>
      <c r="AN190" s="22" t="e">
        <f>VLOOKUP($B190,Data!$A$8:$EZ$351,Data!#REF!,FALSE)</f>
        <v>#REF!</v>
      </c>
      <c r="AO190" s="22" t="e">
        <f>VLOOKUP($B190,Data!$A$8:$EZ$351,Data!#REF!,FALSE)</f>
        <v>#REF!</v>
      </c>
      <c r="AP190" s="22" t="e">
        <f>VLOOKUP($B190,Data!$A$8:$EZ$351,Data!#REF!,FALSE)</f>
        <v>#REF!</v>
      </c>
      <c r="AQ190" s="22" t="e">
        <f>VLOOKUP($B190,Data!$A$8:$EZ$351,Data!#REF!,FALSE)</f>
        <v>#REF!</v>
      </c>
      <c r="AR190" s="22" t="e">
        <f>VLOOKUP($B190,Data!$A$8:$EZ$351,Data!#REF!,FALSE)</f>
        <v>#REF!</v>
      </c>
      <c r="AS190" s="22" t="e">
        <f>VLOOKUP($B190,Data!$A$8:$EZ$351,Data!#REF!,FALSE)</f>
        <v>#REF!</v>
      </c>
      <c r="AT190" s="22" t="e">
        <f>VLOOKUP($B190,Data!$A$8:$EZ$351,Data!#REF!,FALSE)</f>
        <v>#REF!</v>
      </c>
      <c r="AU190" s="22" t="e">
        <f>VLOOKUP($B190,Data!$A$8:$EZ$351,Data!#REF!,FALSE)</f>
        <v>#REF!</v>
      </c>
      <c r="AV190" s="22" t="e">
        <f>VLOOKUP($B190,Data!$A$8:$EZ$351,Data!#REF!,FALSE)</f>
        <v>#REF!</v>
      </c>
      <c r="AW190" s="22" t="e">
        <f>VLOOKUP($B190,Data!$A$8:$EZ$351,Data!#REF!,FALSE)</f>
        <v>#REF!</v>
      </c>
      <c r="AX190" s="22" t="e">
        <f>VLOOKUP($B190,Data!$A$8:$EZ$351,Data!#REF!,FALSE)</f>
        <v>#REF!</v>
      </c>
      <c r="AY190" s="22" t="e">
        <f>VLOOKUP($B190,Data!$A$8:$EZ$351,Data!#REF!,FALSE)</f>
        <v>#REF!</v>
      </c>
      <c r="AZ190" s="22" t="e">
        <f>VLOOKUP($B190,Data!$A$8:$EZ$351,Data!#REF!,FALSE)</f>
        <v>#REF!</v>
      </c>
      <c r="BA190" s="22" t="e">
        <f>VLOOKUP($B190,Data!$A$8:$EZ$351,Data!#REF!,FALSE)</f>
        <v>#REF!</v>
      </c>
      <c r="BB190" s="22" t="e">
        <f>VLOOKUP($B190,Data!$A$8:$EZ$351,Data!#REF!,FALSE)</f>
        <v>#REF!</v>
      </c>
      <c r="BC190" s="22" t="e">
        <f>VLOOKUP($B190,Data!$A$8:$EZ$351,Data!#REF!,FALSE)</f>
        <v>#REF!</v>
      </c>
      <c r="BD190" s="22" t="e">
        <f>VLOOKUP($B190,Data!$A$8:$EZ$351,Data!#REF!,FALSE)</f>
        <v>#REF!</v>
      </c>
      <c r="BE190" s="22" t="e">
        <f>VLOOKUP($B190,Data!$A$8:$EZ$351,Data!#REF!,FALSE)</f>
        <v>#REF!</v>
      </c>
    </row>
    <row r="191" spans="1:57" x14ac:dyDescent="0.3">
      <c r="A191" s="1"/>
      <c r="B191" s="16" t="s">
        <v>204</v>
      </c>
      <c r="C191" s="35" t="s">
        <v>440</v>
      </c>
      <c r="D191" t="s">
        <v>442</v>
      </c>
      <c r="E191" s="36" t="s">
        <v>204</v>
      </c>
      <c r="F191" t="s">
        <v>402</v>
      </c>
      <c r="G191" t="s">
        <v>418</v>
      </c>
      <c r="H191" s="22" t="e">
        <f>VLOOKUP($B191,Data!$A$8:$EZ$351,Data!EA$4,FALSE)</f>
        <v>#DIV/0!</v>
      </c>
      <c r="I191" s="22">
        <f>VLOOKUP($B191,Data!$A$8:$EZ$351,Data!EB$4,FALSE)</f>
        <v>0.1103395259449071</v>
      </c>
      <c r="J191" s="22">
        <f>VLOOKUP($B191,Data!$A$8:$EZ$351,Data!EC$4,FALSE)</f>
        <v>0.10220615964802011</v>
      </c>
      <c r="K191" s="22">
        <f>VLOOKUP($B191,Data!$A$8:$EZ$351,Data!ED$4,FALSE)</f>
        <v>9.2199874292897555E-2</v>
      </c>
      <c r="L191" s="22">
        <f>VLOOKUP($B191,Data!$A$8:$EZ$351,Data!EE$4,FALSE)</f>
        <v>9.2111324376199621E-2</v>
      </c>
      <c r="M191" s="22">
        <f>VLOOKUP($B191,Data!$A$8:$EZ$351,Data!EF$4,FALSE)</f>
        <v>8.5468948035487963E-2</v>
      </c>
      <c r="N191" s="22">
        <f>VLOOKUP($B191,Data!$A$8:$EZ$351,Data!EG$4,FALSE)</f>
        <v>8.1093350383631718E-2</v>
      </c>
      <c r="O191" s="22">
        <f>VLOOKUP($B191,Data!$A$8:$EZ$351,Data!EH$4,FALSE)</f>
        <v>7.6065891472868213E-2</v>
      </c>
      <c r="P191" s="22">
        <f>VLOOKUP($B191,Data!$A$8:$EZ$351,Data!EI$4,FALSE)</f>
        <v>7.040391676866585E-2</v>
      </c>
      <c r="Q191" s="22">
        <f>VLOOKUP($B191,Data!$A$8:$EZ$351,Data!EJ$4,FALSE)</f>
        <v>6.4775413711583921E-2</v>
      </c>
      <c r="R191" s="22">
        <f>VLOOKUP($B191,Data!$A$8:$EZ$351,Data!EK$4,FALSE)</f>
        <v>6.0416911332941865E-2</v>
      </c>
      <c r="S191" s="22">
        <f>VLOOKUP($B191,Data!$A$8:$EZ$351,Data!EL$4,FALSE)</f>
        <v>5.6518950437317785E-2</v>
      </c>
      <c r="T191" s="22">
        <f>VLOOKUP($B191,Data!$A$8:$EZ$351,Data!EM$4,FALSE)</f>
        <v>5.6500847936687394E-2</v>
      </c>
      <c r="U191" s="22">
        <f>VLOOKUP($B191,Data!$A$8:$EZ$351,Data!EN$4,FALSE)</f>
        <v>5.3838383838383838E-2</v>
      </c>
      <c r="V191" s="22">
        <f>VLOOKUP($B191,Data!$A$8:$EZ$351,Data!EO$4,FALSE)</f>
        <v>5.3182570325427468E-2</v>
      </c>
      <c r="W191" s="22">
        <f>VLOOKUP($B191,Data!$A$8:$EZ$351,Data!EP$4,FALSE)</f>
        <v>5.227098189797038E-2</v>
      </c>
      <c r="X191" s="22">
        <f>VLOOKUP($B191,Data!$A$8:$EZ$351,Data!EQ$4,FALSE)</f>
        <v>5.2631578947368418E-2</v>
      </c>
      <c r="Y191" s="22">
        <f>VLOOKUP($B191,Data!$A$8:$EZ$351,Data!ER$4,FALSE)</f>
        <v>5.5077989601386483E-2</v>
      </c>
      <c r="Z191" s="22">
        <f>VLOOKUP($B191,Data!$A$8:$EZ$351,Data!ES$4,FALSE)</f>
        <v>5.3327586206896552E-2</v>
      </c>
      <c r="AA191" s="22">
        <f>VLOOKUP($B191,Data!$A$8:$EZ$351,Data!ET$4,FALSE)</f>
        <v>5.1419718309859155E-2</v>
      </c>
      <c r="AB191" s="22">
        <f>VLOOKUP($B191,Data!$A$8:$EZ$351,Data!EU$4,FALSE)</f>
        <v>5.1144139091418954E-2</v>
      </c>
      <c r="AC191" s="22">
        <f>VLOOKUP($B191,Data!$A$8:$EZ$351,Data!EV$4,FALSE)</f>
        <v>5.0795328142380421E-2</v>
      </c>
      <c r="AD191" s="22">
        <f>VLOOKUP($B191,Data!$A$8:$EZ$351,Data!EW$4,FALSE)</f>
        <v>5.0220264317180616E-2</v>
      </c>
      <c r="AE191" s="22">
        <f>VLOOKUP($B191,Data!$A$8:$EZ$351,Data!EX$4,FALSE)</f>
        <v>5.0178571428571427E-2</v>
      </c>
      <c r="AF191" s="22">
        <f>VLOOKUP($B191,Data!$A$8:$EZ$351,Data!EY$4,FALSE)</f>
        <v>5.1074561403508772E-2</v>
      </c>
      <c r="AG191" s="22">
        <f>VLOOKUP($B191,Data!$A$8:$EZ$351,Data!EZ$4,FALSE)</f>
        <v>5.0704751735184198E-2</v>
      </c>
      <c r="AH191" s="22">
        <f>VLOOKUP($B191,Data!$A$8:$FA$351,Data!FA$4,FALSE)</f>
        <v>5.2205323193916353E-2</v>
      </c>
      <c r="AI191" s="22">
        <f>VLOOKUP($B191,Data!$A$8:FB$351,Data!FB$4,FALSE)</f>
        <v>5.1317047265002656E-2</v>
      </c>
      <c r="AJ191" s="22">
        <f>VLOOKUP($B191,Data!$A$8:FC$351,Data!FC$4,FALSE)</f>
        <v>5.3434873949579832E-2</v>
      </c>
      <c r="AK191" s="22">
        <f>VLOOKUP($B191,Data!$A$8:FD$351,Data!FD$4,FALSE)</f>
        <v>0.1327018469656992</v>
      </c>
      <c r="AL191" s="22">
        <f>VLOOKUP($B191,Data!$A$8:FE$351,Data!FE$4,FALSE)</f>
        <v>0.13214101904271744</v>
      </c>
      <c r="AM191" s="22">
        <f>VLOOKUP($B191,Data!$A$8:FF$351,Data!FF$4,FALSE)</f>
        <v>0.13930877901109989</v>
      </c>
      <c r="AN191" s="22" t="e">
        <f>VLOOKUP($B191,Data!$A$8:$EZ$351,Data!#REF!,FALSE)</f>
        <v>#REF!</v>
      </c>
      <c r="AO191" s="22" t="e">
        <f>VLOOKUP($B191,Data!$A$8:$EZ$351,Data!#REF!,FALSE)</f>
        <v>#REF!</v>
      </c>
      <c r="AP191" s="22" t="e">
        <f>VLOOKUP($B191,Data!$A$8:$EZ$351,Data!#REF!,FALSE)</f>
        <v>#REF!</v>
      </c>
      <c r="AQ191" s="22" t="e">
        <f>VLOOKUP($B191,Data!$A$8:$EZ$351,Data!#REF!,FALSE)</f>
        <v>#REF!</v>
      </c>
      <c r="AR191" s="22" t="e">
        <f>VLOOKUP($B191,Data!$A$8:$EZ$351,Data!#REF!,FALSE)</f>
        <v>#REF!</v>
      </c>
      <c r="AS191" s="22" t="e">
        <f>VLOOKUP($B191,Data!$A$8:$EZ$351,Data!#REF!,FALSE)</f>
        <v>#REF!</v>
      </c>
      <c r="AT191" s="22" t="e">
        <f>VLOOKUP($B191,Data!$A$8:$EZ$351,Data!#REF!,FALSE)</f>
        <v>#REF!</v>
      </c>
      <c r="AU191" s="22" t="e">
        <f>VLOOKUP($B191,Data!$A$8:$EZ$351,Data!#REF!,FALSE)</f>
        <v>#REF!</v>
      </c>
      <c r="AV191" s="22" t="e">
        <f>VLOOKUP($B191,Data!$A$8:$EZ$351,Data!#REF!,FALSE)</f>
        <v>#REF!</v>
      </c>
      <c r="AW191" s="22" t="e">
        <f>VLOOKUP($B191,Data!$A$8:$EZ$351,Data!#REF!,FALSE)</f>
        <v>#REF!</v>
      </c>
      <c r="AX191" s="22" t="e">
        <f>VLOOKUP($B191,Data!$A$8:$EZ$351,Data!#REF!,FALSE)</f>
        <v>#REF!</v>
      </c>
      <c r="AY191" s="22" t="e">
        <f>VLOOKUP($B191,Data!$A$8:$EZ$351,Data!#REF!,FALSE)</f>
        <v>#REF!</v>
      </c>
      <c r="AZ191" s="22" t="e">
        <f>VLOOKUP($B191,Data!$A$8:$EZ$351,Data!#REF!,FALSE)</f>
        <v>#REF!</v>
      </c>
      <c r="BA191" s="22" t="e">
        <f>VLOOKUP($B191,Data!$A$8:$EZ$351,Data!#REF!,FALSE)</f>
        <v>#REF!</v>
      </c>
      <c r="BB191" s="22" t="e">
        <f>VLOOKUP($B191,Data!$A$8:$EZ$351,Data!#REF!,FALSE)</f>
        <v>#REF!</v>
      </c>
      <c r="BC191" s="22" t="e">
        <f>VLOOKUP($B191,Data!$A$8:$EZ$351,Data!#REF!,FALSE)</f>
        <v>#REF!</v>
      </c>
      <c r="BD191" s="22" t="e">
        <f>VLOOKUP($B191,Data!$A$8:$EZ$351,Data!#REF!,FALSE)</f>
        <v>#REF!</v>
      </c>
      <c r="BE191" s="22" t="e">
        <f>VLOOKUP($B191,Data!$A$8:$EZ$351,Data!#REF!,FALSE)</f>
        <v>#REF!</v>
      </c>
    </row>
    <row r="192" spans="1:57" x14ac:dyDescent="0.3">
      <c r="A192" s="1"/>
      <c r="B192" s="16" t="s">
        <v>205</v>
      </c>
      <c r="C192" s="35" t="s">
        <v>441</v>
      </c>
      <c r="D192" t="s">
        <v>442</v>
      </c>
      <c r="E192" s="36" t="s">
        <v>205</v>
      </c>
      <c r="F192" t="s">
        <v>418</v>
      </c>
      <c r="G192" t="s">
        <v>418</v>
      </c>
      <c r="H192" s="22" t="e">
        <f>VLOOKUP($B192,Data!$A$8:$EZ$351,Data!EA$4,FALSE)</f>
        <v>#DIV/0!</v>
      </c>
      <c r="I192" s="22">
        <f>VLOOKUP($B192,Data!$A$8:$EZ$351,Data!EB$4,FALSE)</f>
        <v>6.2639569049951022E-2</v>
      </c>
      <c r="J192" s="22">
        <f>VLOOKUP($B192,Data!$A$8:$EZ$351,Data!EC$4,FALSE)</f>
        <v>5.7451509943530564E-2</v>
      </c>
      <c r="K192" s="22">
        <f>VLOOKUP($B192,Data!$A$8:$EZ$351,Data!ED$4,FALSE)</f>
        <v>5.4805670985089219E-2</v>
      </c>
      <c r="L192" s="22">
        <f>VLOOKUP($B192,Data!$A$8:$EZ$351,Data!EE$4,FALSE)</f>
        <v>5.5587588565844122E-2</v>
      </c>
      <c r="M192" s="22">
        <f>VLOOKUP($B192,Data!$A$8:$EZ$351,Data!EF$4,FALSE)</f>
        <v>4.8384634326520563E-2</v>
      </c>
      <c r="N192" s="22">
        <f>VLOOKUP($B192,Data!$A$8:$EZ$351,Data!EG$4,FALSE)</f>
        <v>4.3152635523357484E-2</v>
      </c>
      <c r="O192" s="22">
        <f>VLOOKUP($B192,Data!$A$8:$EZ$351,Data!EH$4,FALSE)</f>
        <v>4.0382338431179082E-2</v>
      </c>
      <c r="P192" s="22">
        <f>VLOOKUP($B192,Data!$A$8:$EZ$351,Data!EI$4,FALSE)</f>
        <v>4.0909990108803168E-2</v>
      </c>
      <c r="Q192" s="22">
        <f>VLOOKUP($B192,Data!$A$8:$EZ$351,Data!EJ$4,FALSE)</f>
        <v>3.6481844946025514E-2</v>
      </c>
      <c r="R192" s="22">
        <f>VLOOKUP($B192,Data!$A$8:$EZ$351,Data!EK$4,FALSE)</f>
        <v>3.3271710046217463E-2</v>
      </c>
      <c r="S192" s="22">
        <f>VLOOKUP($B192,Data!$A$8:$EZ$351,Data!EL$4,FALSE)</f>
        <v>3.36472602739726E-2</v>
      </c>
      <c r="T192" s="22">
        <f>VLOOKUP($B192,Data!$A$8:$EZ$351,Data!EM$4,FALSE)</f>
        <v>3.5460717749757516E-2</v>
      </c>
      <c r="U192" s="22">
        <f>VLOOKUP($B192,Data!$A$8:$EZ$351,Data!EN$4,FALSE)</f>
        <v>3.3338987157741702E-2</v>
      </c>
      <c r="V192" s="22">
        <f>VLOOKUP($B192,Data!$A$8:$EZ$351,Data!EO$4,FALSE)</f>
        <v>3.1252699784017277E-2</v>
      </c>
      <c r="W192" s="22">
        <f>VLOOKUP($B192,Data!$A$8:$EZ$351,Data!EP$4,FALSE)</f>
        <v>3.0941372735938989E-2</v>
      </c>
      <c r="X192" s="22">
        <f>VLOOKUP($B192,Data!$A$8:$EZ$351,Data!EQ$4,FALSE)</f>
        <v>3.3309489747257989E-2</v>
      </c>
      <c r="Y192" s="22">
        <f>VLOOKUP($B192,Data!$A$8:$EZ$351,Data!ER$4,FALSE)</f>
        <v>3.2556172988644598E-2</v>
      </c>
      <c r="Z192" s="22">
        <f>VLOOKUP($B192,Data!$A$8:$EZ$351,Data!ES$4,FALSE)</f>
        <v>3.0533106134371959E-2</v>
      </c>
      <c r="AA192" s="22">
        <f>VLOOKUP($B192,Data!$A$8:$EZ$351,Data!ET$4,FALSE)</f>
        <v>3.0512696493349457E-2</v>
      </c>
      <c r="AB192" s="22">
        <f>VLOOKUP($B192,Data!$A$8:$EZ$351,Data!EU$4,FALSE)</f>
        <v>3.3494478527607362E-2</v>
      </c>
      <c r="AC192" s="22">
        <f>VLOOKUP($B192,Data!$A$8:$EZ$351,Data!EV$4,FALSE)</f>
        <v>3.1598449987890527E-2</v>
      </c>
      <c r="AD192" s="22">
        <f>VLOOKUP($B192,Data!$A$8:$EZ$351,Data!EW$4,FALSE)</f>
        <v>2.9776280971854703E-2</v>
      </c>
      <c r="AE192" s="22">
        <f>VLOOKUP($B192,Data!$A$8:$EZ$351,Data!EX$4,FALSE)</f>
        <v>3.0720194647201948E-2</v>
      </c>
      <c r="AF192" s="22">
        <f>VLOOKUP($B192,Data!$A$8:$EZ$351,Data!EY$4,FALSE)</f>
        <v>3.2193317422434364E-2</v>
      </c>
      <c r="AG192" s="22">
        <f>VLOOKUP($B192,Data!$A$8:$EZ$351,Data!EZ$4,FALSE)</f>
        <v>3.0905857244486603E-2</v>
      </c>
      <c r="AH192" s="22">
        <f>VLOOKUP($B192,Data!$A$8:$FA$351,Data!FA$4,FALSE)</f>
        <v>3.0362163450083392E-2</v>
      </c>
      <c r="AI192" s="22">
        <f>VLOOKUP($B192,Data!$A$8:FB$351,Data!FB$4,FALSE)</f>
        <v>3.1240858693087993E-2</v>
      </c>
      <c r="AJ192" s="22">
        <f>VLOOKUP($B192,Data!$A$8:FC$351,Data!FC$4,FALSE)</f>
        <v>3.3720384705606378E-2</v>
      </c>
      <c r="AK192" s="22">
        <f>VLOOKUP($B192,Data!$A$8:FD$351,Data!FD$4,FALSE)</f>
        <v>6.7178171641791046E-2</v>
      </c>
      <c r="AL192" s="22">
        <f>VLOOKUP($B192,Data!$A$8:FE$351,Data!FE$4,FALSE)</f>
        <v>6.4318975552968574E-2</v>
      </c>
      <c r="AM192" s="22">
        <f>VLOOKUP($B192,Data!$A$8:FF$351,Data!FF$4,FALSE)</f>
        <v>6.2606746874262792E-2</v>
      </c>
      <c r="AN192" s="22" t="e">
        <f>VLOOKUP($B192,Data!$A$8:$EZ$351,Data!#REF!,FALSE)</f>
        <v>#REF!</v>
      </c>
      <c r="AO192" s="22" t="e">
        <f>VLOOKUP($B192,Data!$A$8:$EZ$351,Data!#REF!,FALSE)</f>
        <v>#REF!</v>
      </c>
      <c r="AP192" s="22" t="e">
        <f>VLOOKUP($B192,Data!$A$8:$EZ$351,Data!#REF!,FALSE)</f>
        <v>#REF!</v>
      </c>
      <c r="AQ192" s="22" t="e">
        <f>VLOOKUP($B192,Data!$A$8:$EZ$351,Data!#REF!,FALSE)</f>
        <v>#REF!</v>
      </c>
      <c r="AR192" s="22" t="e">
        <f>VLOOKUP($B192,Data!$A$8:$EZ$351,Data!#REF!,FALSE)</f>
        <v>#REF!</v>
      </c>
      <c r="AS192" s="22" t="e">
        <f>VLOOKUP($B192,Data!$A$8:$EZ$351,Data!#REF!,FALSE)</f>
        <v>#REF!</v>
      </c>
      <c r="AT192" s="22" t="e">
        <f>VLOOKUP($B192,Data!$A$8:$EZ$351,Data!#REF!,FALSE)</f>
        <v>#REF!</v>
      </c>
      <c r="AU192" s="22" t="e">
        <f>VLOOKUP($B192,Data!$A$8:$EZ$351,Data!#REF!,FALSE)</f>
        <v>#REF!</v>
      </c>
      <c r="AV192" s="22" t="e">
        <f>VLOOKUP($B192,Data!$A$8:$EZ$351,Data!#REF!,FALSE)</f>
        <v>#REF!</v>
      </c>
      <c r="AW192" s="22" t="e">
        <f>VLOOKUP($B192,Data!$A$8:$EZ$351,Data!#REF!,FALSE)</f>
        <v>#REF!</v>
      </c>
      <c r="AX192" s="22" t="e">
        <f>VLOOKUP($B192,Data!$A$8:$EZ$351,Data!#REF!,FALSE)</f>
        <v>#REF!</v>
      </c>
      <c r="AY192" s="22" t="e">
        <f>VLOOKUP($B192,Data!$A$8:$EZ$351,Data!#REF!,FALSE)</f>
        <v>#REF!</v>
      </c>
      <c r="AZ192" s="22" t="e">
        <f>VLOOKUP($B192,Data!$A$8:$EZ$351,Data!#REF!,FALSE)</f>
        <v>#REF!</v>
      </c>
      <c r="BA192" s="22" t="e">
        <f>VLOOKUP($B192,Data!$A$8:$EZ$351,Data!#REF!,FALSE)</f>
        <v>#REF!</v>
      </c>
      <c r="BB192" s="22" t="e">
        <f>VLOOKUP($B192,Data!$A$8:$EZ$351,Data!#REF!,FALSE)</f>
        <v>#REF!</v>
      </c>
      <c r="BC192" s="22" t="e">
        <f>VLOOKUP($B192,Data!$A$8:$EZ$351,Data!#REF!,FALSE)</f>
        <v>#REF!</v>
      </c>
      <c r="BD192" s="22" t="e">
        <f>VLOOKUP($B192,Data!$A$8:$EZ$351,Data!#REF!,FALSE)</f>
        <v>#REF!</v>
      </c>
      <c r="BE192" s="22" t="e">
        <f>VLOOKUP($B192,Data!$A$8:$EZ$351,Data!#REF!,FALSE)</f>
        <v>#REF!</v>
      </c>
    </row>
    <row r="193" spans="1:57" x14ac:dyDescent="0.3">
      <c r="A193" s="1"/>
      <c r="B193" s="16" t="s">
        <v>206</v>
      </c>
      <c r="C193" s="35" t="s">
        <v>441</v>
      </c>
      <c r="D193" t="s">
        <v>0</v>
      </c>
      <c r="E193" s="36" t="s">
        <v>206</v>
      </c>
      <c r="F193" t="s">
        <v>393</v>
      </c>
      <c r="G193" t="s">
        <v>418</v>
      </c>
      <c r="H193" s="22" t="e">
        <f>VLOOKUP($B193,Data!$A$8:$EZ$351,Data!EA$4,FALSE)</f>
        <v>#DIV/0!</v>
      </c>
      <c r="I193" s="22">
        <f>VLOOKUP($B193,Data!$A$8:$EZ$351,Data!EB$4,FALSE)</f>
        <v>4.240362811791383E-2</v>
      </c>
      <c r="J193" s="22">
        <f>VLOOKUP($B193,Data!$A$8:$EZ$351,Data!EC$4,FALSE)</f>
        <v>3.7351598173515979E-2</v>
      </c>
      <c r="K193" s="22">
        <f>VLOOKUP($B193,Data!$A$8:$EZ$351,Data!ED$4,FALSE)</f>
        <v>4.1056338028169014E-2</v>
      </c>
      <c r="L193" s="22">
        <f>VLOOKUP($B193,Data!$A$8:$EZ$351,Data!EE$4,FALSE)</f>
        <v>4.2171837708830547E-2</v>
      </c>
      <c r="M193" s="22">
        <f>VLOOKUP($B193,Data!$A$8:$EZ$351,Data!EF$4,FALSE)</f>
        <v>3.7164179104477613E-2</v>
      </c>
      <c r="N193" s="22">
        <f>VLOOKUP($B193,Data!$A$8:$EZ$351,Data!EG$4,FALSE)</f>
        <v>3.1259445843828712E-2</v>
      </c>
      <c r="O193" s="22">
        <f>VLOOKUP($B193,Data!$A$8:$EZ$351,Data!EH$4,FALSE)</f>
        <v>3.37593984962406E-2</v>
      </c>
      <c r="P193" s="22">
        <f>VLOOKUP($B193,Data!$A$8:$EZ$351,Data!EI$4,FALSE)</f>
        <v>3.1706161137440757E-2</v>
      </c>
      <c r="Q193" s="22">
        <f>VLOOKUP($B193,Data!$A$8:$EZ$351,Data!EJ$4,FALSE)</f>
        <v>2.550351288056206E-2</v>
      </c>
      <c r="R193" s="22">
        <f>VLOOKUP($B193,Data!$A$8:$EZ$351,Data!EK$4,FALSE)</f>
        <v>2.4671201814058956E-2</v>
      </c>
      <c r="S193" s="22">
        <f>VLOOKUP($B193,Data!$A$8:$EZ$351,Data!EL$4,FALSE)</f>
        <v>2.6277533039647576E-2</v>
      </c>
      <c r="T193" s="22">
        <f>VLOOKUP($B193,Data!$A$8:$EZ$351,Data!EM$4,FALSE)</f>
        <v>3.1304347826086959E-2</v>
      </c>
      <c r="U193" s="22">
        <f>VLOOKUP($B193,Data!$A$8:$EZ$351,Data!EN$4,FALSE)</f>
        <v>2.7857142857142858E-2</v>
      </c>
      <c r="V193" s="22">
        <f>VLOOKUP($B193,Data!$A$8:$EZ$351,Data!EO$4,FALSE)</f>
        <v>2.6298076923076924E-2</v>
      </c>
      <c r="W193" s="22">
        <f>VLOOKUP($B193,Data!$A$8:$EZ$351,Data!EP$4,FALSE)</f>
        <v>2.8248175182481752E-2</v>
      </c>
      <c r="X193" s="22">
        <f>VLOOKUP($B193,Data!$A$8:$EZ$351,Data!EQ$4,FALSE)</f>
        <v>3.0093023255813953E-2</v>
      </c>
      <c r="Y193" s="22">
        <f>VLOOKUP($B193,Data!$A$8:$EZ$351,Data!ER$4,FALSE)</f>
        <v>2.5333333333333333E-2</v>
      </c>
      <c r="Z193" s="22">
        <f>VLOOKUP($B193,Data!$A$8:$EZ$351,Data!ES$4,FALSE)</f>
        <v>2.1882845188284518E-2</v>
      </c>
      <c r="AA193" s="22">
        <f>VLOOKUP($B193,Data!$A$8:$EZ$351,Data!ET$4,FALSE)</f>
        <v>2.388655462184874E-2</v>
      </c>
      <c r="AB193" s="22">
        <f>VLOOKUP($B193,Data!$A$8:$EZ$351,Data!EU$4,FALSE)</f>
        <v>2.4486373165618448E-2</v>
      </c>
      <c r="AC193" s="22">
        <f>VLOOKUP($B193,Data!$A$8:$EZ$351,Data!EV$4,FALSE)</f>
        <v>2.2652631578947369E-2</v>
      </c>
      <c r="AD193" s="22">
        <f>VLOOKUP($B193,Data!$A$8:$EZ$351,Data!EW$4,FALSE)</f>
        <v>2.1177730192719485E-2</v>
      </c>
      <c r="AE193" s="22">
        <f>VLOOKUP($B193,Data!$A$8:$EZ$351,Data!EX$4,FALSE)</f>
        <v>2.368421052631579E-2</v>
      </c>
      <c r="AF193" s="22">
        <f>VLOOKUP($B193,Data!$A$8:$EZ$351,Data!EY$4,FALSE)</f>
        <v>2.6473029045643155E-2</v>
      </c>
      <c r="AG193" s="22">
        <f>VLOOKUP($B193,Data!$A$8:$EZ$351,Data!EZ$4,FALSE)</f>
        <v>2.2842535787321063E-2</v>
      </c>
      <c r="AH193" s="22">
        <f>VLOOKUP($B193,Data!$A$8:$FA$351,Data!FA$4,FALSE)</f>
        <v>2.3298319327731094E-2</v>
      </c>
      <c r="AI193" s="22">
        <f>VLOOKUP($B193,Data!$A$8:FB$351,Data!FB$4,FALSE)</f>
        <v>2.5921908893709329E-2</v>
      </c>
      <c r="AJ193" s="22">
        <f>VLOOKUP($B193,Data!$A$8:FC$351,Data!FC$4,FALSE)</f>
        <v>2.9260089686098653E-2</v>
      </c>
      <c r="AK193" s="22">
        <f>VLOOKUP($B193,Data!$A$8:FD$351,Data!FD$4,FALSE)</f>
        <v>7.7162790697674413E-2</v>
      </c>
      <c r="AL193" s="22">
        <f>VLOOKUP($B193,Data!$A$8:FE$351,Data!FE$4,FALSE)</f>
        <v>6.8129175946547882E-2</v>
      </c>
      <c r="AM193" s="22">
        <f>VLOOKUP($B193,Data!$A$8:FF$351,Data!FF$4,FALSE)</f>
        <v>6.4965831435079724E-2</v>
      </c>
      <c r="AN193" s="22" t="e">
        <f>VLOOKUP($B193,Data!$A$8:$EZ$351,Data!#REF!,FALSE)</f>
        <v>#REF!</v>
      </c>
      <c r="AO193" s="22" t="e">
        <f>VLOOKUP($B193,Data!$A$8:$EZ$351,Data!#REF!,FALSE)</f>
        <v>#REF!</v>
      </c>
      <c r="AP193" s="22" t="e">
        <f>VLOOKUP($B193,Data!$A$8:$EZ$351,Data!#REF!,FALSE)</f>
        <v>#REF!</v>
      </c>
      <c r="AQ193" s="22" t="e">
        <f>VLOOKUP($B193,Data!$A$8:$EZ$351,Data!#REF!,FALSE)</f>
        <v>#REF!</v>
      </c>
      <c r="AR193" s="22" t="e">
        <f>VLOOKUP($B193,Data!$A$8:$EZ$351,Data!#REF!,FALSE)</f>
        <v>#REF!</v>
      </c>
      <c r="AS193" s="22" t="e">
        <f>VLOOKUP($B193,Data!$A$8:$EZ$351,Data!#REF!,FALSE)</f>
        <v>#REF!</v>
      </c>
      <c r="AT193" s="22" t="e">
        <f>VLOOKUP($B193,Data!$A$8:$EZ$351,Data!#REF!,FALSE)</f>
        <v>#REF!</v>
      </c>
      <c r="AU193" s="22" t="e">
        <f>VLOOKUP($B193,Data!$A$8:$EZ$351,Data!#REF!,FALSE)</f>
        <v>#REF!</v>
      </c>
      <c r="AV193" s="22" t="e">
        <f>VLOOKUP($B193,Data!$A$8:$EZ$351,Data!#REF!,FALSE)</f>
        <v>#REF!</v>
      </c>
      <c r="AW193" s="22" t="e">
        <f>VLOOKUP($B193,Data!$A$8:$EZ$351,Data!#REF!,FALSE)</f>
        <v>#REF!</v>
      </c>
      <c r="AX193" s="22" t="e">
        <f>VLOOKUP($B193,Data!$A$8:$EZ$351,Data!#REF!,FALSE)</f>
        <v>#REF!</v>
      </c>
      <c r="AY193" s="22" t="e">
        <f>VLOOKUP($B193,Data!$A$8:$EZ$351,Data!#REF!,FALSE)</f>
        <v>#REF!</v>
      </c>
      <c r="AZ193" s="22" t="e">
        <f>VLOOKUP($B193,Data!$A$8:$EZ$351,Data!#REF!,FALSE)</f>
        <v>#REF!</v>
      </c>
      <c r="BA193" s="22" t="e">
        <f>VLOOKUP($B193,Data!$A$8:$EZ$351,Data!#REF!,FALSE)</f>
        <v>#REF!</v>
      </c>
      <c r="BB193" s="22" t="e">
        <f>VLOOKUP($B193,Data!$A$8:$EZ$351,Data!#REF!,FALSE)</f>
        <v>#REF!</v>
      </c>
      <c r="BC193" s="22" t="e">
        <f>VLOOKUP($B193,Data!$A$8:$EZ$351,Data!#REF!,FALSE)</f>
        <v>#REF!</v>
      </c>
      <c r="BD193" s="22" t="e">
        <f>VLOOKUP($B193,Data!$A$8:$EZ$351,Data!#REF!,FALSE)</f>
        <v>#REF!</v>
      </c>
      <c r="BE193" s="22" t="e">
        <f>VLOOKUP($B193,Data!$A$8:$EZ$351,Data!#REF!,FALSE)</f>
        <v>#REF!</v>
      </c>
    </row>
    <row r="194" spans="1:57" x14ac:dyDescent="0.3">
      <c r="A194" s="1"/>
      <c r="B194" s="16" t="s">
        <v>207</v>
      </c>
      <c r="C194" s="35" t="s">
        <v>440</v>
      </c>
      <c r="D194" t="s">
        <v>0</v>
      </c>
      <c r="E194" s="36" t="s">
        <v>207</v>
      </c>
      <c r="F194" t="s">
        <v>403</v>
      </c>
      <c r="G194" t="s">
        <v>419</v>
      </c>
      <c r="H194" s="22" t="e">
        <f>VLOOKUP($B194,Data!$A$8:$EZ$351,Data!EA$4,FALSE)</f>
        <v>#DIV/0!</v>
      </c>
      <c r="I194" s="22">
        <f>VLOOKUP($B194,Data!$A$8:$EZ$351,Data!EB$4,FALSE)</f>
        <v>5.3485477178423238E-2</v>
      </c>
      <c r="J194" s="22">
        <f>VLOOKUP($B194,Data!$A$8:$EZ$351,Data!EC$4,FALSE)</f>
        <v>5.052410901467505E-2</v>
      </c>
      <c r="K194" s="22">
        <f>VLOOKUP($B194,Data!$A$8:$EZ$351,Data!ED$4,FALSE)</f>
        <v>4.7543478260869562E-2</v>
      </c>
      <c r="L194" s="22">
        <f>VLOOKUP($B194,Data!$A$8:$EZ$351,Data!EE$4,FALSE)</f>
        <v>4.9268817204301076E-2</v>
      </c>
      <c r="M194" s="22">
        <f>VLOOKUP($B194,Data!$A$8:$EZ$351,Data!EF$4,FALSE)</f>
        <v>4.3875802997858669E-2</v>
      </c>
      <c r="N194" s="22">
        <f>VLOOKUP($B194,Data!$A$8:$EZ$351,Data!EG$4,FALSE)</f>
        <v>3.6055226824457595E-2</v>
      </c>
      <c r="O194" s="22">
        <f>VLOOKUP($B194,Data!$A$8:$EZ$351,Data!EH$4,FALSE)</f>
        <v>3.4989858012170388E-2</v>
      </c>
      <c r="P194" s="22">
        <f>VLOOKUP($B194,Data!$A$8:$EZ$351,Data!EI$4,FALSE)</f>
        <v>3.618069815195072E-2</v>
      </c>
      <c r="Q194" s="22">
        <f>VLOOKUP($B194,Data!$A$8:$EZ$351,Data!EJ$4,FALSE)</f>
        <v>3.3975409836065576E-2</v>
      </c>
      <c r="R194" s="22">
        <f>VLOOKUP($B194,Data!$A$8:$EZ$351,Data!EK$4,FALSE)</f>
        <v>3.3305084745762714E-2</v>
      </c>
      <c r="S194" s="22">
        <f>VLOOKUP($B194,Data!$A$8:$EZ$351,Data!EL$4,FALSE)</f>
        <v>2.9427402862985685E-2</v>
      </c>
      <c r="T194" s="22">
        <f>VLOOKUP($B194,Data!$A$8:$EZ$351,Data!EM$4,FALSE)</f>
        <v>3.2136929460580915E-2</v>
      </c>
      <c r="U194" s="22">
        <f>VLOOKUP($B194,Data!$A$8:$EZ$351,Data!EN$4,FALSE)</f>
        <v>3.120408163265306E-2</v>
      </c>
      <c r="V194" s="22">
        <f>VLOOKUP($B194,Data!$A$8:$EZ$351,Data!EO$4,FALSE)</f>
        <v>3.1575630252100841E-2</v>
      </c>
      <c r="W194" s="22">
        <f>VLOOKUP($B194,Data!$A$8:$EZ$351,Data!EP$4,FALSE)</f>
        <v>3.0063157894736844E-2</v>
      </c>
      <c r="X194" s="22">
        <f>VLOOKUP($B194,Data!$A$8:$EZ$351,Data!EQ$4,FALSE)</f>
        <v>3.1776859504132234E-2</v>
      </c>
      <c r="Y194" s="22">
        <f>VLOOKUP($B194,Data!$A$8:$EZ$351,Data!ER$4,FALSE)</f>
        <v>3.1353535353535356E-2</v>
      </c>
      <c r="Z194" s="22">
        <f>VLOOKUP($B194,Data!$A$8:$EZ$351,Data!ES$4,FALSE)</f>
        <v>3.08125E-2</v>
      </c>
      <c r="AA194" s="22">
        <f>VLOOKUP($B194,Data!$A$8:$EZ$351,Data!ET$4,FALSE)</f>
        <v>2.9159663865546217E-2</v>
      </c>
      <c r="AB194" s="22">
        <f>VLOOKUP($B194,Data!$A$8:$EZ$351,Data!EU$4,FALSE)</f>
        <v>3.0828025477707008E-2</v>
      </c>
      <c r="AC194" s="22">
        <f>VLOOKUP($B194,Data!$A$8:$EZ$351,Data!EV$4,FALSE)</f>
        <v>2.9850427350427349E-2</v>
      </c>
      <c r="AD194" s="22">
        <f>VLOOKUP($B194,Data!$A$8:$EZ$351,Data!EW$4,FALSE)</f>
        <v>2.9058577405857742E-2</v>
      </c>
      <c r="AE194" s="22">
        <f>VLOOKUP($B194,Data!$A$8:$EZ$351,Data!EX$4,FALSE)</f>
        <v>2.8508403361344539E-2</v>
      </c>
      <c r="AF194" s="22">
        <f>VLOOKUP($B194,Data!$A$8:$EZ$351,Data!EY$4,FALSE)</f>
        <v>2.9066390041493775E-2</v>
      </c>
      <c r="AG194" s="22">
        <f>VLOOKUP($B194,Data!$A$8:$EZ$351,Data!EZ$4,FALSE)</f>
        <v>3.0064935064935065E-2</v>
      </c>
      <c r="AH194" s="22">
        <f>VLOOKUP($B194,Data!$A$8:$FA$351,Data!FA$4,FALSE)</f>
        <v>3.0997782705099779E-2</v>
      </c>
      <c r="AI194" s="22">
        <f>VLOOKUP($B194,Data!$A$8:FB$351,Data!FB$4,FALSE)</f>
        <v>2.8787234042553192E-2</v>
      </c>
      <c r="AJ194" s="22">
        <f>VLOOKUP($B194,Data!$A$8:FC$351,Data!FC$4,FALSE)</f>
        <v>2.9684873949579832E-2</v>
      </c>
      <c r="AK194" s="22">
        <f>VLOOKUP($B194,Data!$A$8:FD$351,Data!FD$4,FALSE)</f>
        <v>5.7209775967413445E-2</v>
      </c>
      <c r="AL194" s="22">
        <f>VLOOKUP($B194,Data!$A$8:FE$351,Data!FE$4,FALSE)</f>
        <v>5.6137787056367433E-2</v>
      </c>
      <c r="AM194" s="22">
        <f>VLOOKUP($B194,Data!$A$8:FF$351,Data!FF$4,FALSE)</f>
        <v>5.4758909853249473E-2</v>
      </c>
      <c r="AN194" s="22" t="e">
        <f>VLOOKUP($B194,Data!$A$8:$EZ$351,Data!#REF!,FALSE)</f>
        <v>#REF!</v>
      </c>
      <c r="AO194" s="22" t="e">
        <f>VLOOKUP($B194,Data!$A$8:$EZ$351,Data!#REF!,FALSE)</f>
        <v>#REF!</v>
      </c>
      <c r="AP194" s="22" t="e">
        <f>VLOOKUP($B194,Data!$A$8:$EZ$351,Data!#REF!,FALSE)</f>
        <v>#REF!</v>
      </c>
      <c r="AQ194" s="22" t="e">
        <f>VLOOKUP($B194,Data!$A$8:$EZ$351,Data!#REF!,FALSE)</f>
        <v>#REF!</v>
      </c>
      <c r="AR194" s="22" t="e">
        <f>VLOOKUP($B194,Data!$A$8:$EZ$351,Data!#REF!,FALSE)</f>
        <v>#REF!</v>
      </c>
      <c r="AS194" s="22" t="e">
        <f>VLOOKUP($B194,Data!$A$8:$EZ$351,Data!#REF!,FALSE)</f>
        <v>#REF!</v>
      </c>
      <c r="AT194" s="22" t="e">
        <f>VLOOKUP($B194,Data!$A$8:$EZ$351,Data!#REF!,FALSE)</f>
        <v>#REF!</v>
      </c>
      <c r="AU194" s="22" t="e">
        <f>VLOOKUP($B194,Data!$A$8:$EZ$351,Data!#REF!,FALSE)</f>
        <v>#REF!</v>
      </c>
      <c r="AV194" s="22" t="e">
        <f>VLOOKUP($B194,Data!$A$8:$EZ$351,Data!#REF!,FALSE)</f>
        <v>#REF!</v>
      </c>
      <c r="AW194" s="22" t="e">
        <f>VLOOKUP($B194,Data!$A$8:$EZ$351,Data!#REF!,FALSE)</f>
        <v>#REF!</v>
      </c>
      <c r="AX194" s="22" t="e">
        <f>VLOOKUP($B194,Data!$A$8:$EZ$351,Data!#REF!,FALSE)</f>
        <v>#REF!</v>
      </c>
      <c r="AY194" s="22" t="e">
        <f>VLOOKUP($B194,Data!$A$8:$EZ$351,Data!#REF!,FALSE)</f>
        <v>#REF!</v>
      </c>
      <c r="AZ194" s="22" t="e">
        <f>VLOOKUP($B194,Data!$A$8:$EZ$351,Data!#REF!,FALSE)</f>
        <v>#REF!</v>
      </c>
      <c r="BA194" s="22" t="e">
        <f>VLOOKUP($B194,Data!$A$8:$EZ$351,Data!#REF!,FALSE)</f>
        <v>#REF!</v>
      </c>
      <c r="BB194" s="22" t="e">
        <f>VLOOKUP($B194,Data!$A$8:$EZ$351,Data!#REF!,FALSE)</f>
        <v>#REF!</v>
      </c>
      <c r="BC194" s="22" t="e">
        <f>VLOOKUP($B194,Data!$A$8:$EZ$351,Data!#REF!,FALSE)</f>
        <v>#REF!</v>
      </c>
      <c r="BD194" s="22" t="e">
        <f>VLOOKUP($B194,Data!$A$8:$EZ$351,Data!#REF!,FALSE)</f>
        <v>#REF!</v>
      </c>
      <c r="BE194" s="22" t="e">
        <f>VLOOKUP($B194,Data!$A$8:$EZ$351,Data!#REF!,FALSE)</f>
        <v>#REF!</v>
      </c>
    </row>
    <row r="195" spans="1:57" x14ac:dyDescent="0.3">
      <c r="A195" s="1"/>
      <c r="B195" s="16" t="s">
        <v>208</v>
      </c>
      <c r="C195" s="35" t="s">
        <v>440</v>
      </c>
      <c r="D195" t="s">
        <v>442</v>
      </c>
      <c r="E195" s="36" t="s">
        <v>208</v>
      </c>
      <c r="F195" t="s">
        <v>398</v>
      </c>
      <c r="G195" t="s">
        <v>414</v>
      </c>
      <c r="H195" s="22" t="e">
        <f>VLOOKUP($B195,Data!$A$8:$EZ$351,Data!EA$4,FALSE)</f>
        <v>#DIV/0!</v>
      </c>
      <c r="I195" s="22">
        <f>VLOOKUP($B195,Data!$A$8:$EZ$351,Data!EB$4,FALSE)</f>
        <v>0.10917631917631918</v>
      </c>
      <c r="J195" s="22">
        <f>VLOOKUP($B195,Data!$A$8:$EZ$351,Data!EC$4,FALSE)</f>
        <v>0.10536363636363637</v>
      </c>
      <c r="K195" s="22">
        <f>VLOOKUP($B195,Data!$A$8:$EZ$351,Data!ED$4,FALSE)</f>
        <v>9.8616187989556139E-2</v>
      </c>
      <c r="L195" s="22">
        <f>VLOOKUP($B195,Data!$A$8:$EZ$351,Data!EE$4,FALSE)</f>
        <v>9.8963254593175856E-2</v>
      </c>
      <c r="M195" s="22">
        <f>VLOOKUP($B195,Data!$A$8:$EZ$351,Data!EF$4,FALSE)</f>
        <v>9.1720430107526882E-2</v>
      </c>
      <c r="N195" s="22">
        <f>VLOOKUP($B195,Data!$A$8:$EZ$351,Data!EG$4,FALSE)</f>
        <v>8.6575716234652114E-2</v>
      </c>
      <c r="O195" s="22">
        <f>VLOOKUP($B195,Data!$A$8:$EZ$351,Data!EH$4,FALSE)</f>
        <v>8.0413885180240327E-2</v>
      </c>
      <c r="P195" s="22">
        <f>VLOOKUP($B195,Data!$A$8:$EZ$351,Data!EI$4,FALSE)</f>
        <v>7.9879356568364618E-2</v>
      </c>
      <c r="Q195" s="22">
        <f>VLOOKUP($B195,Data!$A$8:$EZ$351,Data!EJ$4,FALSE)</f>
        <v>7.5999999999999998E-2</v>
      </c>
      <c r="R195" s="22">
        <f>VLOOKUP($B195,Data!$A$8:$EZ$351,Data!EK$4,FALSE)</f>
        <v>7.5269382391590006E-2</v>
      </c>
      <c r="S195" s="22">
        <f>VLOOKUP($B195,Data!$A$8:$EZ$351,Data!EL$4,FALSE)</f>
        <v>6.9018324607329845E-2</v>
      </c>
      <c r="T195" s="22">
        <f>VLOOKUP($B195,Data!$A$8:$EZ$351,Data!EM$4,FALSE)</f>
        <v>7.122897800776197E-2</v>
      </c>
      <c r="U195" s="22">
        <f>VLOOKUP($B195,Data!$A$8:$EZ$351,Data!EN$4,FALSE)</f>
        <v>6.7916120576671041E-2</v>
      </c>
      <c r="V195" s="22">
        <f>VLOOKUP($B195,Data!$A$8:$EZ$351,Data!EO$4,FALSE)</f>
        <v>6.7414248021108181E-2</v>
      </c>
      <c r="W195" s="22">
        <f>VLOOKUP($B195,Data!$A$8:$EZ$351,Data!EP$4,FALSE)</f>
        <v>6.6778975741239893E-2</v>
      </c>
      <c r="X195" s="22">
        <f>VLOOKUP($B195,Data!$A$8:$EZ$351,Data!EQ$4,FALSE)</f>
        <v>7.1939058171745146E-2</v>
      </c>
      <c r="Y195" s="22">
        <f>VLOOKUP($B195,Data!$A$8:$EZ$351,Data!ER$4,FALSE)</f>
        <v>6.9598893499308437E-2</v>
      </c>
      <c r="Z195" s="22">
        <f>VLOOKUP($B195,Data!$A$8:$EZ$351,Data!ES$4,FALSE)</f>
        <v>6.8718309859154933E-2</v>
      </c>
      <c r="AA195" s="22">
        <f>VLOOKUP($B195,Data!$A$8:$EZ$351,Data!ET$4,FALSE)</f>
        <v>6.7247191011235954E-2</v>
      </c>
      <c r="AB195" s="22">
        <f>VLOOKUP($B195,Data!$A$8:$EZ$351,Data!EU$4,FALSE)</f>
        <v>6.9576502732240433E-2</v>
      </c>
      <c r="AC195" s="22">
        <f>VLOOKUP($B195,Data!$A$8:$EZ$351,Data!EV$4,FALSE)</f>
        <v>6.5250338294993229E-2</v>
      </c>
      <c r="AD195" s="22">
        <f>VLOOKUP($B195,Data!$A$8:$EZ$351,Data!EW$4,FALSE)</f>
        <v>6.3236842105263161E-2</v>
      </c>
      <c r="AE195" s="22">
        <f>VLOOKUP($B195,Data!$A$8:$EZ$351,Data!EX$4,FALSE)</f>
        <v>6.0053050397877984E-2</v>
      </c>
      <c r="AF195" s="22">
        <f>VLOOKUP($B195,Data!$A$8:$EZ$351,Data!EY$4,FALSE)</f>
        <v>6.0934959349593497E-2</v>
      </c>
      <c r="AG195" s="22">
        <f>VLOOKUP($B195,Data!$A$8:$EZ$351,Data!EZ$4,FALSE)</f>
        <v>5.933793103448276E-2</v>
      </c>
      <c r="AH195" s="22">
        <f>VLOOKUP($B195,Data!$A$8:$FA$351,Data!FA$4,FALSE)</f>
        <v>5.8380281690140846E-2</v>
      </c>
      <c r="AI195" s="22">
        <f>VLOOKUP($B195,Data!$A$8:FB$351,Data!FB$4,FALSE)</f>
        <v>5.4189944134078211E-2</v>
      </c>
      <c r="AJ195" s="22">
        <f>VLOOKUP($B195,Data!$A$8:FC$351,Data!FC$4,FALSE)</f>
        <v>6.0110957004160886E-2</v>
      </c>
      <c r="AK195" s="22">
        <f>VLOOKUP($B195,Data!$A$8:FD$351,Data!FD$4,FALSE)</f>
        <v>9.9972677595628417E-2</v>
      </c>
      <c r="AL195" s="22">
        <f>VLOOKUP($B195,Data!$A$8:FE$351,Data!FE$4,FALSE)</f>
        <v>9.2415654520917684E-2</v>
      </c>
      <c r="AM195" s="22">
        <f>VLOOKUP($B195,Data!$A$8:FF$351,Data!FF$4,FALSE)</f>
        <v>8.6920943134535369E-2</v>
      </c>
      <c r="AN195" s="22" t="e">
        <f>VLOOKUP($B195,Data!$A$8:$EZ$351,Data!#REF!,FALSE)</f>
        <v>#REF!</v>
      </c>
      <c r="AO195" s="22" t="e">
        <f>VLOOKUP($B195,Data!$A$8:$EZ$351,Data!#REF!,FALSE)</f>
        <v>#REF!</v>
      </c>
      <c r="AP195" s="22" t="e">
        <f>VLOOKUP($B195,Data!$A$8:$EZ$351,Data!#REF!,FALSE)</f>
        <v>#REF!</v>
      </c>
      <c r="AQ195" s="22" t="e">
        <f>VLOOKUP($B195,Data!$A$8:$EZ$351,Data!#REF!,FALSE)</f>
        <v>#REF!</v>
      </c>
      <c r="AR195" s="22" t="e">
        <f>VLOOKUP($B195,Data!$A$8:$EZ$351,Data!#REF!,FALSE)</f>
        <v>#REF!</v>
      </c>
      <c r="AS195" s="22" t="e">
        <f>VLOOKUP($B195,Data!$A$8:$EZ$351,Data!#REF!,FALSE)</f>
        <v>#REF!</v>
      </c>
      <c r="AT195" s="22" t="e">
        <f>VLOOKUP($B195,Data!$A$8:$EZ$351,Data!#REF!,FALSE)</f>
        <v>#REF!</v>
      </c>
      <c r="AU195" s="22" t="e">
        <f>VLOOKUP($B195,Data!$A$8:$EZ$351,Data!#REF!,FALSE)</f>
        <v>#REF!</v>
      </c>
      <c r="AV195" s="22" t="e">
        <f>VLOOKUP($B195,Data!$A$8:$EZ$351,Data!#REF!,FALSE)</f>
        <v>#REF!</v>
      </c>
      <c r="AW195" s="22" t="e">
        <f>VLOOKUP($B195,Data!$A$8:$EZ$351,Data!#REF!,FALSE)</f>
        <v>#REF!</v>
      </c>
      <c r="AX195" s="22" t="e">
        <f>VLOOKUP($B195,Data!$A$8:$EZ$351,Data!#REF!,FALSE)</f>
        <v>#REF!</v>
      </c>
      <c r="AY195" s="22" t="e">
        <f>VLOOKUP($B195,Data!$A$8:$EZ$351,Data!#REF!,FALSE)</f>
        <v>#REF!</v>
      </c>
      <c r="AZ195" s="22" t="e">
        <f>VLOOKUP($B195,Data!$A$8:$EZ$351,Data!#REF!,FALSE)</f>
        <v>#REF!</v>
      </c>
      <c r="BA195" s="22" t="e">
        <f>VLOOKUP($B195,Data!$A$8:$EZ$351,Data!#REF!,FALSE)</f>
        <v>#REF!</v>
      </c>
      <c r="BB195" s="22" t="e">
        <f>VLOOKUP($B195,Data!$A$8:$EZ$351,Data!#REF!,FALSE)</f>
        <v>#REF!</v>
      </c>
      <c r="BC195" s="22" t="e">
        <f>VLOOKUP($B195,Data!$A$8:$EZ$351,Data!#REF!,FALSE)</f>
        <v>#REF!</v>
      </c>
      <c r="BD195" s="22" t="e">
        <f>VLOOKUP($B195,Data!$A$8:$EZ$351,Data!#REF!,FALSE)</f>
        <v>#REF!</v>
      </c>
      <c r="BE195" s="22" t="e">
        <f>VLOOKUP($B195,Data!$A$8:$EZ$351,Data!#REF!,FALSE)</f>
        <v>#REF!</v>
      </c>
    </row>
    <row r="196" spans="1:57" x14ac:dyDescent="0.3">
      <c r="A196" s="1"/>
      <c r="B196" s="16" t="s">
        <v>209</v>
      </c>
      <c r="C196" s="35" t="s">
        <v>446</v>
      </c>
      <c r="D196" t="s">
        <v>0</v>
      </c>
      <c r="E196" s="36" t="s">
        <v>209</v>
      </c>
      <c r="F196" t="s">
        <v>391</v>
      </c>
      <c r="G196" t="s">
        <v>394</v>
      </c>
      <c r="H196" s="22" t="e">
        <f>VLOOKUP($B196,Data!$A$8:$EZ$351,Data!EA$4,FALSE)</f>
        <v>#DIV/0!</v>
      </c>
      <c r="I196" s="22">
        <f>VLOOKUP($B196,Data!$A$8:$EZ$351,Data!EB$4,FALSE)</f>
        <v>4.1917177914110426E-2</v>
      </c>
      <c r="J196" s="22">
        <f>VLOOKUP($B196,Data!$A$8:$EZ$351,Data!EC$4,FALSE)</f>
        <v>3.9441176470588236E-2</v>
      </c>
      <c r="K196" s="22">
        <f>VLOOKUP($B196,Data!$A$8:$EZ$351,Data!ED$4,FALSE)</f>
        <v>3.716867469879518E-2</v>
      </c>
      <c r="L196" s="22">
        <f>VLOOKUP($B196,Data!$A$8:$EZ$351,Data!EE$4,FALSE)</f>
        <v>3.642533936651584E-2</v>
      </c>
      <c r="M196" s="22">
        <f>VLOOKUP($B196,Data!$A$8:$EZ$351,Data!EF$4,FALSE)</f>
        <v>3.2381656804733726E-2</v>
      </c>
      <c r="N196" s="22">
        <f>VLOOKUP($B196,Data!$A$8:$EZ$351,Data!EG$4,FALSE)</f>
        <v>2.9808823529411766E-2</v>
      </c>
      <c r="O196" s="22">
        <f>VLOOKUP($B196,Data!$A$8:$EZ$351,Data!EH$4,FALSE)</f>
        <v>2.8259587020648968E-2</v>
      </c>
      <c r="P196" s="22">
        <f>VLOOKUP($B196,Data!$A$8:$EZ$351,Data!EI$4,FALSE)</f>
        <v>2.8185975609756098E-2</v>
      </c>
      <c r="Q196" s="22">
        <f>VLOOKUP($B196,Data!$A$8:$EZ$351,Data!EJ$4,FALSE)</f>
        <v>2.6201201201201202E-2</v>
      </c>
      <c r="R196" s="22">
        <f>VLOOKUP($B196,Data!$A$8:$EZ$351,Data!EK$4,FALSE)</f>
        <v>2.5402985074626867E-2</v>
      </c>
      <c r="S196" s="22">
        <f>VLOOKUP($B196,Data!$A$8:$EZ$351,Data!EL$4,FALSE)</f>
        <v>2.4057971014492755E-2</v>
      </c>
      <c r="T196" s="22">
        <f>VLOOKUP($B196,Data!$A$8:$EZ$351,Data!EM$4,FALSE)</f>
        <v>2.3217893217893217E-2</v>
      </c>
      <c r="U196" s="22">
        <f>VLOOKUP($B196,Data!$A$8:$EZ$351,Data!EN$4,FALSE)</f>
        <v>2.1815602836879434E-2</v>
      </c>
      <c r="V196" s="22">
        <f>VLOOKUP($B196,Data!$A$8:$EZ$351,Data!EO$4,FALSE)</f>
        <v>2.3035714285714284E-2</v>
      </c>
      <c r="W196" s="22">
        <f>VLOOKUP($B196,Data!$A$8:$EZ$351,Data!EP$4,FALSE)</f>
        <v>2.2118155619596541E-2</v>
      </c>
      <c r="X196" s="22">
        <f>VLOOKUP($B196,Data!$A$8:$EZ$351,Data!EQ$4,FALSE)</f>
        <v>2.2182596291012838E-2</v>
      </c>
      <c r="Y196" s="22">
        <f>VLOOKUP($B196,Data!$A$8:$EZ$351,Data!ER$4,FALSE)</f>
        <v>2.3833333333333335E-2</v>
      </c>
      <c r="Z196" s="22">
        <f>VLOOKUP($B196,Data!$A$8:$EZ$351,Data!ES$4,FALSE)</f>
        <v>2.3201820940819424E-2</v>
      </c>
      <c r="AA196" s="22">
        <f>VLOOKUP($B196,Data!$A$8:$EZ$351,Data!ET$4,FALSE)</f>
        <v>2.3312883435582823E-2</v>
      </c>
      <c r="AB196" s="22">
        <f>VLOOKUP($B196,Data!$A$8:$EZ$351,Data!EU$4,FALSE)</f>
        <v>2.4261006289308176E-2</v>
      </c>
      <c r="AC196" s="22">
        <f>VLOOKUP($B196,Data!$A$8:$EZ$351,Data!EV$4,FALSE)</f>
        <v>2.2747252747252748E-2</v>
      </c>
      <c r="AD196" s="22">
        <f>VLOOKUP($B196,Data!$A$8:$EZ$351,Data!EW$4,FALSE)</f>
        <v>2.0349013657056145E-2</v>
      </c>
      <c r="AE196" s="22">
        <f>VLOOKUP($B196,Data!$A$8:$EZ$351,Data!EX$4,FALSE)</f>
        <v>2.0782208588957057E-2</v>
      </c>
      <c r="AF196" s="22">
        <f>VLOOKUP($B196,Data!$A$8:$EZ$351,Data!EY$4,FALSE)</f>
        <v>2.2526636225266364E-2</v>
      </c>
      <c r="AG196" s="22">
        <f>VLOOKUP($B196,Data!$A$8:$EZ$351,Data!EZ$4,FALSE)</f>
        <v>2.113235294117647E-2</v>
      </c>
      <c r="AH196" s="22">
        <f>VLOOKUP($B196,Data!$A$8:$FA$351,Data!FA$4,FALSE)</f>
        <v>2.0962962962962964E-2</v>
      </c>
      <c r="AI196" s="22">
        <f>VLOOKUP($B196,Data!$A$8:FB$351,Data!FB$4,FALSE)</f>
        <v>2.0350877192982456E-2</v>
      </c>
      <c r="AJ196" s="22">
        <f>VLOOKUP($B196,Data!$A$8:FC$351,Data!FC$4,FALSE)</f>
        <v>2.1056338028169013E-2</v>
      </c>
      <c r="AK196" s="22">
        <f>VLOOKUP($B196,Data!$A$8:FD$351,Data!FD$4,FALSE)</f>
        <v>5.0868965517241377E-2</v>
      </c>
      <c r="AL196" s="22">
        <f>VLOOKUP($B196,Data!$A$8:FE$351,Data!FE$4,FALSE)</f>
        <v>5.217931034482759E-2</v>
      </c>
      <c r="AM196" s="22">
        <f>VLOOKUP($B196,Data!$A$8:FF$351,Data!FF$4,FALSE)</f>
        <v>4.9971631205673758E-2</v>
      </c>
      <c r="AN196" s="22" t="e">
        <f>VLOOKUP($B196,Data!$A$8:$EZ$351,Data!#REF!,FALSE)</f>
        <v>#REF!</v>
      </c>
      <c r="AO196" s="22" t="e">
        <f>VLOOKUP($B196,Data!$A$8:$EZ$351,Data!#REF!,FALSE)</f>
        <v>#REF!</v>
      </c>
      <c r="AP196" s="22" t="e">
        <f>VLOOKUP($B196,Data!$A$8:$EZ$351,Data!#REF!,FALSE)</f>
        <v>#REF!</v>
      </c>
      <c r="AQ196" s="22" t="e">
        <f>VLOOKUP($B196,Data!$A$8:$EZ$351,Data!#REF!,FALSE)</f>
        <v>#REF!</v>
      </c>
      <c r="AR196" s="22" t="e">
        <f>VLOOKUP($B196,Data!$A$8:$EZ$351,Data!#REF!,FALSE)</f>
        <v>#REF!</v>
      </c>
      <c r="AS196" s="22" t="e">
        <f>VLOOKUP($B196,Data!$A$8:$EZ$351,Data!#REF!,FALSE)</f>
        <v>#REF!</v>
      </c>
      <c r="AT196" s="22" t="e">
        <f>VLOOKUP($B196,Data!$A$8:$EZ$351,Data!#REF!,FALSE)</f>
        <v>#REF!</v>
      </c>
      <c r="AU196" s="22" t="e">
        <f>VLOOKUP($B196,Data!$A$8:$EZ$351,Data!#REF!,FALSE)</f>
        <v>#REF!</v>
      </c>
      <c r="AV196" s="22" t="e">
        <f>VLOOKUP($B196,Data!$A$8:$EZ$351,Data!#REF!,FALSE)</f>
        <v>#REF!</v>
      </c>
      <c r="AW196" s="22" t="e">
        <f>VLOOKUP($B196,Data!$A$8:$EZ$351,Data!#REF!,FALSE)</f>
        <v>#REF!</v>
      </c>
      <c r="AX196" s="22" t="e">
        <f>VLOOKUP($B196,Data!$A$8:$EZ$351,Data!#REF!,FALSE)</f>
        <v>#REF!</v>
      </c>
      <c r="AY196" s="22" t="e">
        <f>VLOOKUP($B196,Data!$A$8:$EZ$351,Data!#REF!,FALSE)</f>
        <v>#REF!</v>
      </c>
      <c r="AZ196" s="22" t="e">
        <f>VLOOKUP($B196,Data!$A$8:$EZ$351,Data!#REF!,FALSE)</f>
        <v>#REF!</v>
      </c>
      <c r="BA196" s="22" t="e">
        <f>VLOOKUP($B196,Data!$A$8:$EZ$351,Data!#REF!,FALSE)</f>
        <v>#REF!</v>
      </c>
      <c r="BB196" s="22" t="e">
        <f>VLOOKUP($B196,Data!$A$8:$EZ$351,Data!#REF!,FALSE)</f>
        <v>#REF!</v>
      </c>
      <c r="BC196" s="22" t="e">
        <f>VLOOKUP($B196,Data!$A$8:$EZ$351,Data!#REF!,FALSE)</f>
        <v>#REF!</v>
      </c>
      <c r="BD196" s="22" t="e">
        <f>VLOOKUP($B196,Data!$A$8:$EZ$351,Data!#REF!,FALSE)</f>
        <v>#REF!</v>
      </c>
      <c r="BE196" s="22" t="e">
        <f>VLOOKUP($B196,Data!$A$8:$EZ$351,Data!#REF!,FALSE)</f>
        <v>#REF!</v>
      </c>
    </row>
    <row r="197" spans="1:57" x14ac:dyDescent="0.3">
      <c r="A197" s="1"/>
      <c r="B197" s="16" t="s">
        <v>210</v>
      </c>
      <c r="C197" s="35" t="s">
        <v>441</v>
      </c>
      <c r="D197" t="s">
        <v>0</v>
      </c>
      <c r="E197" s="36" t="s">
        <v>210</v>
      </c>
      <c r="F197" t="s">
        <v>398</v>
      </c>
      <c r="G197" t="s">
        <v>418</v>
      </c>
      <c r="H197" s="22" t="e">
        <f>VLOOKUP($B197,Data!$A$8:$EZ$351,Data!EA$4,FALSE)</f>
        <v>#DIV/0!</v>
      </c>
      <c r="I197" s="22">
        <f>VLOOKUP($B197,Data!$A$8:$EZ$351,Data!EB$4,FALSE)</f>
        <v>3.7408829174664107E-2</v>
      </c>
      <c r="J197" s="22">
        <f>VLOOKUP($B197,Data!$A$8:$EZ$351,Data!EC$4,FALSE)</f>
        <v>3.6375711574952563E-2</v>
      </c>
      <c r="K197" s="22">
        <f>VLOOKUP($B197,Data!$A$8:$EZ$351,Data!ED$4,FALSE)</f>
        <v>3.3012939001848429E-2</v>
      </c>
      <c r="L197" s="22">
        <f>VLOOKUP($B197,Data!$A$8:$EZ$351,Data!EE$4,FALSE)</f>
        <v>3.395220588235294E-2</v>
      </c>
      <c r="M197" s="22">
        <f>VLOOKUP($B197,Data!$A$8:$EZ$351,Data!EF$4,FALSE)</f>
        <v>3.0783582089552237E-2</v>
      </c>
      <c r="N197" s="22">
        <f>VLOOKUP($B197,Data!$A$8:$EZ$351,Data!EG$4,FALSE)</f>
        <v>2.6322463768115943E-2</v>
      </c>
      <c r="O197" s="22">
        <f>VLOOKUP($B197,Data!$A$8:$EZ$351,Data!EH$4,FALSE)</f>
        <v>2.5932203389830509E-2</v>
      </c>
      <c r="P197" s="22">
        <f>VLOOKUP($B197,Data!$A$8:$EZ$351,Data!EI$4,FALSE)</f>
        <v>2.4872262773722627E-2</v>
      </c>
      <c r="Q197" s="22">
        <f>VLOOKUP($B197,Data!$A$8:$EZ$351,Data!EJ$4,FALSE)</f>
        <v>2.3387387387387389E-2</v>
      </c>
      <c r="R197" s="22">
        <f>VLOOKUP($B197,Data!$A$8:$EZ$351,Data!EK$4,FALSE)</f>
        <v>2.2395644283121598E-2</v>
      </c>
      <c r="S197" s="22">
        <f>VLOOKUP($B197,Data!$A$8:$EZ$351,Data!EL$4,FALSE)</f>
        <v>2.1989247311827956E-2</v>
      </c>
      <c r="T197" s="22">
        <f>VLOOKUP($B197,Data!$A$8:$EZ$351,Data!EM$4,FALSE)</f>
        <v>2.4358490566037738E-2</v>
      </c>
      <c r="U197" s="22">
        <f>VLOOKUP($B197,Data!$A$8:$EZ$351,Data!EN$4,FALSE)</f>
        <v>2.4118773946360153E-2</v>
      </c>
      <c r="V197" s="22">
        <f>VLOOKUP($B197,Data!$A$8:$EZ$351,Data!EO$4,FALSE)</f>
        <v>2.3372093023255814E-2</v>
      </c>
      <c r="W197" s="22">
        <f>VLOOKUP($B197,Data!$A$8:$EZ$351,Data!EP$4,FALSE)</f>
        <v>2.3373253493013973E-2</v>
      </c>
      <c r="X197" s="22">
        <f>VLOOKUP($B197,Data!$A$8:$EZ$351,Data!EQ$4,FALSE)</f>
        <v>2.328214971209213E-2</v>
      </c>
      <c r="Y197" s="22">
        <f>VLOOKUP($B197,Data!$A$8:$EZ$351,Data!ER$4,FALSE)</f>
        <v>2.2923076923076924E-2</v>
      </c>
      <c r="Z197" s="22">
        <f>VLOOKUP($B197,Data!$A$8:$EZ$351,Data!ES$4,FALSE)</f>
        <v>2.2364990689013035E-2</v>
      </c>
      <c r="AA197" s="22">
        <f>VLOOKUP($B197,Data!$A$8:$EZ$351,Data!ET$4,FALSE)</f>
        <v>1.9893617021276597E-2</v>
      </c>
      <c r="AB197" s="22">
        <f>VLOOKUP($B197,Data!$A$8:$EZ$351,Data!EU$4,FALSE)</f>
        <v>2.3464419475655432E-2</v>
      </c>
      <c r="AC197" s="22">
        <f>VLOOKUP($B197,Data!$A$8:$EZ$351,Data!EV$4,FALSE)</f>
        <v>2.0579710144927536E-2</v>
      </c>
      <c r="AD197" s="22">
        <f>VLOOKUP($B197,Data!$A$8:$EZ$351,Data!EW$4,FALSE)</f>
        <v>1.926916221033868E-2</v>
      </c>
      <c r="AE197" s="22">
        <f>VLOOKUP($B197,Data!$A$8:$EZ$351,Data!EX$4,FALSE)</f>
        <v>1.9491228070175438E-2</v>
      </c>
      <c r="AF197" s="22">
        <f>VLOOKUP($B197,Data!$A$8:$EZ$351,Data!EY$4,FALSE)</f>
        <v>2.0399305555555556E-2</v>
      </c>
      <c r="AG197" s="22">
        <f>VLOOKUP($B197,Data!$A$8:$EZ$351,Data!EZ$4,FALSE)</f>
        <v>2.0103448275862069E-2</v>
      </c>
      <c r="AH197" s="22">
        <f>VLOOKUP($B197,Data!$A$8:$FA$351,Data!FA$4,FALSE)</f>
        <v>2.1305903398926653E-2</v>
      </c>
      <c r="AI197" s="22">
        <f>VLOOKUP($B197,Data!$A$8:FB$351,Data!FB$4,FALSE)</f>
        <v>2.2607076350093111E-2</v>
      </c>
      <c r="AJ197" s="22">
        <f>VLOOKUP($B197,Data!$A$8:FC$351,Data!FC$4,FALSE)</f>
        <v>2.336314847942755E-2</v>
      </c>
      <c r="AK197" s="22">
        <f>VLOOKUP($B197,Data!$A$8:FD$351,Data!FD$4,FALSE)</f>
        <v>5.5853174603174606E-2</v>
      </c>
      <c r="AL197" s="22">
        <f>VLOOKUP($B197,Data!$A$8:FE$351,Data!FE$4,FALSE)</f>
        <v>5.45E-2</v>
      </c>
      <c r="AM197" s="22">
        <f>VLOOKUP($B197,Data!$A$8:FF$351,Data!FF$4,FALSE)</f>
        <v>4.7958412098298674E-2</v>
      </c>
      <c r="AN197" s="22" t="e">
        <f>VLOOKUP($B197,Data!$A$8:$EZ$351,Data!#REF!,FALSE)</f>
        <v>#REF!</v>
      </c>
      <c r="AO197" s="22" t="e">
        <f>VLOOKUP($B197,Data!$A$8:$EZ$351,Data!#REF!,FALSE)</f>
        <v>#REF!</v>
      </c>
      <c r="AP197" s="22" t="e">
        <f>VLOOKUP($B197,Data!$A$8:$EZ$351,Data!#REF!,FALSE)</f>
        <v>#REF!</v>
      </c>
      <c r="AQ197" s="22" t="e">
        <f>VLOOKUP($B197,Data!$A$8:$EZ$351,Data!#REF!,FALSE)</f>
        <v>#REF!</v>
      </c>
      <c r="AR197" s="22" t="e">
        <f>VLOOKUP($B197,Data!$A$8:$EZ$351,Data!#REF!,FALSE)</f>
        <v>#REF!</v>
      </c>
      <c r="AS197" s="22" t="e">
        <f>VLOOKUP($B197,Data!$A$8:$EZ$351,Data!#REF!,FALSE)</f>
        <v>#REF!</v>
      </c>
      <c r="AT197" s="22" t="e">
        <f>VLOOKUP($B197,Data!$A$8:$EZ$351,Data!#REF!,FALSE)</f>
        <v>#REF!</v>
      </c>
      <c r="AU197" s="22" t="e">
        <f>VLOOKUP($B197,Data!$A$8:$EZ$351,Data!#REF!,FALSE)</f>
        <v>#REF!</v>
      </c>
      <c r="AV197" s="22" t="e">
        <f>VLOOKUP($B197,Data!$A$8:$EZ$351,Data!#REF!,FALSE)</f>
        <v>#REF!</v>
      </c>
      <c r="AW197" s="22" t="e">
        <f>VLOOKUP($B197,Data!$A$8:$EZ$351,Data!#REF!,FALSE)</f>
        <v>#REF!</v>
      </c>
      <c r="AX197" s="22" t="e">
        <f>VLOOKUP($B197,Data!$A$8:$EZ$351,Data!#REF!,FALSE)</f>
        <v>#REF!</v>
      </c>
      <c r="AY197" s="22" t="e">
        <f>VLOOKUP($B197,Data!$A$8:$EZ$351,Data!#REF!,FALSE)</f>
        <v>#REF!</v>
      </c>
      <c r="AZ197" s="22" t="e">
        <f>VLOOKUP($B197,Data!$A$8:$EZ$351,Data!#REF!,FALSE)</f>
        <v>#REF!</v>
      </c>
      <c r="BA197" s="22" t="e">
        <f>VLOOKUP($B197,Data!$A$8:$EZ$351,Data!#REF!,FALSE)</f>
        <v>#REF!</v>
      </c>
      <c r="BB197" s="22" t="e">
        <f>VLOOKUP($B197,Data!$A$8:$EZ$351,Data!#REF!,FALSE)</f>
        <v>#REF!</v>
      </c>
      <c r="BC197" s="22" t="e">
        <f>VLOOKUP($B197,Data!$A$8:$EZ$351,Data!#REF!,FALSE)</f>
        <v>#REF!</v>
      </c>
      <c r="BD197" s="22" t="e">
        <f>VLOOKUP($B197,Data!$A$8:$EZ$351,Data!#REF!,FALSE)</f>
        <v>#REF!</v>
      </c>
      <c r="BE197" s="22" t="e">
        <f>VLOOKUP($B197,Data!$A$8:$EZ$351,Data!#REF!,FALSE)</f>
        <v>#REF!</v>
      </c>
    </row>
    <row r="198" spans="1:57" x14ac:dyDescent="0.3">
      <c r="A198" s="1"/>
      <c r="B198" s="16" t="s">
        <v>211</v>
      </c>
      <c r="C198" s="35" t="s">
        <v>446</v>
      </c>
      <c r="D198" t="s">
        <v>442</v>
      </c>
      <c r="E198" s="36" t="s">
        <v>211</v>
      </c>
      <c r="F198" t="s">
        <v>398</v>
      </c>
      <c r="G198" t="s">
        <v>414</v>
      </c>
      <c r="H198" s="22" t="e">
        <f>VLOOKUP($B198,Data!$A$8:$EZ$351,Data!EA$4,FALSE)</f>
        <v>#DIV/0!</v>
      </c>
      <c r="I198" s="22">
        <f>VLOOKUP($B198,Data!$A$8:$EZ$351,Data!EB$4,FALSE)</f>
        <v>7.9778869778869776E-2</v>
      </c>
      <c r="J198" s="22">
        <f>VLOOKUP($B198,Data!$A$8:$EZ$351,Data!EC$4,FALSE)</f>
        <v>7.2811735941320288E-2</v>
      </c>
      <c r="K198" s="22">
        <f>VLOOKUP($B198,Data!$A$8:$EZ$351,Data!ED$4,FALSE)</f>
        <v>6.8104495747266097E-2</v>
      </c>
      <c r="L198" s="22">
        <f>VLOOKUP($B198,Data!$A$8:$EZ$351,Data!EE$4,FALSE)</f>
        <v>6.8616504854368932E-2</v>
      </c>
      <c r="M198" s="22">
        <f>VLOOKUP($B198,Data!$A$8:$EZ$351,Data!EF$4,FALSE)</f>
        <v>6.2195121951219512E-2</v>
      </c>
      <c r="N198" s="22">
        <f>VLOOKUP($B198,Data!$A$8:$EZ$351,Data!EG$4,FALSE)</f>
        <v>5.8823529411764705E-2</v>
      </c>
      <c r="O198" s="22">
        <f>VLOOKUP($B198,Data!$A$8:$EZ$351,Data!EH$4,FALSE)</f>
        <v>5.5067985166872682E-2</v>
      </c>
      <c r="P198" s="22">
        <f>VLOOKUP($B198,Data!$A$8:$EZ$351,Data!EI$4,FALSE)</f>
        <v>5.4194341943419433E-2</v>
      </c>
      <c r="Q198" s="22">
        <f>VLOOKUP($B198,Data!$A$8:$EZ$351,Data!EJ$4,FALSE)</f>
        <v>5.2621722846441947E-2</v>
      </c>
      <c r="R198" s="22">
        <f>VLOOKUP($B198,Data!$A$8:$EZ$351,Data!EK$4,FALSE)</f>
        <v>5.3236409608091027E-2</v>
      </c>
      <c r="S198" s="22">
        <f>VLOOKUP($B198,Data!$A$8:$EZ$351,Data!EL$4,FALSE)</f>
        <v>5.1888745148771023E-2</v>
      </c>
      <c r="T198" s="22">
        <f>VLOOKUP($B198,Data!$A$8:$EZ$351,Data!EM$4,FALSE)</f>
        <v>5.4673495518565943E-2</v>
      </c>
      <c r="U198" s="22">
        <f>VLOOKUP($B198,Data!$A$8:$EZ$351,Data!EN$4,FALSE)</f>
        <v>5.2902408111533586E-2</v>
      </c>
      <c r="V198" s="22">
        <f>VLOOKUP($B198,Data!$A$8:$EZ$351,Data!EO$4,FALSE)</f>
        <v>5.2005076142131977E-2</v>
      </c>
      <c r="W198" s="22">
        <f>VLOOKUP($B198,Data!$A$8:$EZ$351,Data!EP$4,FALSE)</f>
        <v>4.7858032378580322E-2</v>
      </c>
      <c r="X198" s="22">
        <f>VLOOKUP($B198,Data!$A$8:$EZ$351,Data!EQ$4,FALSE)</f>
        <v>4.8792452830188682E-2</v>
      </c>
      <c r="Y198" s="22">
        <f>VLOOKUP($B198,Data!$A$8:$EZ$351,Data!ER$4,FALSE)</f>
        <v>4.5372208436724563E-2</v>
      </c>
      <c r="Z198" s="22">
        <f>VLOOKUP($B198,Data!$A$8:$EZ$351,Data!ES$4,FALSE)</f>
        <v>4.2928311057108141E-2</v>
      </c>
      <c r="AA198" s="22">
        <f>VLOOKUP($B198,Data!$A$8:$EZ$351,Data!ET$4,FALSE)</f>
        <v>4.2362971985383677E-2</v>
      </c>
      <c r="AB198" s="22">
        <f>VLOOKUP($B198,Data!$A$8:$EZ$351,Data!EU$4,FALSE)</f>
        <v>4.4987775061124696E-2</v>
      </c>
      <c r="AC198" s="22">
        <f>VLOOKUP($B198,Data!$A$8:$EZ$351,Data!EV$4,FALSE)</f>
        <v>4.5931989924433252E-2</v>
      </c>
      <c r="AD198" s="22">
        <f>VLOOKUP($B198,Data!$A$8:$EZ$351,Data!EW$4,FALSE)</f>
        <v>4.6147021546261088E-2</v>
      </c>
      <c r="AE198" s="22">
        <f>VLOOKUP($B198,Data!$A$8:$EZ$351,Data!EX$4,FALSE)</f>
        <v>4.5810983397190294E-2</v>
      </c>
      <c r="AF198" s="22">
        <f>VLOOKUP($B198,Data!$A$8:$EZ$351,Data!EY$4,FALSE)</f>
        <v>4.9204693611473276E-2</v>
      </c>
      <c r="AG198" s="22">
        <f>VLOOKUP($B198,Data!$A$8:$EZ$351,Data!EZ$4,FALSE)</f>
        <v>4.7845161290322583E-2</v>
      </c>
      <c r="AH198" s="22">
        <f>VLOOKUP($B198,Data!$A$8:$FA$351,Data!FA$4,FALSE)</f>
        <v>4.5574193548387099E-2</v>
      </c>
      <c r="AI198" s="22">
        <f>VLOOKUP($B198,Data!$A$8:FB$351,Data!FB$4,FALSE)</f>
        <v>4.4445876288659793E-2</v>
      </c>
      <c r="AJ198" s="22">
        <f>VLOOKUP($B198,Data!$A$8:FC$351,Data!FC$4,FALSE)</f>
        <v>4.7104930467762325E-2</v>
      </c>
      <c r="AK198" s="22">
        <f>VLOOKUP($B198,Data!$A$8:FD$351,Data!FD$4,FALSE)</f>
        <v>8.3702770780856417E-2</v>
      </c>
      <c r="AL198" s="22">
        <f>VLOOKUP($B198,Data!$A$8:FE$351,Data!FE$4,FALSE)</f>
        <v>7.8295454545454543E-2</v>
      </c>
      <c r="AM198" s="22">
        <f>VLOOKUP($B198,Data!$A$8:FF$351,Data!FF$4,FALSE)</f>
        <v>7.1874999999999994E-2</v>
      </c>
      <c r="AN198" s="22" t="e">
        <f>VLOOKUP($B198,Data!$A$8:$EZ$351,Data!#REF!,FALSE)</f>
        <v>#REF!</v>
      </c>
      <c r="AO198" s="22" t="e">
        <f>VLOOKUP($B198,Data!$A$8:$EZ$351,Data!#REF!,FALSE)</f>
        <v>#REF!</v>
      </c>
      <c r="AP198" s="22" t="e">
        <f>VLOOKUP($B198,Data!$A$8:$EZ$351,Data!#REF!,FALSE)</f>
        <v>#REF!</v>
      </c>
      <c r="AQ198" s="22" t="e">
        <f>VLOOKUP($B198,Data!$A$8:$EZ$351,Data!#REF!,FALSE)</f>
        <v>#REF!</v>
      </c>
      <c r="AR198" s="22" t="e">
        <f>VLOOKUP($B198,Data!$A$8:$EZ$351,Data!#REF!,FALSE)</f>
        <v>#REF!</v>
      </c>
      <c r="AS198" s="22" t="e">
        <f>VLOOKUP($B198,Data!$A$8:$EZ$351,Data!#REF!,FALSE)</f>
        <v>#REF!</v>
      </c>
      <c r="AT198" s="22" t="e">
        <f>VLOOKUP($B198,Data!$A$8:$EZ$351,Data!#REF!,FALSE)</f>
        <v>#REF!</v>
      </c>
      <c r="AU198" s="22" t="e">
        <f>VLOOKUP($B198,Data!$A$8:$EZ$351,Data!#REF!,FALSE)</f>
        <v>#REF!</v>
      </c>
      <c r="AV198" s="22" t="e">
        <f>VLOOKUP($B198,Data!$A$8:$EZ$351,Data!#REF!,FALSE)</f>
        <v>#REF!</v>
      </c>
      <c r="AW198" s="22" t="e">
        <f>VLOOKUP($B198,Data!$A$8:$EZ$351,Data!#REF!,FALSE)</f>
        <v>#REF!</v>
      </c>
      <c r="AX198" s="22" t="e">
        <f>VLOOKUP($B198,Data!$A$8:$EZ$351,Data!#REF!,FALSE)</f>
        <v>#REF!</v>
      </c>
      <c r="AY198" s="22" t="e">
        <f>VLOOKUP($B198,Data!$A$8:$EZ$351,Data!#REF!,FALSE)</f>
        <v>#REF!</v>
      </c>
      <c r="AZ198" s="22" t="e">
        <f>VLOOKUP($B198,Data!$A$8:$EZ$351,Data!#REF!,FALSE)</f>
        <v>#REF!</v>
      </c>
      <c r="BA198" s="22" t="e">
        <f>VLOOKUP($B198,Data!$A$8:$EZ$351,Data!#REF!,FALSE)</f>
        <v>#REF!</v>
      </c>
      <c r="BB198" s="22" t="e">
        <f>VLOOKUP($B198,Data!$A$8:$EZ$351,Data!#REF!,FALSE)</f>
        <v>#REF!</v>
      </c>
      <c r="BC198" s="22" t="e">
        <f>VLOOKUP($B198,Data!$A$8:$EZ$351,Data!#REF!,FALSE)</f>
        <v>#REF!</v>
      </c>
      <c r="BD198" s="22" t="e">
        <f>VLOOKUP($B198,Data!$A$8:$EZ$351,Data!#REF!,FALSE)</f>
        <v>#REF!</v>
      </c>
      <c r="BE198" s="22" t="e">
        <f>VLOOKUP($B198,Data!$A$8:$EZ$351,Data!#REF!,FALSE)</f>
        <v>#REF!</v>
      </c>
    </row>
    <row r="199" spans="1:57" x14ac:dyDescent="0.3">
      <c r="A199" s="1"/>
      <c r="B199" s="16" t="s">
        <v>212</v>
      </c>
      <c r="C199" s="35" t="s">
        <v>441</v>
      </c>
      <c r="D199" t="s">
        <v>0</v>
      </c>
      <c r="E199" s="36" t="s">
        <v>212</v>
      </c>
      <c r="F199" t="s">
        <v>400</v>
      </c>
      <c r="G199" t="s">
        <v>418</v>
      </c>
      <c r="H199" s="22" t="e">
        <f>VLOOKUP($B199,Data!$A$8:$EZ$351,Data!EA$4,FALSE)</f>
        <v>#DIV/0!</v>
      </c>
      <c r="I199" s="22">
        <f>VLOOKUP($B199,Data!$A$8:$EZ$351,Data!EB$4,FALSE)</f>
        <v>5.1863636363636362E-2</v>
      </c>
      <c r="J199" s="22">
        <f>VLOOKUP($B199,Data!$A$8:$EZ$351,Data!EC$4,FALSE)</f>
        <v>4.6566820276497695E-2</v>
      </c>
      <c r="K199" s="22">
        <f>VLOOKUP($B199,Data!$A$8:$EZ$351,Data!ED$4,FALSE)</f>
        <v>4.727488151658768E-2</v>
      </c>
      <c r="L199" s="22">
        <f>VLOOKUP($B199,Data!$A$8:$EZ$351,Data!EE$4,FALSE)</f>
        <v>4.7228637413394919E-2</v>
      </c>
      <c r="M199" s="22">
        <f>VLOOKUP($B199,Data!$A$8:$EZ$351,Data!EF$4,FALSE)</f>
        <v>4.0257611241217801E-2</v>
      </c>
      <c r="N199" s="22">
        <f>VLOOKUP($B199,Data!$A$8:$EZ$351,Data!EG$4,FALSE)</f>
        <v>3.5142180094786729E-2</v>
      </c>
      <c r="O199" s="22">
        <f>VLOOKUP($B199,Data!$A$8:$EZ$351,Data!EH$4,FALSE)</f>
        <v>3.471698113207547E-2</v>
      </c>
      <c r="P199" s="22">
        <f>VLOOKUP($B199,Data!$A$8:$EZ$351,Data!EI$4,FALSE)</f>
        <v>3.5537383177570096E-2</v>
      </c>
      <c r="Q199" s="22">
        <f>VLOOKUP($B199,Data!$A$8:$EZ$351,Data!EJ$4,FALSE)</f>
        <v>3.3292383292383293E-2</v>
      </c>
      <c r="R199" s="22">
        <f>VLOOKUP($B199,Data!$A$8:$EZ$351,Data!EK$4,FALSE)</f>
        <v>3.115089514066496E-2</v>
      </c>
      <c r="S199" s="22">
        <f>VLOOKUP($B199,Data!$A$8:$EZ$351,Data!EL$4,FALSE)</f>
        <v>3.0902255639097743E-2</v>
      </c>
      <c r="T199" s="22">
        <f>VLOOKUP($B199,Data!$A$8:$EZ$351,Data!EM$4,FALSE)</f>
        <v>3.4282051282051279E-2</v>
      </c>
      <c r="U199" s="22">
        <f>VLOOKUP($B199,Data!$A$8:$EZ$351,Data!EN$4,FALSE)</f>
        <v>3.1395939086294414E-2</v>
      </c>
      <c r="V199" s="22">
        <f>VLOOKUP($B199,Data!$A$8:$EZ$351,Data!EO$4,FALSE)</f>
        <v>3.0025706940874038E-2</v>
      </c>
      <c r="W199" s="22">
        <f>VLOOKUP($B199,Data!$A$8:$EZ$351,Data!EP$4,FALSE)</f>
        <v>3.1364829396325462E-2</v>
      </c>
      <c r="X199" s="22">
        <f>VLOOKUP($B199,Data!$A$8:$EZ$351,Data!EQ$4,FALSE)</f>
        <v>3.1683937823834198E-2</v>
      </c>
      <c r="Y199" s="22">
        <f>VLOOKUP($B199,Data!$A$8:$EZ$351,Data!ER$4,FALSE)</f>
        <v>2.8085642317380352E-2</v>
      </c>
      <c r="Z199" s="22">
        <f>VLOOKUP($B199,Data!$A$8:$EZ$351,Data!ES$4,FALSE)</f>
        <v>2.5155875299760194E-2</v>
      </c>
      <c r="AA199" s="22">
        <f>VLOOKUP($B199,Data!$A$8:$EZ$351,Data!ET$4,FALSE)</f>
        <v>2.491916859122402E-2</v>
      </c>
      <c r="AB199" s="22">
        <f>VLOOKUP($B199,Data!$A$8:$EZ$351,Data!EU$4,FALSE)</f>
        <v>2.6520737327188942E-2</v>
      </c>
      <c r="AC199" s="22">
        <f>VLOOKUP($B199,Data!$A$8:$EZ$351,Data!EV$4,FALSE)</f>
        <v>2.4288990825688073E-2</v>
      </c>
      <c r="AD199" s="22">
        <f>VLOOKUP($B199,Data!$A$8:$EZ$351,Data!EW$4,FALSE)</f>
        <v>2.1224944320712695E-2</v>
      </c>
      <c r="AE199" s="22">
        <f>VLOOKUP($B199,Data!$A$8:$EZ$351,Data!EX$4,FALSE)</f>
        <v>2.2257336343115126E-2</v>
      </c>
      <c r="AF199" s="22">
        <f>VLOOKUP($B199,Data!$A$8:$EZ$351,Data!EY$4,FALSE)</f>
        <v>2.4671361502347416E-2</v>
      </c>
      <c r="AG199" s="22">
        <f>VLOOKUP($B199,Data!$A$8:$EZ$351,Data!EZ$4,FALSE)</f>
        <v>2.4576271186440679E-2</v>
      </c>
      <c r="AH199" s="22">
        <f>VLOOKUP($B199,Data!$A$8:$FA$351,Data!FA$4,FALSE)</f>
        <v>2.3097560975609756E-2</v>
      </c>
      <c r="AI199" s="22">
        <f>VLOOKUP($B199,Data!$A$8:FB$351,Data!FB$4,FALSE)</f>
        <v>2.6167076167076166E-2</v>
      </c>
      <c r="AJ199" s="22">
        <f>VLOOKUP($B199,Data!$A$8:FC$351,Data!FC$4,FALSE)</f>
        <v>3.0833333333333334E-2</v>
      </c>
      <c r="AK199" s="22">
        <f>VLOOKUP($B199,Data!$A$8:FD$351,Data!FD$4,FALSE)</f>
        <v>6.8089330024813891E-2</v>
      </c>
      <c r="AL199" s="22">
        <f>VLOOKUP($B199,Data!$A$8:FE$351,Data!FE$4,FALSE)</f>
        <v>6.1937799043062201E-2</v>
      </c>
      <c r="AM199" s="22">
        <f>VLOOKUP($B199,Data!$A$8:FF$351,Data!FF$4,FALSE)</f>
        <v>5.8009708737864076E-2</v>
      </c>
      <c r="AN199" s="22" t="e">
        <f>VLOOKUP($B199,Data!$A$8:$EZ$351,Data!#REF!,FALSE)</f>
        <v>#REF!</v>
      </c>
      <c r="AO199" s="22" t="e">
        <f>VLOOKUP($B199,Data!$A$8:$EZ$351,Data!#REF!,FALSE)</f>
        <v>#REF!</v>
      </c>
      <c r="AP199" s="22" t="e">
        <f>VLOOKUP($B199,Data!$A$8:$EZ$351,Data!#REF!,FALSE)</f>
        <v>#REF!</v>
      </c>
      <c r="AQ199" s="22" t="e">
        <f>VLOOKUP($B199,Data!$A$8:$EZ$351,Data!#REF!,FALSE)</f>
        <v>#REF!</v>
      </c>
      <c r="AR199" s="22" t="e">
        <f>VLOOKUP($B199,Data!$A$8:$EZ$351,Data!#REF!,FALSE)</f>
        <v>#REF!</v>
      </c>
      <c r="AS199" s="22" t="e">
        <f>VLOOKUP($B199,Data!$A$8:$EZ$351,Data!#REF!,FALSE)</f>
        <v>#REF!</v>
      </c>
      <c r="AT199" s="22" t="e">
        <f>VLOOKUP($B199,Data!$A$8:$EZ$351,Data!#REF!,FALSE)</f>
        <v>#REF!</v>
      </c>
      <c r="AU199" s="22" t="e">
        <f>VLOOKUP($B199,Data!$A$8:$EZ$351,Data!#REF!,FALSE)</f>
        <v>#REF!</v>
      </c>
      <c r="AV199" s="22" t="e">
        <f>VLOOKUP($B199,Data!$A$8:$EZ$351,Data!#REF!,FALSE)</f>
        <v>#REF!</v>
      </c>
      <c r="AW199" s="22" t="e">
        <f>VLOOKUP($B199,Data!$A$8:$EZ$351,Data!#REF!,FALSE)</f>
        <v>#REF!</v>
      </c>
      <c r="AX199" s="22" t="e">
        <f>VLOOKUP($B199,Data!$A$8:$EZ$351,Data!#REF!,FALSE)</f>
        <v>#REF!</v>
      </c>
      <c r="AY199" s="22" t="e">
        <f>VLOOKUP($B199,Data!$A$8:$EZ$351,Data!#REF!,FALSE)</f>
        <v>#REF!</v>
      </c>
      <c r="AZ199" s="22" t="e">
        <f>VLOOKUP($B199,Data!$A$8:$EZ$351,Data!#REF!,FALSE)</f>
        <v>#REF!</v>
      </c>
      <c r="BA199" s="22" t="e">
        <f>VLOOKUP($B199,Data!$A$8:$EZ$351,Data!#REF!,FALSE)</f>
        <v>#REF!</v>
      </c>
      <c r="BB199" s="22" t="e">
        <f>VLOOKUP($B199,Data!$A$8:$EZ$351,Data!#REF!,FALSE)</f>
        <v>#REF!</v>
      </c>
      <c r="BC199" s="22" t="e">
        <f>VLOOKUP($B199,Data!$A$8:$EZ$351,Data!#REF!,FALSE)</f>
        <v>#REF!</v>
      </c>
      <c r="BD199" s="22" t="e">
        <f>VLOOKUP($B199,Data!$A$8:$EZ$351,Data!#REF!,FALSE)</f>
        <v>#REF!</v>
      </c>
      <c r="BE199" s="22" t="e">
        <f>VLOOKUP($B199,Data!$A$8:$EZ$351,Data!#REF!,FALSE)</f>
        <v>#REF!</v>
      </c>
    </row>
    <row r="200" spans="1:57" x14ac:dyDescent="0.3">
      <c r="A200" s="1"/>
      <c r="B200" s="16" t="s">
        <v>213</v>
      </c>
      <c r="C200" s="35" t="s">
        <v>446</v>
      </c>
      <c r="D200" t="s">
        <v>442</v>
      </c>
      <c r="E200" s="36" t="s">
        <v>213</v>
      </c>
      <c r="F200" t="s">
        <v>410</v>
      </c>
      <c r="G200" t="s">
        <v>418</v>
      </c>
      <c r="H200" s="22" t="e">
        <f>VLOOKUP($B200,Data!$A$8:$EZ$351,Data!EA$4,FALSE)</f>
        <v>#DIV/0!</v>
      </c>
      <c r="I200" s="22">
        <f>VLOOKUP($B200,Data!$A$8:$EZ$351,Data!EB$4,FALSE)</f>
        <v>4.8215811965811962E-2</v>
      </c>
      <c r="J200" s="22">
        <f>VLOOKUP($B200,Data!$A$8:$EZ$351,Data!EC$4,FALSE)</f>
        <v>4.2718846549948508E-2</v>
      </c>
      <c r="K200" s="22">
        <f>VLOOKUP($B200,Data!$A$8:$EZ$351,Data!ED$4,FALSE)</f>
        <v>4.022727272727273E-2</v>
      </c>
      <c r="L200" s="22">
        <f>VLOOKUP($B200,Data!$A$8:$EZ$351,Data!EE$4,FALSE)</f>
        <v>4.0288957688338491E-2</v>
      </c>
      <c r="M200" s="22">
        <f>VLOOKUP($B200,Data!$A$8:$EZ$351,Data!EF$4,FALSE)</f>
        <v>3.5688935281837163E-2</v>
      </c>
      <c r="N200" s="22">
        <f>VLOOKUP($B200,Data!$A$8:$EZ$351,Data!EG$4,FALSE)</f>
        <v>3.1657866948257653E-2</v>
      </c>
      <c r="O200" s="22">
        <f>VLOOKUP($B200,Data!$A$8:$EZ$351,Data!EH$4,FALSE)</f>
        <v>3.0652631578947369E-2</v>
      </c>
      <c r="P200" s="22">
        <f>VLOOKUP($B200,Data!$A$8:$EZ$351,Data!EI$4,FALSE)</f>
        <v>2.8652849740932643E-2</v>
      </c>
      <c r="Q200" s="22">
        <f>VLOOKUP($B200,Data!$A$8:$EZ$351,Data!EJ$4,FALSE)</f>
        <v>2.7145748987854251E-2</v>
      </c>
      <c r="R200" s="22">
        <f>VLOOKUP($B200,Data!$A$8:$EZ$351,Data!EK$4,FALSE)</f>
        <v>2.6386386386386386E-2</v>
      </c>
      <c r="S200" s="22">
        <f>VLOOKUP($B200,Data!$A$8:$EZ$351,Data!EL$4,FALSE)</f>
        <v>2.5255767301905718E-2</v>
      </c>
      <c r="T200" s="22">
        <f>VLOOKUP($B200,Data!$A$8:$EZ$351,Data!EM$4,FALSE)</f>
        <v>2.5804828973843057E-2</v>
      </c>
      <c r="U200" s="22">
        <f>VLOOKUP($B200,Data!$A$8:$EZ$351,Data!EN$4,FALSE)</f>
        <v>2.4501480750246791E-2</v>
      </c>
      <c r="V200" s="22">
        <f>VLOOKUP($B200,Data!$A$8:$EZ$351,Data!EO$4,FALSE)</f>
        <v>2.4362549800796812E-2</v>
      </c>
      <c r="W200" s="22">
        <f>VLOOKUP($B200,Data!$A$8:$EZ$351,Data!EP$4,FALSE)</f>
        <v>2.3899308983218164E-2</v>
      </c>
      <c r="X200" s="22">
        <f>VLOOKUP($B200,Data!$A$8:$EZ$351,Data!EQ$4,FALSE)</f>
        <v>2.4906953966699313E-2</v>
      </c>
      <c r="Y200" s="22">
        <f>VLOOKUP($B200,Data!$A$8:$EZ$351,Data!ER$4,FALSE)</f>
        <v>2.3827519379844963E-2</v>
      </c>
      <c r="Z200" s="22">
        <f>VLOOKUP($B200,Data!$A$8:$EZ$351,Data!ES$4,FALSE)</f>
        <v>2.338506304558681E-2</v>
      </c>
      <c r="AA200" s="22">
        <f>VLOOKUP($B200,Data!$A$8:$EZ$351,Data!ET$4,FALSE)</f>
        <v>2.3310412573673871E-2</v>
      </c>
      <c r="AB200" s="22">
        <f>VLOOKUP($B200,Data!$A$8:$EZ$351,Data!EU$4,FALSE)</f>
        <v>2.5515515515515515E-2</v>
      </c>
      <c r="AC200" s="22">
        <f>VLOOKUP($B200,Data!$A$8:$EZ$351,Data!EV$4,FALSE)</f>
        <v>2.5050301810865191E-2</v>
      </c>
      <c r="AD200" s="22">
        <f>VLOOKUP($B200,Data!$A$8:$EZ$351,Data!EW$4,FALSE)</f>
        <v>2.3966535433070865E-2</v>
      </c>
      <c r="AE200" s="22">
        <f>VLOOKUP($B200,Data!$A$8:$EZ$351,Data!EX$4,FALSE)</f>
        <v>2.4980392156862746E-2</v>
      </c>
      <c r="AF200" s="22">
        <f>VLOOKUP($B200,Data!$A$8:$EZ$351,Data!EY$4,FALSE)</f>
        <v>2.6926070038910507E-2</v>
      </c>
      <c r="AG200" s="22">
        <f>VLOOKUP($B200,Data!$A$8:$EZ$351,Data!EZ$4,FALSE)</f>
        <v>2.5831702544031311E-2</v>
      </c>
      <c r="AH200" s="22">
        <f>VLOOKUP($B200,Data!$A$8:$FA$351,Data!FA$4,FALSE)</f>
        <v>2.5547945205479452E-2</v>
      </c>
      <c r="AI200" s="22">
        <f>VLOOKUP($B200,Data!$A$8:FB$351,Data!FB$4,FALSE)</f>
        <v>2.5351299326275265E-2</v>
      </c>
      <c r="AJ200" s="22">
        <f>VLOOKUP($B200,Data!$A$8:FC$351,Data!FC$4,FALSE)</f>
        <v>2.6084049665711557E-2</v>
      </c>
      <c r="AK200" s="22">
        <f>VLOOKUP($B200,Data!$A$8:FD$351,Data!FD$4,FALSE)</f>
        <v>5.8197343453510436E-2</v>
      </c>
      <c r="AL200" s="22">
        <f>VLOOKUP($B200,Data!$A$8:FE$351,Data!FE$4,FALSE)</f>
        <v>5.5611374407582938E-2</v>
      </c>
      <c r="AM200" s="22">
        <f>VLOOKUP($B200,Data!$A$8:FF$351,Data!FF$4,FALSE)</f>
        <v>5.303370786516854E-2</v>
      </c>
      <c r="AN200" s="22" t="e">
        <f>VLOOKUP($B200,Data!$A$8:$EZ$351,Data!#REF!,FALSE)</f>
        <v>#REF!</v>
      </c>
      <c r="AO200" s="22" t="e">
        <f>VLOOKUP($B200,Data!$A$8:$EZ$351,Data!#REF!,FALSE)</f>
        <v>#REF!</v>
      </c>
      <c r="AP200" s="22" t="e">
        <f>VLOOKUP($B200,Data!$A$8:$EZ$351,Data!#REF!,FALSE)</f>
        <v>#REF!</v>
      </c>
      <c r="AQ200" s="22" t="e">
        <f>VLOOKUP($B200,Data!$A$8:$EZ$351,Data!#REF!,FALSE)</f>
        <v>#REF!</v>
      </c>
      <c r="AR200" s="22" t="e">
        <f>VLOOKUP($B200,Data!$A$8:$EZ$351,Data!#REF!,FALSE)</f>
        <v>#REF!</v>
      </c>
      <c r="AS200" s="22" t="e">
        <f>VLOOKUP($B200,Data!$A$8:$EZ$351,Data!#REF!,FALSE)</f>
        <v>#REF!</v>
      </c>
      <c r="AT200" s="22" t="e">
        <f>VLOOKUP($B200,Data!$A$8:$EZ$351,Data!#REF!,FALSE)</f>
        <v>#REF!</v>
      </c>
      <c r="AU200" s="22" t="e">
        <f>VLOOKUP($B200,Data!$A$8:$EZ$351,Data!#REF!,FALSE)</f>
        <v>#REF!</v>
      </c>
      <c r="AV200" s="22" t="e">
        <f>VLOOKUP($B200,Data!$A$8:$EZ$351,Data!#REF!,FALSE)</f>
        <v>#REF!</v>
      </c>
      <c r="AW200" s="22" t="e">
        <f>VLOOKUP($B200,Data!$A$8:$EZ$351,Data!#REF!,FALSE)</f>
        <v>#REF!</v>
      </c>
      <c r="AX200" s="22" t="e">
        <f>VLOOKUP($B200,Data!$A$8:$EZ$351,Data!#REF!,FALSE)</f>
        <v>#REF!</v>
      </c>
      <c r="AY200" s="22" t="e">
        <f>VLOOKUP($B200,Data!$A$8:$EZ$351,Data!#REF!,FALSE)</f>
        <v>#REF!</v>
      </c>
      <c r="AZ200" s="22" t="e">
        <f>VLOOKUP($B200,Data!$A$8:$EZ$351,Data!#REF!,FALSE)</f>
        <v>#REF!</v>
      </c>
      <c r="BA200" s="22" t="e">
        <f>VLOOKUP($B200,Data!$A$8:$EZ$351,Data!#REF!,FALSE)</f>
        <v>#REF!</v>
      </c>
      <c r="BB200" s="22" t="e">
        <f>VLOOKUP($B200,Data!$A$8:$EZ$351,Data!#REF!,FALSE)</f>
        <v>#REF!</v>
      </c>
      <c r="BC200" s="22" t="e">
        <f>VLOOKUP($B200,Data!$A$8:$EZ$351,Data!#REF!,FALSE)</f>
        <v>#REF!</v>
      </c>
      <c r="BD200" s="22" t="e">
        <f>VLOOKUP($B200,Data!$A$8:$EZ$351,Data!#REF!,FALSE)</f>
        <v>#REF!</v>
      </c>
      <c r="BE200" s="22" t="e">
        <f>VLOOKUP($B200,Data!$A$8:$EZ$351,Data!#REF!,FALSE)</f>
        <v>#REF!</v>
      </c>
    </row>
    <row r="201" spans="1:57" x14ac:dyDescent="0.3">
      <c r="A201" s="1"/>
      <c r="B201" s="16" t="s">
        <v>214</v>
      </c>
      <c r="C201" s="35" t="s">
        <v>440</v>
      </c>
      <c r="D201" t="s">
        <v>442</v>
      </c>
      <c r="E201" s="36" t="s">
        <v>214</v>
      </c>
      <c r="F201" t="s">
        <v>401</v>
      </c>
      <c r="G201" t="s">
        <v>418</v>
      </c>
      <c r="H201" s="22" t="e">
        <f>VLOOKUP($B201,Data!$A$8:$EZ$351,Data!EA$4,FALSE)</f>
        <v>#DIV/0!</v>
      </c>
      <c r="I201" s="22">
        <f>VLOOKUP($B201,Data!$A$8:$EZ$351,Data!EB$4,FALSE)</f>
        <v>8.192546583850932E-2</v>
      </c>
      <c r="J201" s="22">
        <f>VLOOKUP($B201,Data!$A$8:$EZ$351,Data!EC$4,FALSE)</f>
        <v>7.6767782426778244E-2</v>
      </c>
      <c r="K201" s="22">
        <f>VLOOKUP($B201,Data!$A$8:$EZ$351,Data!ED$4,FALSE)</f>
        <v>7.0248704663212438E-2</v>
      </c>
      <c r="L201" s="22">
        <f>VLOOKUP($B201,Data!$A$8:$EZ$351,Data!EE$4,FALSE)</f>
        <v>7.0133607399794448E-2</v>
      </c>
      <c r="M201" s="22">
        <f>VLOOKUP($B201,Data!$A$8:$EZ$351,Data!EF$4,FALSE)</f>
        <v>6.1414242728184555E-2</v>
      </c>
      <c r="N201" s="22">
        <f>VLOOKUP($B201,Data!$A$8:$EZ$351,Data!EG$4,FALSE)</f>
        <v>5.6505538771399799E-2</v>
      </c>
      <c r="O201" s="22">
        <f>VLOOKUP($B201,Data!$A$8:$EZ$351,Data!EH$4,FALSE)</f>
        <v>5.3016983016983016E-2</v>
      </c>
      <c r="P201" s="22">
        <f>VLOOKUP($B201,Data!$A$8:$EZ$351,Data!EI$4,FALSE)</f>
        <v>5.0403543307086615E-2</v>
      </c>
      <c r="Q201" s="22">
        <f>VLOOKUP($B201,Data!$A$8:$EZ$351,Data!EJ$4,FALSE)</f>
        <v>4.7827380952380955E-2</v>
      </c>
      <c r="R201" s="22">
        <f>VLOOKUP($B201,Data!$A$8:$EZ$351,Data!EK$4,FALSE)</f>
        <v>4.4853801169590646E-2</v>
      </c>
      <c r="S201" s="22">
        <f>VLOOKUP($B201,Data!$A$8:$EZ$351,Data!EL$4,FALSE)</f>
        <v>4.4872798434442272E-2</v>
      </c>
      <c r="T201" s="22">
        <f>VLOOKUP($B201,Data!$A$8:$EZ$351,Data!EM$4,FALSE)</f>
        <v>4.937560975609756E-2</v>
      </c>
      <c r="U201" s="22">
        <f>VLOOKUP($B201,Data!$A$8:$EZ$351,Data!EN$4,FALSE)</f>
        <v>4.7414299706170421E-2</v>
      </c>
      <c r="V201" s="22">
        <f>VLOOKUP($B201,Data!$A$8:$EZ$351,Data!EO$4,FALSE)</f>
        <v>4.6262135922330097E-2</v>
      </c>
      <c r="W201" s="22">
        <f>VLOOKUP($B201,Data!$A$8:$EZ$351,Data!EP$4,FALSE)</f>
        <v>4.591041869522882E-2</v>
      </c>
      <c r="X201" s="22">
        <f>VLOOKUP($B201,Data!$A$8:$EZ$351,Data!EQ$4,FALSE)</f>
        <v>4.8448616600790514E-2</v>
      </c>
      <c r="Y201" s="22">
        <f>VLOOKUP($B201,Data!$A$8:$EZ$351,Data!ER$4,FALSE)</f>
        <v>4.5944881889763776E-2</v>
      </c>
      <c r="Z201" s="22">
        <f>VLOOKUP($B201,Data!$A$8:$EZ$351,Data!ES$4,FALSE)</f>
        <v>4.4460929772502475E-2</v>
      </c>
      <c r="AA201" s="22">
        <f>VLOOKUP($B201,Data!$A$8:$EZ$351,Data!ET$4,FALSE)</f>
        <v>4.4393346379647751E-2</v>
      </c>
      <c r="AB201" s="22">
        <f>VLOOKUP($B201,Data!$A$8:$EZ$351,Data!EU$4,FALSE)</f>
        <v>4.6400394477317551E-2</v>
      </c>
      <c r="AC201" s="22">
        <f>VLOOKUP($B201,Data!$A$8:$EZ$351,Data!EV$4,FALSE)</f>
        <v>4.7684630738522957E-2</v>
      </c>
      <c r="AD201" s="22">
        <f>VLOOKUP($B201,Data!$A$8:$EZ$351,Data!EW$4,FALSE)</f>
        <v>4.6420626895854397E-2</v>
      </c>
      <c r="AE201" s="22">
        <f>VLOOKUP($B201,Data!$A$8:$EZ$351,Data!EX$4,FALSE)</f>
        <v>4.8049029622063331E-2</v>
      </c>
      <c r="AF201" s="22">
        <f>VLOOKUP($B201,Data!$A$8:$EZ$351,Data!EY$4,FALSE)</f>
        <v>5.1310483870967739E-2</v>
      </c>
      <c r="AG201" s="22">
        <f>VLOOKUP($B201,Data!$A$8:$EZ$351,Data!EZ$4,FALSE)</f>
        <v>4.8811881188118814E-2</v>
      </c>
      <c r="AH201" s="22">
        <f>VLOOKUP($B201,Data!$A$8:$FA$351,Data!FA$4,FALSE)</f>
        <v>4.4960707269155208E-2</v>
      </c>
      <c r="AI201" s="22">
        <f>VLOOKUP($B201,Data!$A$8:FB$351,Data!FB$4,FALSE)</f>
        <v>4.4200779727095518E-2</v>
      </c>
      <c r="AJ201" s="22">
        <f>VLOOKUP($B201,Data!$A$8:FC$351,Data!FC$4,FALSE)</f>
        <v>4.6230468750000003E-2</v>
      </c>
      <c r="AK201" s="22">
        <f>VLOOKUP($B201,Data!$A$8:FD$351,Data!FD$4,FALSE)</f>
        <v>8.2448579823702253E-2</v>
      </c>
      <c r="AL201" s="22">
        <f>VLOOKUP($B201,Data!$A$8:FE$351,Data!FE$4,FALSE)</f>
        <v>7.9222546161321669E-2</v>
      </c>
      <c r="AM201" s="22">
        <f>VLOOKUP($B201,Data!$A$8:FF$351,Data!FF$4,FALSE)</f>
        <v>7.69208211143695E-2</v>
      </c>
      <c r="AN201" s="22" t="e">
        <f>VLOOKUP($B201,Data!$A$8:$EZ$351,Data!#REF!,FALSE)</f>
        <v>#REF!</v>
      </c>
      <c r="AO201" s="22" t="e">
        <f>VLOOKUP($B201,Data!$A$8:$EZ$351,Data!#REF!,FALSE)</f>
        <v>#REF!</v>
      </c>
      <c r="AP201" s="22" t="e">
        <f>VLOOKUP($B201,Data!$A$8:$EZ$351,Data!#REF!,FALSE)</f>
        <v>#REF!</v>
      </c>
      <c r="AQ201" s="22" t="e">
        <f>VLOOKUP($B201,Data!$A$8:$EZ$351,Data!#REF!,FALSE)</f>
        <v>#REF!</v>
      </c>
      <c r="AR201" s="22" t="e">
        <f>VLOOKUP($B201,Data!$A$8:$EZ$351,Data!#REF!,FALSE)</f>
        <v>#REF!</v>
      </c>
      <c r="AS201" s="22" t="e">
        <f>VLOOKUP($B201,Data!$A$8:$EZ$351,Data!#REF!,FALSE)</f>
        <v>#REF!</v>
      </c>
      <c r="AT201" s="22" t="e">
        <f>VLOOKUP($B201,Data!$A$8:$EZ$351,Data!#REF!,FALSE)</f>
        <v>#REF!</v>
      </c>
      <c r="AU201" s="22" t="e">
        <f>VLOOKUP($B201,Data!$A$8:$EZ$351,Data!#REF!,FALSE)</f>
        <v>#REF!</v>
      </c>
      <c r="AV201" s="22" t="e">
        <f>VLOOKUP($B201,Data!$A$8:$EZ$351,Data!#REF!,FALSE)</f>
        <v>#REF!</v>
      </c>
      <c r="AW201" s="22" t="e">
        <f>VLOOKUP($B201,Data!$A$8:$EZ$351,Data!#REF!,FALSE)</f>
        <v>#REF!</v>
      </c>
      <c r="AX201" s="22" t="e">
        <f>VLOOKUP($B201,Data!$A$8:$EZ$351,Data!#REF!,FALSE)</f>
        <v>#REF!</v>
      </c>
      <c r="AY201" s="22" t="e">
        <f>VLOOKUP($B201,Data!$A$8:$EZ$351,Data!#REF!,FALSE)</f>
        <v>#REF!</v>
      </c>
      <c r="AZ201" s="22" t="e">
        <f>VLOOKUP($B201,Data!$A$8:$EZ$351,Data!#REF!,FALSE)</f>
        <v>#REF!</v>
      </c>
      <c r="BA201" s="22" t="e">
        <f>VLOOKUP($B201,Data!$A$8:$EZ$351,Data!#REF!,FALSE)</f>
        <v>#REF!</v>
      </c>
      <c r="BB201" s="22" t="e">
        <f>VLOOKUP($B201,Data!$A$8:$EZ$351,Data!#REF!,FALSE)</f>
        <v>#REF!</v>
      </c>
      <c r="BC201" s="22" t="e">
        <f>VLOOKUP($B201,Data!$A$8:$EZ$351,Data!#REF!,FALSE)</f>
        <v>#REF!</v>
      </c>
      <c r="BD201" s="22" t="e">
        <f>VLOOKUP($B201,Data!$A$8:$EZ$351,Data!#REF!,FALSE)</f>
        <v>#REF!</v>
      </c>
      <c r="BE201" s="22" t="e">
        <f>VLOOKUP($B201,Data!$A$8:$EZ$351,Data!#REF!,FALSE)</f>
        <v>#REF!</v>
      </c>
    </row>
    <row r="202" spans="1:57" x14ac:dyDescent="0.3">
      <c r="A202" s="1"/>
      <c r="B202" s="16" t="s">
        <v>215</v>
      </c>
      <c r="C202" s="35" t="s">
        <v>441</v>
      </c>
      <c r="D202" t="s">
        <v>0</v>
      </c>
      <c r="E202" s="36" t="s">
        <v>215</v>
      </c>
      <c r="F202" t="s">
        <v>386</v>
      </c>
      <c r="G202" t="s">
        <v>418</v>
      </c>
      <c r="H202" s="22" t="e">
        <f>VLOOKUP($B202,Data!$A$8:$EZ$351,Data!EA$4,FALSE)</f>
        <v>#DIV/0!</v>
      </c>
      <c r="I202" s="22">
        <f>VLOOKUP($B202,Data!$A$8:$EZ$351,Data!EB$4,FALSE)</f>
        <v>4.8437500000000001E-2</v>
      </c>
      <c r="J202" s="22">
        <f>VLOOKUP($B202,Data!$A$8:$EZ$351,Data!EC$4,FALSE)</f>
        <v>4.4219269102990032E-2</v>
      </c>
      <c r="K202" s="22">
        <f>VLOOKUP($B202,Data!$A$8:$EZ$351,Data!ED$4,FALSE)</f>
        <v>3.6783439490445859E-2</v>
      </c>
      <c r="L202" s="22">
        <f>VLOOKUP($B202,Data!$A$8:$EZ$351,Data!EE$4,FALSE)</f>
        <v>3.9740259740259742E-2</v>
      </c>
      <c r="M202" s="22">
        <f>VLOOKUP($B202,Data!$A$8:$EZ$351,Data!EF$4,FALSE)</f>
        <v>3.4790209790209789E-2</v>
      </c>
      <c r="N202" s="22">
        <f>VLOOKUP($B202,Data!$A$8:$EZ$351,Data!EG$4,FALSE)</f>
        <v>3.0234899328859061E-2</v>
      </c>
      <c r="O202" s="22">
        <f>VLOOKUP($B202,Data!$A$8:$EZ$351,Data!EH$4,FALSE)</f>
        <v>2.7293729372937295E-2</v>
      </c>
      <c r="P202" s="22">
        <f>VLOOKUP($B202,Data!$A$8:$EZ$351,Data!EI$4,FALSE)</f>
        <v>2.6984126984126985E-2</v>
      </c>
      <c r="Q202" s="22">
        <f>VLOOKUP($B202,Data!$A$8:$EZ$351,Data!EJ$4,FALSE)</f>
        <v>2.4179566563467491E-2</v>
      </c>
      <c r="R202" s="22">
        <f>VLOOKUP($B202,Data!$A$8:$EZ$351,Data!EK$4,FALSE)</f>
        <v>2.4182389937106918E-2</v>
      </c>
      <c r="S202" s="22">
        <f>VLOOKUP($B202,Data!$A$8:$EZ$351,Data!EL$4,FALSE)</f>
        <v>2.3980582524271845E-2</v>
      </c>
      <c r="T202" s="22">
        <f>VLOOKUP($B202,Data!$A$8:$EZ$351,Data!EM$4,FALSE)</f>
        <v>2.6935483870967742E-2</v>
      </c>
      <c r="U202" s="22">
        <f>VLOOKUP($B202,Data!$A$8:$EZ$351,Data!EN$4,FALSE)</f>
        <v>2.5630769230769231E-2</v>
      </c>
      <c r="V202" s="22">
        <f>VLOOKUP($B202,Data!$A$8:$EZ$351,Data!EO$4,FALSE)</f>
        <v>2.5133531157270031E-2</v>
      </c>
      <c r="W202" s="22">
        <f>VLOOKUP($B202,Data!$A$8:$EZ$351,Data!EP$4,FALSE)</f>
        <v>2.2988165680473373E-2</v>
      </c>
      <c r="X202" s="22">
        <f>VLOOKUP($B202,Data!$A$8:$EZ$351,Data!EQ$4,FALSE)</f>
        <v>2.4615384615384615E-2</v>
      </c>
      <c r="Y202" s="22">
        <f>VLOOKUP($B202,Data!$A$8:$EZ$351,Data!ER$4,FALSE)</f>
        <v>2.4294294294294295E-2</v>
      </c>
      <c r="Z202" s="22">
        <f>VLOOKUP($B202,Data!$A$8:$EZ$351,Data!ES$4,FALSE)</f>
        <v>2.3567073170731707E-2</v>
      </c>
      <c r="AA202" s="22">
        <f>VLOOKUP($B202,Data!$A$8:$EZ$351,Data!ET$4,FALSE)</f>
        <v>2.2114803625377644E-2</v>
      </c>
      <c r="AB202" s="22">
        <f>VLOOKUP($B202,Data!$A$8:$EZ$351,Data!EU$4,FALSE)</f>
        <v>2.4386503067484664E-2</v>
      </c>
      <c r="AC202" s="22">
        <f>VLOOKUP($B202,Data!$A$8:$EZ$351,Data!EV$4,FALSE)</f>
        <v>2.5238095238095237E-2</v>
      </c>
      <c r="AD202" s="22">
        <f>VLOOKUP($B202,Data!$A$8:$EZ$351,Data!EW$4,FALSE)</f>
        <v>2.4563106796116504E-2</v>
      </c>
      <c r="AE202" s="22">
        <f>VLOOKUP($B202,Data!$A$8:$EZ$351,Data!EX$4,FALSE)</f>
        <v>2.3831168831168831E-2</v>
      </c>
      <c r="AF202" s="22">
        <f>VLOOKUP($B202,Data!$A$8:$EZ$351,Data!EY$4,FALSE)</f>
        <v>2.5283018867924528E-2</v>
      </c>
      <c r="AG202" s="22">
        <f>VLOOKUP($B202,Data!$A$8:$EZ$351,Data!EZ$4,FALSE)</f>
        <v>2.5063291139240506E-2</v>
      </c>
      <c r="AH202" s="22">
        <f>VLOOKUP($B202,Data!$A$8:$FA$351,Data!FA$4,FALSE)</f>
        <v>2.5727848101265823E-2</v>
      </c>
      <c r="AI202" s="22">
        <f>VLOOKUP($B202,Data!$A$8:FB$351,Data!FB$4,FALSE)</f>
        <v>2.503225806451613E-2</v>
      </c>
      <c r="AJ202" s="22">
        <f>VLOOKUP($B202,Data!$A$8:FC$351,Data!FC$4,FALSE)</f>
        <v>2.8181818181818183E-2</v>
      </c>
      <c r="AK202" s="22">
        <f>VLOOKUP($B202,Data!$A$8:FD$351,Data!FD$4,FALSE)</f>
        <v>6.8750000000000006E-2</v>
      </c>
      <c r="AL202" s="22">
        <f>VLOOKUP($B202,Data!$A$8:FE$351,Data!FE$4,FALSE)</f>
        <v>6.7880794701986755E-2</v>
      </c>
      <c r="AM202" s="22">
        <f>VLOOKUP($B202,Data!$A$8:FF$351,Data!FF$4,FALSE)</f>
        <v>6.4885245901639341E-2</v>
      </c>
      <c r="AN202" s="22" t="e">
        <f>VLOOKUP($B202,Data!$A$8:$EZ$351,Data!#REF!,FALSE)</f>
        <v>#REF!</v>
      </c>
      <c r="AO202" s="22" t="e">
        <f>VLOOKUP($B202,Data!$A$8:$EZ$351,Data!#REF!,FALSE)</f>
        <v>#REF!</v>
      </c>
      <c r="AP202" s="22" t="e">
        <f>VLOOKUP($B202,Data!$A$8:$EZ$351,Data!#REF!,FALSE)</f>
        <v>#REF!</v>
      </c>
      <c r="AQ202" s="22" t="e">
        <f>VLOOKUP($B202,Data!$A$8:$EZ$351,Data!#REF!,FALSE)</f>
        <v>#REF!</v>
      </c>
      <c r="AR202" s="22" t="e">
        <f>VLOOKUP($B202,Data!$A$8:$EZ$351,Data!#REF!,FALSE)</f>
        <v>#REF!</v>
      </c>
      <c r="AS202" s="22" t="e">
        <f>VLOOKUP($B202,Data!$A$8:$EZ$351,Data!#REF!,FALSE)</f>
        <v>#REF!</v>
      </c>
      <c r="AT202" s="22" t="e">
        <f>VLOOKUP($B202,Data!$A$8:$EZ$351,Data!#REF!,FALSE)</f>
        <v>#REF!</v>
      </c>
      <c r="AU202" s="22" t="e">
        <f>VLOOKUP($B202,Data!$A$8:$EZ$351,Data!#REF!,FALSE)</f>
        <v>#REF!</v>
      </c>
      <c r="AV202" s="22" t="e">
        <f>VLOOKUP($B202,Data!$A$8:$EZ$351,Data!#REF!,FALSE)</f>
        <v>#REF!</v>
      </c>
      <c r="AW202" s="22" t="e">
        <f>VLOOKUP($B202,Data!$A$8:$EZ$351,Data!#REF!,FALSE)</f>
        <v>#REF!</v>
      </c>
      <c r="AX202" s="22" t="e">
        <f>VLOOKUP($B202,Data!$A$8:$EZ$351,Data!#REF!,FALSE)</f>
        <v>#REF!</v>
      </c>
      <c r="AY202" s="22" t="e">
        <f>VLOOKUP($B202,Data!$A$8:$EZ$351,Data!#REF!,FALSE)</f>
        <v>#REF!</v>
      </c>
      <c r="AZ202" s="22" t="e">
        <f>VLOOKUP($B202,Data!$A$8:$EZ$351,Data!#REF!,FALSE)</f>
        <v>#REF!</v>
      </c>
      <c r="BA202" s="22" t="e">
        <f>VLOOKUP($B202,Data!$A$8:$EZ$351,Data!#REF!,FALSE)</f>
        <v>#REF!</v>
      </c>
      <c r="BB202" s="22" t="e">
        <f>VLOOKUP($B202,Data!$A$8:$EZ$351,Data!#REF!,FALSE)</f>
        <v>#REF!</v>
      </c>
      <c r="BC202" s="22" t="e">
        <f>VLOOKUP($B202,Data!$A$8:$EZ$351,Data!#REF!,FALSE)</f>
        <v>#REF!</v>
      </c>
      <c r="BD202" s="22" t="e">
        <f>VLOOKUP($B202,Data!$A$8:$EZ$351,Data!#REF!,FALSE)</f>
        <v>#REF!</v>
      </c>
      <c r="BE202" s="22" t="e">
        <f>VLOOKUP($B202,Data!$A$8:$EZ$351,Data!#REF!,FALSE)</f>
        <v>#REF!</v>
      </c>
    </row>
    <row r="203" spans="1:57" x14ac:dyDescent="0.3">
      <c r="A203" s="1"/>
      <c r="B203" s="16" t="s">
        <v>216</v>
      </c>
      <c r="C203" s="35" t="s">
        <v>441</v>
      </c>
      <c r="D203" t="s">
        <v>0</v>
      </c>
      <c r="E203" s="36" t="s">
        <v>216</v>
      </c>
      <c r="F203" t="s">
        <v>397</v>
      </c>
      <c r="G203" t="s">
        <v>418</v>
      </c>
      <c r="H203" s="22" t="e">
        <f>VLOOKUP($B203,Data!$A$8:$EZ$351,Data!EA$4,FALSE)</f>
        <v>#DIV/0!</v>
      </c>
      <c r="I203" s="22">
        <f>VLOOKUP($B203,Data!$A$8:$EZ$351,Data!EB$4,FALSE)</f>
        <v>4.8189655172413796E-2</v>
      </c>
      <c r="J203" s="22">
        <f>VLOOKUP($B203,Data!$A$8:$EZ$351,Data!EC$4,FALSE)</f>
        <v>4.6825396825396826E-2</v>
      </c>
      <c r="K203" s="22">
        <f>VLOOKUP($B203,Data!$A$8:$EZ$351,Data!ED$4,FALSE)</f>
        <v>4.2488789237668162E-2</v>
      </c>
      <c r="L203" s="22">
        <f>VLOOKUP($B203,Data!$A$8:$EZ$351,Data!EE$4,FALSE)</f>
        <v>4.2735632183908044E-2</v>
      </c>
      <c r="M203" s="22">
        <f>VLOOKUP($B203,Data!$A$8:$EZ$351,Data!EF$4,FALSE)</f>
        <v>3.9354838709677417E-2</v>
      </c>
      <c r="N203" s="22">
        <f>VLOOKUP($B203,Data!$A$8:$EZ$351,Data!EG$4,FALSE)</f>
        <v>3.5407239819004524E-2</v>
      </c>
      <c r="O203" s="22">
        <f>VLOOKUP($B203,Data!$A$8:$EZ$351,Data!EH$4,FALSE)</f>
        <v>3.0108932461873638E-2</v>
      </c>
      <c r="P203" s="22">
        <f>VLOOKUP($B203,Data!$A$8:$EZ$351,Data!EI$4,FALSE)</f>
        <v>3.1058091286307054E-2</v>
      </c>
      <c r="Q203" s="22">
        <f>VLOOKUP($B203,Data!$A$8:$EZ$351,Data!EJ$4,FALSE)</f>
        <v>2.844E-2</v>
      </c>
      <c r="R203" s="22">
        <f>VLOOKUP($B203,Data!$A$8:$EZ$351,Data!EK$4,FALSE)</f>
        <v>2.5813492063492063E-2</v>
      </c>
      <c r="S203" s="22">
        <f>VLOOKUP($B203,Data!$A$8:$EZ$351,Data!EL$4,FALSE)</f>
        <v>2.3858267716535434E-2</v>
      </c>
      <c r="T203" s="22">
        <f>VLOOKUP($B203,Data!$A$8:$EZ$351,Data!EM$4,FALSE)</f>
        <v>2.5108481262327415E-2</v>
      </c>
      <c r="U203" s="22">
        <f>VLOOKUP($B203,Data!$A$8:$EZ$351,Data!EN$4,FALSE)</f>
        <v>2.4736842105263158E-2</v>
      </c>
      <c r="V203" s="22">
        <f>VLOOKUP($B203,Data!$A$8:$EZ$351,Data!EO$4,FALSE)</f>
        <v>2.3619999999999999E-2</v>
      </c>
      <c r="W203" s="22">
        <f>VLOOKUP($B203,Data!$A$8:$EZ$351,Data!EP$4,FALSE)</f>
        <v>2.1381443298969072E-2</v>
      </c>
      <c r="X203" s="22">
        <f>VLOOKUP($B203,Data!$A$8:$EZ$351,Data!EQ$4,FALSE)</f>
        <v>2.2725366876310271E-2</v>
      </c>
      <c r="Y203" s="22">
        <f>VLOOKUP($B203,Data!$A$8:$EZ$351,Data!ER$4,FALSE)</f>
        <v>2.1480730223123731E-2</v>
      </c>
      <c r="Z203" s="22">
        <f>VLOOKUP($B203,Data!$A$8:$EZ$351,Data!ES$4,FALSE)</f>
        <v>2.0039138943248533E-2</v>
      </c>
      <c r="AA203" s="22">
        <f>VLOOKUP($B203,Data!$A$8:$EZ$351,Data!ET$4,FALSE)</f>
        <v>1.9014869888475835E-2</v>
      </c>
      <c r="AB203" s="22">
        <f>VLOOKUP($B203,Data!$A$8:$EZ$351,Data!EU$4,FALSE)</f>
        <v>2.1305182341650672E-2</v>
      </c>
      <c r="AC203" s="22">
        <f>VLOOKUP($B203,Data!$A$8:$EZ$351,Data!EV$4,FALSE)</f>
        <v>2.0885826771653543E-2</v>
      </c>
      <c r="AD203" s="22">
        <f>VLOOKUP($B203,Data!$A$8:$EZ$351,Data!EW$4,FALSE)</f>
        <v>2.1169354838709676E-2</v>
      </c>
      <c r="AE203" s="22">
        <f>VLOOKUP($B203,Data!$A$8:$EZ$351,Data!EX$4,FALSE)</f>
        <v>2.1568228105906313E-2</v>
      </c>
      <c r="AF203" s="22">
        <f>VLOOKUP($B203,Data!$A$8:$EZ$351,Data!EY$4,FALSE)</f>
        <v>2.2084942084942084E-2</v>
      </c>
      <c r="AG203" s="22">
        <f>VLOOKUP($B203,Data!$A$8:$EZ$351,Data!EZ$4,FALSE)</f>
        <v>2.2210953346855983E-2</v>
      </c>
      <c r="AH203" s="22">
        <f>VLOOKUP($B203,Data!$A$8:$FA$351,Data!FA$4,FALSE)</f>
        <v>2.2872340425531913E-2</v>
      </c>
      <c r="AI203" s="22">
        <f>VLOOKUP($B203,Data!$A$8:FB$351,Data!FB$4,FALSE)</f>
        <v>2.1580041580041578E-2</v>
      </c>
      <c r="AJ203" s="22">
        <f>VLOOKUP($B203,Data!$A$8:FC$351,Data!FC$4,FALSE)</f>
        <v>2.2092555331991951E-2</v>
      </c>
      <c r="AK203" s="22">
        <f>VLOOKUP($B203,Data!$A$8:FD$351,Data!FD$4,FALSE)</f>
        <v>5.6832298136645962E-2</v>
      </c>
      <c r="AL203" s="22">
        <f>VLOOKUP($B203,Data!$A$8:FE$351,Data!FE$4,FALSE)</f>
        <v>5.6098562628336755E-2</v>
      </c>
      <c r="AM203" s="22">
        <f>VLOOKUP($B203,Data!$A$8:FF$351,Data!FF$4,FALSE)</f>
        <v>5.2952182952182951E-2</v>
      </c>
      <c r="AN203" s="22" t="e">
        <f>VLOOKUP($B203,Data!$A$8:$EZ$351,Data!#REF!,FALSE)</f>
        <v>#REF!</v>
      </c>
      <c r="AO203" s="22" t="e">
        <f>VLOOKUP($B203,Data!$A$8:$EZ$351,Data!#REF!,FALSE)</f>
        <v>#REF!</v>
      </c>
      <c r="AP203" s="22" t="e">
        <f>VLOOKUP($B203,Data!$A$8:$EZ$351,Data!#REF!,FALSE)</f>
        <v>#REF!</v>
      </c>
      <c r="AQ203" s="22" t="e">
        <f>VLOOKUP($B203,Data!$A$8:$EZ$351,Data!#REF!,FALSE)</f>
        <v>#REF!</v>
      </c>
      <c r="AR203" s="22" t="e">
        <f>VLOOKUP($B203,Data!$A$8:$EZ$351,Data!#REF!,FALSE)</f>
        <v>#REF!</v>
      </c>
      <c r="AS203" s="22" t="e">
        <f>VLOOKUP($B203,Data!$A$8:$EZ$351,Data!#REF!,FALSE)</f>
        <v>#REF!</v>
      </c>
      <c r="AT203" s="22" t="e">
        <f>VLOOKUP($B203,Data!$A$8:$EZ$351,Data!#REF!,FALSE)</f>
        <v>#REF!</v>
      </c>
      <c r="AU203" s="22" t="e">
        <f>VLOOKUP($B203,Data!$A$8:$EZ$351,Data!#REF!,FALSE)</f>
        <v>#REF!</v>
      </c>
      <c r="AV203" s="22" t="e">
        <f>VLOOKUP($B203,Data!$A$8:$EZ$351,Data!#REF!,FALSE)</f>
        <v>#REF!</v>
      </c>
      <c r="AW203" s="22" t="e">
        <f>VLOOKUP($B203,Data!$A$8:$EZ$351,Data!#REF!,FALSE)</f>
        <v>#REF!</v>
      </c>
      <c r="AX203" s="22" t="e">
        <f>VLOOKUP($B203,Data!$A$8:$EZ$351,Data!#REF!,FALSE)</f>
        <v>#REF!</v>
      </c>
      <c r="AY203" s="22" t="e">
        <f>VLOOKUP($B203,Data!$A$8:$EZ$351,Data!#REF!,FALSE)</f>
        <v>#REF!</v>
      </c>
      <c r="AZ203" s="22" t="e">
        <f>VLOOKUP($B203,Data!$A$8:$EZ$351,Data!#REF!,FALSE)</f>
        <v>#REF!</v>
      </c>
      <c r="BA203" s="22" t="e">
        <f>VLOOKUP($B203,Data!$A$8:$EZ$351,Data!#REF!,FALSE)</f>
        <v>#REF!</v>
      </c>
      <c r="BB203" s="22" t="e">
        <f>VLOOKUP($B203,Data!$A$8:$EZ$351,Data!#REF!,FALSE)</f>
        <v>#REF!</v>
      </c>
      <c r="BC203" s="22" t="e">
        <f>VLOOKUP($B203,Data!$A$8:$EZ$351,Data!#REF!,FALSE)</f>
        <v>#REF!</v>
      </c>
      <c r="BD203" s="22" t="e">
        <f>VLOOKUP($B203,Data!$A$8:$EZ$351,Data!#REF!,FALSE)</f>
        <v>#REF!</v>
      </c>
      <c r="BE203" s="22" t="e">
        <f>VLOOKUP($B203,Data!$A$8:$EZ$351,Data!#REF!,FALSE)</f>
        <v>#REF!</v>
      </c>
    </row>
    <row r="204" spans="1:57" x14ac:dyDescent="0.3">
      <c r="A204" s="1"/>
      <c r="B204" s="16" t="s">
        <v>217</v>
      </c>
      <c r="C204" s="35" t="s">
        <v>441</v>
      </c>
      <c r="D204" t="s">
        <v>442</v>
      </c>
      <c r="E204" s="36" t="s">
        <v>217</v>
      </c>
      <c r="F204" t="s">
        <v>418</v>
      </c>
      <c r="G204" t="s">
        <v>418</v>
      </c>
      <c r="H204" s="22" t="e">
        <f>VLOOKUP($B204,Data!$A$8:$EZ$351,Data!EA$4,FALSE)</f>
        <v>#DIV/0!</v>
      </c>
      <c r="I204" s="22">
        <f>VLOOKUP($B204,Data!$A$8:$EZ$351,Data!EB$4,FALSE)</f>
        <v>3.8663981201745551E-2</v>
      </c>
      <c r="J204" s="22">
        <f>VLOOKUP($B204,Data!$A$8:$EZ$351,Data!EC$4,FALSE)</f>
        <v>3.6857829670329668E-2</v>
      </c>
      <c r="K204" s="22">
        <f>VLOOKUP($B204,Data!$A$8:$EZ$351,Data!ED$4,FALSE)</f>
        <v>3.6232186305179007E-2</v>
      </c>
      <c r="L204" s="22">
        <f>VLOOKUP($B204,Data!$A$8:$EZ$351,Data!EE$4,FALSE)</f>
        <v>3.7587312900926588E-2</v>
      </c>
      <c r="M204" s="22">
        <f>VLOOKUP($B204,Data!$A$8:$EZ$351,Data!EF$4,FALSE)</f>
        <v>3.1666666666666669E-2</v>
      </c>
      <c r="N204" s="22">
        <f>VLOOKUP($B204,Data!$A$8:$EZ$351,Data!EG$4,FALSE)</f>
        <v>2.7217081850533807E-2</v>
      </c>
      <c r="O204" s="22">
        <f>VLOOKUP($B204,Data!$A$8:$EZ$351,Data!EH$4,FALSE)</f>
        <v>2.6676106194690265E-2</v>
      </c>
      <c r="P204" s="22">
        <f>VLOOKUP($B204,Data!$A$8:$EZ$351,Data!EI$4,FALSE)</f>
        <v>2.6730158730158729E-2</v>
      </c>
      <c r="Q204" s="22">
        <f>VLOOKUP($B204,Data!$A$8:$EZ$351,Data!EJ$4,FALSE)</f>
        <v>2.4108688127379718E-2</v>
      </c>
      <c r="R204" s="22">
        <f>VLOOKUP($B204,Data!$A$8:$EZ$351,Data!EK$4,FALSE)</f>
        <v>2.3077457450503647E-2</v>
      </c>
      <c r="S204" s="22">
        <f>VLOOKUP($B204,Data!$A$8:$EZ$351,Data!EL$4,FALSE)</f>
        <v>2.3387319090282563E-2</v>
      </c>
      <c r="T204" s="22">
        <f>VLOOKUP($B204,Data!$A$8:$EZ$351,Data!EM$4,FALSE)</f>
        <v>2.445853324194654E-2</v>
      </c>
      <c r="U204" s="22">
        <f>VLOOKUP($B204,Data!$A$8:$EZ$351,Data!EN$4,FALSE)</f>
        <v>2.1947439353099729E-2</v>
      </c>
      <c r="V204" s="22">
        <f>VLOOKUP($B204,Data!$A$8:$EZ$351,Data!EO$4,FALSE)</f>
        <v>2.1124916051040967E-2</v>
      </c>
      <c r="W204" s="22">
        <f>VLOOKUP($B204,Data!$A$8:$EZ$351,Data!EP$4,FALSE)</f>
        <v>2.1874158815612381E-2</v>
      </c>
      <c r="X204" s="22">
        <f>VLOOKUP($B204,Data!$A$8:$EZ$351,Data!EQ$4,FALSE)</f>
        <v>2.4077340569877884E-2</v>
      </c>
      <c r="Y204" s="22">
        <f>VLOOKUP($B204,Data!$A$8:$EZ$351,Data!ER$4,FALSE)</f>
        <v>2.3134070490670351E-2</v>
      </c>
      <c r="Z204" s="22">
        <f>VLOOKUP($B204,Data!$A$8:$EZ$351,Data!ES$4,FALSE)</f>
        <v>2.2180814354727397E-2</v>
      </c>
      <c r="AA204" s="22">
        <f>VLOOKUP($B204,Data!$A$8:$EZ$351,Data!ET$4,FALSE)</f>
        <v>2.2372705230342918E-2</v>
      </c>
      <c r="AB204" s="22">
        <f>VLOOKUP($B204,Data!$A$8:$EZ$351,Data!EU$4,FALSE)</f>
        <v>2.42911877394636E-2</v>
      </c>
      <c r="AC204" s="22">
        <f>VLOOKUP($B204,Data!$A$8:$EZ$351,Data!EV$4,FALSE)</f>
        <v>2.2985865724381625E-2</v>
      </c>
      <c r="AD204" s="22">
        <f>VLOOKUP($B204,Data!$A$8:$EZ$351,Data!EW$4,FALSE)</f>
        <v>2.238078541374474E-2</v>
      </c>
      <c r="AE204" s="22">
        <f>VLOOKUP($B204,Data!$A$8:$EZ$351,Data!EX$4,FALSE)</f>
        <v>2.2580077437521998E-2</v>
      </c>
      <c r="AF204" s="22">
        <f>VLOOKUP($B204,Data!$A$8:$EZ$351,Data!EY$4,FALSE)</f>
        <v>2.3660337552742616E-2</v>
      </c>
      <c r="AG204" s="22">
        <f>VLOOKUP($B204,Data!$A$8:$EZ$351,Data!EZ$4,FALSE)</f>
        <v>2.1338418862690708E-2</v>
      </c>
      <c r="AH204" s="22">
        <f>VLOOKUP($B204,Data!$A$8:$FA$351,Data!FA$4,FALSE)</f>
        <v>2.0427021351067554E-2</v>
      </c>
      <c r="AI204" s="22">
        <f>VLOOKUP($B204,Data!$A$8:FB$351,Data!FB$4,FALSE)</f>
        <v>2.1004936530324401E-2</v>
      </c>
      <c r="AJ204" s="22">
        <f>VLOOKUP($B204,Data!$A$8:FC$351,Data!FC$4,FALSE)</f>
        <v>2.2554174067495561E-2</v>
      </c>
      <c r="AK204" s="22">
        <f>VLOOKUP($B204,Data!$A$8:FD$351,Data!FD$4,FALSE)</f>
        <v>5.5658518788763225E-2</v>
      </c>
      <c r="AL204" s="22">
        <f>VLOOKUP($B204,Data!$A$8:FE$351,Data!FE$4,FALSE)</f>
        <v>5.2999634636463282E-2</v>
      </c>
      <c r="AM204" s="22">
        <f>VLOOKUP($B204,Data!$A$8:FF$351,Data!FF$4,FALSE)</f>
        <v>4.9284172661870504E-2</v>
      </c>
      <c r="AN204" s="22" t="e">
        <f>VLOOKUP($B204,Data!$A$8:$EZ$351,Data!#REF!,FALSE)</f>
        <v>#REF!</v>
      </c>
      <c r="AO204" s="22" t="e">
        <f>VLOOKUP($B204,Data!$A$8:$EZ$351,Data!#REF!,FALSE)</f>
        <v>#REF!</v>
      </c>
      <c r="AP204" s="22" t="e">
        <f>VLOOKUP($B204,Data!$A$8:$EZ$351,Data!#REF!,FALSE)</f>
        <v>#REF!</v>
      </c>
      <c r="AQ204" s="22" t="e">
        <f>VLOOKUP($B204,Data!$A$8:$EZ$351,Data!#REF!,FALSE)</f>
        <v>#REF!</v>
      </c>
      <c r="AR204" s="22" t="e">
        <f>VLOOKUP($B204,Data!$A$8:$EZ$351,Data!#REF!,FALSE)</f>
        <v>#REF!</v>
      </c>
      <c r="AS204" s="22" t="e">
        <f>VLOOKUP($B204,Data!$A$8:$EZ$351,Data!#REF!,FALSE)</f>
        <v>#REF!</v>
      </c>
      <c r="AT204" s="22" t="e">
        <f>VLOOKUP($B204,Data!$A$8:$EZ$351,Data!#REF!,FALSE)</f>
        <v>#REF!</v>
      </c>
      <c r="AU204" s="22" t="e">
        <f>VLOOKUP($B204,Data!$A$8:$EZ$351,Data!#REF!,FALSE)</f>
        <v>#REF!</v>
      </c>
      <c r="AV204" s="22" t="e">
        <f>VLOOKUP($B204,Data!$A$8:$EZ$351,Data!#REF!,FALSE)</f>
        <v>#REF!</v>
      </c>
      <c r="AW204" s="22" t="e">
        <f>VLOOKUP($B204,Data!$A$8:$EZ$351,Data!#REF!,FALSE)</f>
        <v>#REF!</v>
      </c>
      <c r="AX204" s="22" t="e">
        <f>VLOOKUP($B204,Data!$A$8:$EZ$351,Data!#REF!,FALSE)</f>
        <v>#REF!</v>
      </c>
      <c r="AY204" s="22" t="e">
        <f>VLOOKUP($B204,Data!$A$8:$EZ$351,Data!#REF!,FALSE)</f>
        <v>#REF!</v>
      </c>
      <c r="AZ204" s="22" t="e">
        <f>VLOOKUP($B204,Data!$A$8:$EZ$351,Data!#REF!,FALSE)</f>
        <v>#REF!</v>
      </c>
      <c r="BA204" s="22" t="e">
        <f>VLOOKUP($B204,Data!$A$8:$EZ$351,Data!#REF!,FALSE)</f>
        <v>#REF!</v>
      </c>
      <c r="BB204" s="22" t="e">
        <f>VLOOKUP($B204,Data!$A$8:$EZ$351,Data!#REF!,FALSE)</f>
        <v>#REF!</v>
      </c>
      <c r="BC204" s="22" t="e">
        <f>VLOOKUP($B204,Data!$A$8:$EZ$351,Data!#REF!,FALSE)</f>
        <v>#REF!</v>
      </c>
      <c r="BD204" s="22" t="e">
        <f>VLOOKUP($B204,Data!$A$8:$EZ$351,Data!#REF!,FALSE)</f>
        <v>#REF!</v>
      </c>
      <c r="BE204" s="22" t="e">
        <f>VLOOKUP($B204,Data!$A$8:$EZ$351,Data!#REF!,FALSE)</f>
        <v>#REF!</v>
      </c>
    </row>
    <row r="205" spans="1:57" x14ac:dyDescent="0.3">
      <c r="A205" s="1"/>
      <c r="B205" s="16" t="s">
        <v>218</v>
      </c>
      <c r="C205" s="35" t="s">
        <v>440</v>
      </c>
      <c r="D205" t="s">
        <v>0</v>
      </c>
      <c r="E205" s="36" t="s">
        <v>218</v>
      </c>
      <c r="F205" t="s">
        <v>405</v>
      </c>
      <c r="G205" t="s">
        <v>405</v>
      </c>
      <c r="H205" s="22" t="e">
        <f>VLOOKUP($B205,Data!$A$8:$EZ$351,Data!EA$4,FALSE)</f>
        <v>#DIV/0!</v>
      </c>
      <c r="I205" s="22">
        <f>VLOOKUP($B205,Data!$A$8:$EZ$351,Data!EB$4,FALSE)</f>
        <v>7.0534759358288776E-2</v>
      </c>
      <c r="J205" s="22">
        <f>VLOOKUP($B205,Data!$A$8:$EZ$351,Data!EC$4,FALSE)</f>
        <v>6.5379125780553077E-2</v>
      </c>
      <c r="K205" s="22">
        <f>VLOOKUP($B205,Data!$A$8:$EZ$351,Data!ED$4,FALSE)</f>
        <v>5.680717488789238E-2</v>
      </c>
      <c r="L205" s="22">
        <f>VLOOKUP($B205,Data!$A$8:$EZ$351,Data!EE$4,FALSE)</f>
        <v>6.1390374331550805E-2</v>
      </c>
      <c r="M205" s="22">
        <f>VLOOKUP($B205,Data!$A$8:$EZ$351,Data!EF$4,FALSE)</f>
        <v>5.8075506445672193E-2</v>
      </c>
      <c r="N205" s="22">
        <f>VLOOKUP($B205,Data!$A$8:$EZ$351,Data!EG$4,FALSE)</f>
        <v>5.1795806745670012E-2</v>
      </c>
      <c r="O205" s="22">
        <f>VLOOKUP($B205,Data!$A$8:$EZ$351,Data!EH$4,FALSE)</f>
        <v>4.4480922803904172E-2</v>
      </c>
      <c r="P205" s="22">
        <f>VLOOKUP($B205,Data!$A$8:$EZ$351,Data!EI$4,FALSE)</f>
        <v>4.7393992932862193E-2</v>
      </c>
      <c r="Q205" s="22">
        <f>VLOOKUP($B205,Data!$A$8:$EZ$351,Data!EJ$4,FALSE)</f>
        <v>4.4474605954465847E-2</v>
      </c>
      <c r="R205" s="22">
        <f>VLOOKUP($B205,Data!$A$8:$EZ$351,Data!EK$4,FALSE)</f>
        <v>4.0077989601386484E-2</v>
      </c>
      <c r="S205" s="22">
        <f>VLOOKUP($B205,Data!$A$8:$EZ$351,Data!EL$4,FALSE)</f>
        <v>3.7410947002606429E-2</v>
      </c>
      <c r="T205" s="22">
        <f>VLOOKUP($B205,Data!$A$8:$EZ$351,Data!EM$4,FALSE)</f>
        <v>4.2088772845953006E-2</v>
      </c>
      <c r="U205" s="22">
        <f>VLOOKUP($B205,Data!$A$8:$EZ$351,Data!EN$4,FALSE)</f>
        <v>4.0956521739130433E-2</v>
      </c>
      <c r="V205" s="22">
        <f>VLOOKUP($B205,Data!$A$8:$EZ$351,Data!EO$4,FALSE)</f>
        <v>3.9258620689655174E-2</v>
      </c>
      <c r="W205" s="22">
        <f>VLOOKUP($B205,Data!$A$8:$EZ$351,Data!EP$4,FALSE)</f>
        <v>3.6375321336760927E-2</v>
      </c>
      <c r="X205" s="22">
        <f>VLOOKUP($B205,Data!$A$8:$EZ$351,Data!EQ$4,FALSE)</f>
        <v>3.9082892416225749E-2</v>
      </c>
      <c r="Y205" s="22">
        <f>VLOOKUP($B205,Data!$A$8:$EZ$351,Data!ER$4,FALSE)</f>
        <v>3.9168141592920355E-2</v>
      </c>
      <c r="Z205" s="22">
        <f>VLOOKUP($B205,Data!$A$8:$EZ$351,Data!ES$4,FALSE)</f>
        <v>3.7641342756183749E-2</v>
      </c>
      <c r="AA205" s="22">
        <f>VLOOKUP($B205,Data!$A$8:$EZ$351,Data!ET$4,FALSE)</f>
        <v>3.8691006233303654E-2</v>
      </c>
      <c r="AB205" s="22">
        <f>VLOOKUP($B205,Data!$A$8:$EZ$351,Data!EU$4,FALSE)</f>
        <v>3.9682819383259911E-2</v>
      </c>
      <c r="AC205" s="22">
        <f>VLOOKUP($B205,Data!$A$8:$EZ$351,Data!EV$4,FALSE)</f>
        <v>3.7640936686903728E-2</v>
      </c>
      <c r="AD205" s="22">
        <f>VLOOKUP($B205,Data!$A$8:$EZ$351,Data!EW$4,FALSE)</f>
        <v>3.6538131962296487E-2</v>
      </c>
      <c r="AE205" s="22">
        <f>VLOOKUP($B205,Data!$A$8:$EZ$351,Data!EX$4,FALSE)</f>
        <v>3.470238095238095E-2</v>
      </c>
      <c r="AF205" s="22">
        <f>VLOOKUP($B205,Data!$A$8:$EZ$351,Data!EY$4,FALSE)</f>
        <v>3.6324503311258277E-2</v>
      </c>
      <c r="AG205" s="22">
        <f>VLOOKUP($B205,Data!$A$8:$EZ$351,Data!EZ$4,FALSE)</f>
        <v>3.5243506493506493E-2</v>
      </c>
      <c r="AH205" s="22">
        <f>VLOOKUP($B205,Data!$A$8:$FA$351,Data!FA$4,FALSE)</f>
        <v>3.611390284757119E-2</v>
      </c>
      <c r="AI205" s="22">
        <f>VLOOKUP($B205,Data!$A$8:FB$351,Data!FB$4,FALSE)</f>
        <v>3.4289276807980051E-2</v>
      </c>
      <c r="AJ205" s="22">
        <f>VLOOKUP($B205,Data!$A$8:FC$351,Data!FC$4,FALSE)</f>
        <v>3.8600858369098712E-2</v>
      </c>
      <c r="AK205" s="22">
        <f>VLOOKUP($B205,Data!$A$8:FD$351,Data!FD$4,FALSE)</f>
        <v>8.9124893797790997E-2</v>
      </c>
      <c r="AL205" s="22">
        <f>VLOOKUP($B205,Data!$A$8:FE$351,Data!FE$4,FALSE)</f>
        <v>8.5282224094355513E-2</v>
      </c>
      <c r="AM205" s="22">
        <f>VLOOKUP($B205,Data!$A$8:FF$351,Data!FF$4,FALSE)</f>
        <v>7.9975144987572494E-2</v>
      </c>
      <c r="AN205" s="22" t="e">
        <f>VLOOKUP($B205,Data!$A$8:$EZ$351,Data!#REF!,FALSE)</f>
        <v>#REF!</v>
      </c>
      <c r="AO205" s="22" t="e">
        <f>VLOOKUP($B205,Data!$A$8:$EZ$351,Data!#REF!,FALSE)</f>
        <v>#REF!</v>
      </c>
      <c r="AP205" s="22" t="e">
        <f>VLOOKUP($B205,Data!$A$8:$EZ$351,Data!#REF!,FALSE)</f>
        <v>#REF!</v>
      </c>
      <c r="AQ205" s="22" t="e">
        <f>VLOOKUP($B205,Data!$A$8:$EZ$351,Data!#REF!,FALSE)</f>
        <v>#REF!</v>
      </c>
      <c r="AR205" s="22" t="e">
        <f>VLOOKUP($B205,Data!$A$8:$EZ$351,Data!#REF!,FALSE)</f>
        <v>#REF!</v>
      </c>
      <c r="AS205" s="22" t="e">
        <f>VLOOKUP($B205,Data!$A$8:$EZ$351,Data!#REF!,FALSE)</f>
        <v>#REF!</v>
      </c>
      <c r="AT205" s="22" t="e">
        <f>VLOOKUP($B205,Data!$A$8:$EZ$351,Data!#REF!,FALSE)</f>
        <v>#REF!</v>
      </c>
      <c r="AU205" s="22" t="e">
        <f>VLOOKUP($B205,Data!$A$8:$EZ$351,Data!#REF!,FALSE)</f>
        <v>#REF!</v>
      </c>
      <c r="AV205" s="22" t="e">
        <f>VLOOKUP($B205,Data!$A$8:$EZ$351,Data!#REF!,FALSE)</f>
        <v>#REF!</v>
      </c>
      <c r="AW205" s="22" t="e">
        <f>VLOOKUP($B205,Data!$A$8:$EZ$351,Data!#REF!,FALSE)</f>
        <v>#REF!</v>
      </c>
      <c r="AX205" s="22" t="e">
        <f>VLOOKUP($B205,Data!$A$8:$EZ$351,Data!#REF!,FALSE)</f>
        <v>#REF!</v>
      </c>
      <c r="AY205" s="22" t="e">
        <f>VLOOKUP($B205,Data!$A$8:$EZ$351,Data!#REF!,FALSE)</f>
        <v>#REF!</v>
      </c>
      <c r="AZ205" s="22" t="e">
        <f>VLOOKUP($B205,Data!$A$8:$EZ$351,Data!#REF!,FALSE)</f>
        <v>#REF!</v>
      </c>
      <c r="BA205" s="22" t="e">
        <f>VLOOKUP($B205,Data!$A$8:$EZ$351,Data!#REF!,FALSE)</f>
        <v>#REF!</v>
      </c>
      <c r="BB205" s="22" t="e">
        <f>VLOOKUP($B205,Data!$A$8:$EZ$351,Data!#REF!,FALSE)</f>
        <v>#REF!</v>
      </c>
      <c r="BC205" s="22" t="e">
        <f>VLOOKUP($B205,Data!$A$8:$EZ$351,Data!#REF!,FALSE)</f>
        <v>#REF!</v>
      </c>
      <c r="BD205" s="22" t="e">
        <f>VLOOKUP($B205,Data!$A$8:$EZ$351,Data!#REF!,FALSE)</f>
        <v>#REF!</v>
      </c>
      <c r="BE205" s="22" t="e">
        <f>VLOOKUP($B205,Data!$A$8:$EZ$351,Data!#REF!,FALSE)</f>
        <v>#REF!</v>
      </c>
    </row>
    <row r="206" spans="1:57" x14ac:dyDescent="0.3">
      <c r="A206" s="1"/>
      <c r="B206" s="16" t="s">
        <v>15</v>
      </c>
      <c r="C206" s="35" t="s">
        <v>446</v>
      </c>
      <c r="D206" t="s">
        <v>442</v>
      </c>
      <c r="E206" s="36" t="s">
        <v>15</v>
      </c>
      <c r="F206" t="s">
        <v>418</v>
      </c>
      <c r="G206" t="s">
        <v>418</v>
      </c>
      <c r="H206" s="22" t="e">
        <f>VLOOKUP($B206,Data!$A$8:$EZ$351,Data!EA$4,FALSE)</f>
        <v>#DIV/0!</v>
      </c>
      <c r="I206" s="22">
        <f>VLOOKUP($B206,Data!$A$8:$EZ$351,Data!EB$4,FALSE)</f>
        <v>5.8644346871569705E-2</v>
      </c>
      <c r="J206" s="22">
        <f>VLOOKUP($B206,Data!$A$8:$EZ$351,Data!EC$4,FALSE)</f>
        <v>5.3857574924388231E-2</v>
      </c>
      <c r="K206" s="22">
        <f>VLOOKUP($B206,Data!$A$8:$EZ$351,Data!ED$4,FALSE)</f>
        <v>4.6544850498338869E-2</v>
      </c>
      <c r="L206" s="22">
        <f>VLOOKUP($B206,Data!$A$8:$EZ$351,Data!EE$4,FALSE)</f>
        <v>4.9069512862616314E-2</v>
      </c>
      <c r="M206" s="22">
        <f>VLOOKUP($B206,Data!$A$8:$EZ$351,Data!EF$4,FALSE)</f>
        <v>4.5791527313266446E-2</v>
      </c>
      <c r="N206" s="22">
        <f>VLOOKUP($B206,Data!$A$8:$EZ$351,Data!EG$4,FALSE)</f>
        <v>4.0323119777158772E-2</v>
      </c>
      <c r="O206" s="22">
        <f>VLOOKUP($B206,Data!$A$8:$EZ$351,Data!EH$4,FALSE)</f>
        <v>3.4210382513661201E-2</v>
      </c>
      <c r="P206" s="22">
        <f>VLOOKUP($B206,Data!$A$8:$EZ$351,Data!EI$4,FALSE)</f>
        <v>3.7543376480308456E-2</v>
      </c>
      <c r="Q206" s="22">
        <f>VLOOKUP($B206,Data!$A$8:$EZ$351,Data!EJ$4,FALSE)</f>
        <v>3.5073810825587755E-2</v>
      </c>
      <c r="R206" s="22">
        <f>VLOOKUP($B206,Data!$A$8:$EZ$351,Data!EK$4,FALSE)</f>
        <v>3.2825013713658806E-2</v>
      </c>
      <c r="S206" s="22">
        <f>VLOOKUP($B206,Data!$A$8:$EZ$351,Data!EL$4,FALSE)</f>
        <v>3.0750276854928017E-2</v>
      </c>
      <c r="T206" s="22">
        <f>VLOOKUP($B206,Data!$A$8:$EZ$351,Data!EM$4,FALSE)</f>
        <v>3.3765736179529285E-2</v>
      </c>
      <c r="U206" s="22">
        <f>VLOOKUP($B206,Data!$A$8:$EZ$351,Data!EN$4,FALSE)</f>
        <v>3.2901568415359655E-2</v>
      </c>
      <c r="V206" s="22">
        <f>VLOOKUP($B206,Data!$A$8:$EZ$351,Data!EO$4,FALSE)</f>
        <v>3.117330462863294E-2</v>
      </c>
      <c r="W206" s="22">
        <f>VLOOKUP($B206,Data!$A$8:$EZ$351,Data!EP$4,FALSE)</f>
        <v>2.8844813722862503E-2</v>
      </c>
      <c r="X206" s="22">
        <f>VLOOKUP($B206,Data!$A$8:$EZ$351,Data!EQ$4,FALSE)</f>
        <v>3.0567451820128478E-2</v>
      </c>
      <c r="Y206" s="22">
        <f>VLOOKUP($B206,Data!$A$8:$EZ$351,Data!ER$4,FALSE)</f>
        <v>3.1278093690766312E-2</v>
      </c>
      <c r="Z206" s="22">
        <f>VLOOKUP($B206,Data!$A$8:$EZ$351,Data!ES$4,FALSE)</f>
        <v>2.9924303865909704E-2</v>
      </c>
      <c r="AA206" s="22">
        <f>VLOOKUP($B206,Data!$A$8:$EZ$351,Data!ET$4,FALSE)</f>
        <v>2.9515561569688768E-2</v>
      </c>
      <c r="AB206" s="22">
        <f>VLOOKUP($B206,Data!$A$8:$EZ$351,Data!EU$4,FALSE)</f>
        <v>3.1897870016384493E-2</v>
      </c>
      <c r="AC206" s="22">
        <f>VLOOKUP($B206,Data!$A$8:$EZ$351,Data!EV$4,FALSE)</f>
        <v>3.1191512513601742E-2</v>
      </c>
      <c r="AD206" s="22">
        <f>VLOOKUP($B206,Data!$A$8:$EZ$351,Data!EW$4,FALSE)</f>
        <v>3.0094111320247377E-2</v>
      </c>
      <c r="AE206" s="22">
        <f>VLOOKUP($B206,Data!$A$8:$EZ$351,Data!EX$4,FALSE)</f>
        <v>2.859170013386881E-2</v>
      </c>
      <c r="AF206" s="22">
        <f>VLOOKUP($B206,Data!$A$8:$EZ$351,Data!EY$4,FALSE)</f>
        <v>3.1089692101740295E-2</v>
      </c>
      <c r="AG206" s="22">
        <f>VLOOKUP($B206,Data!$A$8:$EZ$351,Data!EZ$4,FALSE)</f>
        <v>3.031241795746915E-2</v>
      </c>
      <c r="AH206" s="22">
        <f>VLOOKUP($B206,Data!$A$8:$FA$351,Data!FA$4,FALSE)</f>
        <v>3.0036978341257264E-2</v>
      </c>
      <c r="AI206" s="22">
        <f>VLOOKUP($B206,Data!$A$8:FB$351,Data!FB$4,FALSE)</f>
        <v>2.8448818897637795E-2</v>
      </c>
      <c r="AJ206" s="22">
        <f>VLOOKUP($B206,Data!$A$8:FC$351,Data!FC$4,FALSE)</f>
        <v>3.0869565217391304E-2</v>
      </c>
      <c r="AK206" s="22">
        <f>VLOOKUP($B206,Data!$A$8:FD$351,Data!FD$4,FALSE)</f>
        <v>7.1532112458086147E-2</v>
      </c>
      <c r="AL206" s="22">
        <f>VLOOKUP($B206,Data!$A$8:FE$351,Data!FE$4,FALSE)</f>
        <v>6.814252636995112E-2</v>
      </c>
      <c r="AM206" s="22">
        <f>VLOOKUP($B206,Data!$A$8:FF$351,Data!FF$4,FALSE)</f>
        <v>6.4719247845390446E-2</v>
      </c>
      <c r="AN206" s="22" t="e">
        <f>VLOOKUP($B206,Data!$A$8:$EZ$351,Data!#REF!,FALSE)</f>
        <v>#REF!</v>
      </c>
      <c r="AO206" s="22" t="e">
        <f>VLOOKUP($B206,Data!$A$8:$EZ$351,Data!#REF!,FALSE)</f>
        <v>#REF!</v>
      </c>
      <c r="AP206" s="22" t="e">
        <f>VLOOKUP($B206,Data!$A$8:$EZ$351,Data!#REF!,FALSE)</f>
        <v>#REF!</v>
      </c>
      <c r="AQ206" s="22" t="e">
        <f>VLOOKUP($B206,Data!$A$8:$EZ$351,Data!#REF!,FALSE)</f>
        <v>#REF!</v>
      </c>
      <c r="AR206" s="22" t="e">
        <f>VLOOKUP($B206,Data!$A$8:$EZ$351,Data!#REF!,FALSE)</f>
        <v>#REF!</v>
      </c>
      <c r="AS206" s="22" t="e">
        <f>VLOOKUP($B206,Data!$A$8:$EZ$351,Data!#REF!,FALSE)</f>
        <v>#REF!</v>
      </c>
      <c r="AT206" s="22" t="e">
        <f>VLOOKUP($B206,Data!$A$8:$EZ$351,Data!#REF!,FALSE)</f>
        <v>#REF!</v>
      </c>
      <c r="AU206" s="22" t="e">
        <f>VLOOKUP($B206,Data!$A$8:$EZ$351,Data!#REF!,FALSE)</f>
        <v>#REF!</v>
      </c>
      <c r="AV206" s="22" t="e">
        <f>VLOOKUP($B206,Data!$A$8:$EZ$351,Data!#REF!,FALSE)</f>
        <v>#REF!</v>
      </c>
      <c r="AW206" s="22" t="e">
        <f>VLOOKUP($B206,Data!$A$8:$EZ$351,Data!#REF!,FALSE)</f>
        <v>#REF!</v>
      </c>
      <c r="AX206" s="22" t="e">
        <f>VLOOKUP($B206,Data!$A$8:$EZ$351,Data!#REF!,FALSE)</f>
        <v>#REF!</v>
      </c>
      <c r="AY206" s="22" t="e">
        <f>VLOOKUP($B206,Data!$A$8:$EZ$351,Data!#REF!,FALSE)</f>
        <v>#REF!</v>
      </c>
      <c r="AZ206" s="22" t="e">
        <f>VLOOKUP($B206,Data!$A$8:$EZ$351,Data!#REF!,FALSE)</f>
        <v>#REF!</v>
      </c>
      <c r="BA206" s="22" t="e">
        <f>VLOOKUP($B206,Data!$A$8:$EZ$351,Data!#REF!,FALSE)</f>
        <v>#REF!</v>
      </c>
      <c r="BB206" s="22" t="e">
        <f>VLOOKUP($B206,Data!$A$8:$EZ$351,Data!#REF!,FALSE)</f>
        <v>#REF!</v>
      </c>
      <c r="BC206" s="22" t="e">
        <f>VLOOKUP($B206,Data!$A$8:$EZ$351,Data!#REF!,FALSE)</f>
        <v>#REF!</v>
      </c>
      <c r="BD206" s="22" t="e">
        <f>VLOOKUP($B206,Data!$A$8:$EZ$351,Data!#REF!,FALSE)</f>
        <v>#REF!</v>
      </c>
      <c r="BE206" s="22" t="e">
        <f>VLOOKUP($B206,Data!$A$8:$EZ$351,Data!#REF!,FALSE)</f>
        <v>#REF!</v>
      </c>
    </row>
    <row r="207" spans="1:57" x14ac:dyDescent="0.3">
      <c r="A207" s="1"/>
      <c r="B207" s="16" t="s">
        <v>219</v>
      </c>
      <c r="C207" s="35" t="s">
        <v>441</v>
      </c>
      <c r="D207" t="s">
        <v>442</v>
      </c>
      <c r="E207" s="36" t="s">
        <v>219</v>
      </c>
      <c r="F207" t="s">
        <v>401</v>
      </c>
      <c r="G207" t="s">
        <v>418</v>
      </c>
      <c r="H207" s="22" t="e">
        <f>VLOOKUP($B207,Data!$A$8:$EZ$351,Data!EA$4,FALSE)</f>
        <v>#DIV/0!</v>
      </c>
      <c r="I207" s="22">
        <f>VLOOKUP($B207,Data!$A$8:$EZ$351,Data!EB$4,FALSE)</f>
        <v>7.1647058823529411E-2</v>
      </c>
      <c r="J207" s="22">
        <f>VLOOKUP($B207,Data!$A$8:$EZ$351,Data!EC$4,FALSE)</f>
        <v>6.5969954278249504E-2</v>
      </c>
      <c r="K207" s="22">
        <f>VLOOKUP($B207,Data!$A$8:$EZ$351,Data!ED$4,FALSE)</f>
        <v>6.4298128342245991E-2</v>
      </c>
      <c r="L207" s="22">
        <f>VLOOKUP($B207,Data!$A$8:$EZ$351,Data!EE$4,FALSE)</f>
        <v>6.588077695914267E-2</v>
      </c>
      <c r="M207" s="22">
        <f>VLOOKUP($B207,Data!$A$8:$EZ$351,Data!EF$4,FALSE)</f>
        <v>5.8191560616208976E-2</v>
      </c>
      <c r="N207" s="22">
        <f>VLOOKUP($B207,Data!$A$8:$EZ$351,Data!EG$4,FALSE)</f>
        <v>5.3538565629228686E-2</v>
      </c>
      <c r="O207" s="22">
        <f>VLOOKUP($B207,Data!$A$8:$EZ$351,Data!EH$4,FALSE)</f>
        <v>5.2557200538358009E-2</v>
      </c>
      <c r="P207" s="22">
        <f>VLOOKUP($B207,Data!$A$8:$EZ$351,Data!EI$4,FALSE)</f>
        <v>5.4426795580110494E-2</v>
      </c>
      <c r="Q207" s="22">
        <f>VLOOKUP($B207,Data!$A$8:$EZ$351,Data!EJ$4,FALSE)</f>
        <v>4.9842141386410431E-2</v>
      </c>
      <c r="R207" s="22">
        <f>VLOOKUP($B207,Data!$A$8:$EZ$351,Data!EK$4,FALSE)</f>
        <v>4.6488135593220341E-2</v>
      </c>
      <c r="S207" s="22">
        <f>VLOOKUP($B207,Data!$A$8:$EZ$351,Data!EL$4,FALSE)</f>
        <v>4.6434370771312586E-2</v>
      </c>
      <c r="T207" s="22">
        <f>VLOOKUP($B207,Data!$A$8:$EZ$351,Data!EM$4,FALSE)</f>
        <v>5.0154155495978556E-2</v>
      </c>
      <c r="U207" s="22">
        <f>VLOOKUP($B207,Data!$A$8:$EZ$351,Data!EN$4,FALSE)</f>
        <v>4.7296021577882673E-2</v>
      </c>
      <c r="V207" s="22">
        <f>VLOOKUP($B207,Data!$A$8:$EZ$351,Data!EO$4,FALSE)</f>
        <v>4.7845726198749133E-2</v>
      </c>
      <c r="W207" s="22">
        <f>VLOOKUP($B207,Data!$A$8:$EZ$351,Data!EP$4,FALSE)</f>
        <v>4.8504867872044506E-2</v>
      </c>
      <c r="X207" s="22">
        <f>VLOOKUP($B207,Data!$A$8:$EZ$351,Data!EQ$4,FALSE)</f>
        <v>5.1614730878186972E-2</v>
      </c>
      <c r="Y207" s="22">
        <f>VLOOKUP($B207,Data!$A$8:$EZ$351,Data!ER$4,FALSE)</f>
        <v>4.8398576512455514E-2</v>
      </c>
      <c r="Z207" s="22">
        <f>VLOOKUP($B207,Data!$A$8:$EZ$351,Data!ES$4,FALSE)</f>
        <v>4.6013888888888889E-2</v>
      </c>
      <c r="AA207" s="22">
        <f>VLOOKUP($B207,Data!$A$8:$EZ$351,Data!ET$4,FALSE)</f>
        <v>4.7147814018043029E-2</v>
      </c>
      <c r="AB207" s="22">
        <f>VLOOKUP($B207,Data!$A$8:$EZ$351,Data!EU$4,FALSE)</f>
        <v>4.9718508092892327E-2</v>
      </c>
      <c r="AC207" s="22">
        <f>VLOOKUP($B207,Data!$A$8:$EZ$351,Data!EV$4,FALSE)</f>
        <v>4.8961130742049469E-2</v>
      </c>
      <c r="AD207" s="22">
        <f>VLOOKUP($B207,Data!$A$8:$EZ$351,Data!EW$4,FALSE)</f>
        <v>4.6736311239193085E-2</v>
      </c>
      <c r="AE207" s="22">
        <f>VLOOKUP($B207,Data!$A$8:$EZ$351,Data!EX$4,FALSE)</f>
        <v>4.7329992841803864E-2</v>
      </c>
      <c r="AF207" s="22">
        <f>VLOOKUP($B207,Data!$A$8:$EZ$351,Data!EY$4,FALSE)</f>
        <v>4.7928118393234673E-2</v>
      </c>
      <c r="AG207" s="22">
        <f>VLOOKUP($B207,Data!$A$8:$EZ$351,Data!EZ$4,FALSE)</f>
        <v>4.6035971223021582E-2</v>
      </c>
      <c r="AH207" s="22">
        <f>VLOOKUP($B207,Data!$A$8:$FA$351,Data!FA$4,FALSE)</f>
        <v>4.4324133050247697E-2</v>
      </c>
      <c r="AI207" s="22">
        <f>VLOOKUP($B207,Data!$A$8:FB$351,Data!FB$4,FALSE)</f>
        <v>4.5258315640481245E-2</v>
      </c>
      <c r="AJ207" s="22">
        <f>VLOOKUP($B207,Data!$A$8:FC$351,Data!FC$4,FALSE)</f>
        <v>4.7318789584799438E-2</v>
      </c>
      <c r="AK207" s="22">
        <f>VLOOKUP($B207,Data!$A$8:FD$351,Data!FD$4,FALSE)</f>
        <v>8.0090718771807401E-2</v>
      </c>
      <c r="AL207" s="22">
        <f>VLOOKUP($B207,Data!$A$8:FE$351,Data!FE$4,FALSE)</f>
        <v>7.7750177430801981E-2</v>
      </c>
      <c r="AM207" s="22">
        <f>VLOOKUP($B207,Data!$A$8:FF$351,Data!FF$4,FALSE)</f>
        <v>7.5259417199715711E-2</v>
      </c>
      <c r="AN207" s="22" t="e">
        <f>VLOOKUP($B207,Data!$A$8:$EZ$351,Data!#REF!,FALSE)</f>
        <v>#REF!</v>
      </c>
      <c r="AO207" s="22" t="e">
        <f>VLOOKUP($B207,Data!$A$8:$EZ$351,Data!#REF!,FALSE)</f>
        <v>#REF!</v>
      </c>
      <c r="AP207" s="22" t="e">
        <f>VLOOKUP($B207,Data!$A$8:$EZ$351,Data!#REF!,FALSE)</f>
        <v>#REF!</v>
      </c>
      <c r="AQ207" s="22" t="e">
        <f>VLOOKUP($B207,Data!$A$8:$EZ$351,Data!#REF!,FALSE)</f>
        <v>#REF!</v>
      </c>
      <c r="AR207" s="22" t="e">
        <f>VLOOKUP($B207,Data!$A$8:$EZ$351,Data!#REF!,FALSE)</f>
        <v>#REF!</v>
      </c>
      <c r="AS207" s="22" t="e">
        <f>VLOOKUP($B207,Data!$A$8:$EZ$351,Data!#REF!,FALSE)</f>
        <v>#REF!</v>
      </c>
      <c r="AT207" s="22" t="e">
        <f>VLOOKUP($B207,Data!$A$8:$EZ$351,Data!#REF!,FALSE)</f>
        <v>#REF!</v>
      </c>
      <c r="AU207" s="22" t="e">
        <f>VLOOKUP($B207,Data!$A$8:$EZ$351,Data!#REF!,FALSE)</f>
        <v>#REF!</v>
      </c>
      <c r="AV207" s="22" t="e">
        <f>VLOOKUP($B207,Data!$A$8:$EZ$351,Data!#REF!,FALSE)</f>
        <v>#REF!</v>
      </c>
      <c r="AW207" s="22" t="e">
        <f>VLOOKUP($B207,Data!$A$8:$EZ$351,Data!#REF!,FALSE)</f>
        <v>#REF!</v>
      </c>
      <c r="AX207" s="22" t="e">
        <f>VLOOKUP($B207,Data!$A$8:$EZ$351,Data!#REF!,FALSE)</f>
        <v>#REF!</v>
      </c>
      <c r="AY207" s="22" t="e">
        <f>VLOOKUP($B207,Data!$A$8:$EZ$351,Data!#REF!,FALSE)</f>
        <v>#REF!</v>
      </c>
      <c r="AZ207" s="22" t="e">
        <f>VLOOKUP($B207,Data!$A$8:$EZ$351,Data!#REF!,FALSE)</f>
        <v>#REF!</v>
      </c>
      <c r="BA207" s="22" t="e">
        <f>VLOOKUP($B207,Data!$A$8:$EZ$351,Data!#REF!,FALSE)</f>
        <v>#REF!</v>
      </c>
      <c r="BB207" s="22" t="e">
        <f>VLOOKUP($B207,Data!$A$8:$EZ$351,Data!#REF!,FALSE)</f>
        <v>#REF!</v>
      </c>
      <c r="BC207" s="22" t="e">
        <f>VLOOKUP($B207,Data!$A$8:$EZ$351,Data!#REF!,FALSE)</f>
        <v>#REF!</v>
      </c>
      <c r="BD207" s="22" t="e">
        <f>VLOOKUP($B207,Data!$A$8:$EZ$351,Data!#REF!,FALSE)</f>
        <v>#REF!</v>
      </c>
      <c r="BE207" s="22" t="e">
        <f>VLOOKUP($B207,Data!$A$8:$EZ$351,Data!#REF!,FALSE)</f>
        <v>#REF!</v>
      </c>
    </row>
    <row r="208" spans="1:57" x14ac:dyDescent="0.3">
      <c r="A208" s="1"/>
      <c r="B208" s="16" t="s">
        <v>220</v>
      </c>
      <c r="C208" s="35" t="s">
        <v>440</v>
      </c>
      <c r="D208" t="s">
        <v>0</v>
      </c>
      <c r="E208" s="36" t="s">
        <v>220</v>
      </c>
      <c r="F208" t="s">
        <v>400</v>
      </c>
      <c r="G208" t="s">
        <v>418</v>
      </c>
      <c r="H208" s="22" t="e">
        <f>VLOOKUP($B208,Data!$A$8:$EZ$351,Data!EA$4,FALSE)</f>
        <v>#DIV/0!</v>
      </c>
      <c r="I208" s="22">
        <f>VLOOKUP($B208,Data!$A$8:$EZ$351,Data!EB$4,FALSE)</f>
        <v>9.1765536723163843E-2</v>
      </c>
      <c r="J208" s="22">
        <f>VLOOKUP($B208,Data!$A$8:$EZ$351,Data!EC$4,FALSE)</f>
        <v>8.5960451977401126E-2</v>
      </c>
      <c r="K208" s="22">
        <f>VLOOKUP($B208,Data!$A$8:$EZ$351,Data!ED$4,FALSE)</f>
        <v>7.594670406732118E-2</v>
      </c>
      <c r="L208" s="22">
        <f>VLOOKUP($B208,Data!$A$8:$EZ$351,Data!EE$4,FALSE)</f>
        <v>7.6367521367521368E-2</v>
      </c>
      <c r="M208" s="22">
        <f>VLOOKUP($B208,Data!$A$8:$EZ$351,Data!EF$4,FALSE)</f>
        <v>7.2728613569321532E-2</v>
      </c>
      <c r="N208" s="22">
        <f>VLOOKUP($B208,Data!$A$8:$EZ$351,Data!EG$4,FALSE)</f>
        <v>6.9143730886850149E-2</v>
      </c>
      <c r="O208" s="22">
        <f>VLOOKUP($B208,Data!$A$8:$EZ$351,Data!EH$4,FALSE)</f>
        <v>6.0934718100890205E-2</v>
      </c>
      <c r="P208" s="22">
        <f>VLOOKUP($B208,Data!$A$8:$EZ$351,Data!EI$4,FALSE)</f>
        <v>6.3116490166414518E-2</v>
      </c>
      <c r="Q208" s="22">
        <f>VLOOKUP($B208,Data!$A$8:$EZ$351,Data!EJ$4,FALSE)</f>
        <v>5.5036179450072359E-2</v>
      </c>
      <c r="R208" s="22">
        <f>VLOOKUP($B208,Data!$A$8:$EZ$351,Data!EK$4,FALSE)</f>
        <v>5.1234042553191486E-2</v>
      </c>
      <c r="S208" s="22">
        <f>VLOOKUP($B208,Data!$A$8:$EZ$351,Data!EL$4,FALSE)</f>
        <v>4.737727910238429E-2</v>
      </c>
      <c r="T208" s="22">
        <f>VLOOKUP($B208,Data!$A$8:$EZ$351,Data!EM$4,FALSE)</f>
        <v>4.5778961384820238E-2</v>
      </c>
      <c r="U208" s="22">
        <f>VLOOKUP($B208,Data!$A$8:$EZ$351,Data!EN$4,FALSE)</f>
        <v>4.4051612903225804E-2</v>
      </c>
      <c r="V208" s="22">
        <f>VLOOKUP($B208,Data!$A$8:$EZ$351,Data!EO$4,FALSE)</f>
        <v>4.0422885572139307E-2</v>
      </c>
      <c r="W208" s="22">
        <f>VLOOKUP($B208,Data!$A$8:$EZ$351,Data!EP$4,FALSE)</f>
        <v>3.9474358974358977E-2</v>
      </c>
      <c r="X208" s="22">
        <f>VLOOKUP($B208,Data!$A$8:$EZ$351,Data!EQ$4,FALSE)</f>
        <v>4.114795918367347E-2</v>
      </c>
      <c r="Y208" s="22">
        <f>VLOOKUP($B208,Data!$A$8:$EZ$351,Data!ER$4,FALSE)</f>
        <v>4.2180851063829787E-2</v>
      </c>
      <c r="Z208" s="22">
        <f>VLOOKUP($B208,Data!$A$8:$EZ$351,Data!ES$4,FALSE)</f>
        <v>4.1106557377049179E-2</v>
      </c>
      <c r="AA208" s="22">
        <f>VLOOKUP($B208,Data!$A$8:$EZ$351,Data!ET$4,FALSE)</f>
        <v>3.9697802197802196E-2</v>
      </c>
      <c r="AB208" s="22">
        <f>VLOOKUP($B208,Data!$A$8:$EZ$351,Data!EU$4,FALSE)</f>
        <v>4.2887323943661973E-2</v>
      </c>
      <c r="AC208" s="22">
        <f>VLOOKUP($B208,Data!$A$8:$EZ$351,Data!EV$4,FALSE)</f>
        <v>4.0806010928961751E-2</v>
      </c>
      <c r="AD208" s="22">
        <f>VLOOKUP($B208,Data!$A$8:$EZ$351,Data!EW$4,FALSE)</f>
        <v>4.0724233983286909E-2</v>
      </c>
      <c r="AE208" s="22">
        <f>VLOOKUP($B208,Data!$A$8:$EZ$351,Data!EX$4,FALSE)</f>
        <v>3.9675675675675676E-2</v>
      </c>
      <c r="AF208" s="22">
        <f>VLOOKUP($B208,Data!$A$8:$EZ$351,Data!EY$4,FALSE)</f>
        <v>4.1148825065274154E-2</v>
      </c>
      <c r="AG208" s="22">
        <f>VLOOKUP($B208,Data!$A$8:$EZ$351,Data!EZ$4,FALSE)</f>
        <v>4.2387862796833771E-2</v>
      </c>
      <c r="AH208" s="22">
        <f>VLOOKUP($B208,Data!$A$8:$FA$351,Data!FA$4,FALSE)</f>
        <v>4.3935742971887549E-2</v>
      </c>
      <c r="AI208" s="22">
        <f>VLOOKUP($B208,Data!$A$8:FB$351,Data!FB$4,FALSE)</f>
        <v>4.4495912806539507E-2</v>
      </c>
      <c r="AJ208" s="22">
        <f>VLOOKUP($B208,Data!$A$8:FC$351,Data!FC$4,FALSE)</f>
        <v>4.6943699731903488E-2</v>
      </c>
      <c r="AK208" s="22">
        <f>VLOOKUP($B208,Data!$A$8:FD$351,Data!FD$4,FALSE)</f>
        <v>8.4214659685863877E-2</v>
      </c>
      <c r="AL208" s="22">
        <f>VLOOKUP($B208,Data!$A$8:FE$351,Data!FE$4,FALSE)</f>
        <v>8.3102143757881469E-2</v>
      </c>
      <c r="AM208" s="22">
        <f>VLOOKUP($B208,Data!$A$8:FF$351,Data!FF$4,FALSE)</f>
        <v>7.7911001236093944E-2</v>
      </c>
      <c r="AN208" s="22" t="e">
        <f>VLOOKUP($B208,Data!$A$8:$EZ$351,Data!#REF!,FALSE)</f>
        <v>#REF!</v>
      </c>
      <c r="AO208" s="22" t="e">
        <f>VLOOKUP($B208,Data!$A$8:$EZ$351,Data!#REF!,FALSE)</f>
        <v>#REF!</v>
      </c>
      <c r="AP208" s="22" t="e">
        <f>VLOOKUP($B208,Data!$A$8:$EZ$351,Data!#REF!,FALSE)</f>
        <v>#REF!</v>
      </c>
      <c r="AQ208" s="22" t="e">
        <f>VLOOKUP($B208,Data!$A$8:$EZ$351,Data!#REF!,FALSE)</f>
        <v>#REF!</v>
      </c>
      <c r="AR208" s="22" t="e">
        <f>VLOOKUP($B208,Data!$A$8:$EZ$351,Data!#REF!,FALSE)</f>
        <v>#REF!</v>
      </c>
      <c r="AS208" s="22" t="e">
        <f>VLOOKUP($B208,Data!$A$8:$EZ$351,Data!#REF!,FALSE)</f>
        <v>#REF!</v>
      </c>
      <c r="AT208" s="22" t="e">
        <f>VLOOKUP($B208,Data!$A$8:$EZ$351,Data!#REF!,FALSE)</f>
        <v>#REF!</v>
      </c>
      <c r="AU208" s="22" t="e">
        <f>VLOOKUP($B208,Data!$A$8:$EZ$351,Data!#REF!,FALSE)</f>
        <v>#REF!</v>
      </c>
      <c r="AV208" s="22" t="e">
        <f>VLOOKUP($B208,Data!$A$8:$EZ$351,Data!#REF!,FALSE)</f>
        <v>#REF!</v>
      </c>
      <c r="AW208" s="22" t="e">
        <f>VLOOKUP($B208,Data!$A$8:$EZ$351,Data!#REF!,FALSE)</f>
        <v>#REF!</v>
      </c>
      <c r="AX208" s="22" t="e">
        <f>VLOOKUP($B208,Data!$A$8:$EZ$351,Data!#REF!,FALSE)</f>
        <v>#REF!</v>
      </c>
      <c r="AY208" s="22" t="e">
        <f>VLOOKUP($B208,Data!$A$8:$EZ$351,Data!#REF!,FALSE)</f>
        <v>#REF!</v>
      </c>
      <c r="AZ208" s="22" t="e">
        <f>VLOOKUP($B208,Data!$A$8:$EZ$351,Data!#REF!,FALSE)</f>
        <v>#REF!</v>
      </c>
      <c r="BA208" s="22" t="e">
        <f>VLOOKUP($B208,Data!$A$8:$EZ$351,Data!#REF!,FALSE)</f>
        <v>#REF!</v>
      </c>
      <c r="BB208" s="22" t="e">
        <f>VLOOKUP($B208,Data!$A$8:$EZ$351,Data!#REF!,FALSE)</f>
        <v>#REF!</v>
      </c>
      <c r="BC208" s="22" t="e">
        <f>VLOOKUP($B208,Data!$A$8:$EZ$351,Data!#REF!,FALSE)</f>
        <v>#REF!</v>
      </c>
      <c r="BD208" s="22" t="e">
        <f>VLOOKUP($B208,Data!$A$8:$EZ$351,Data!#REF!,FALSE)</f>
        <v>#REF!</v>
      </c>
      <c r="BE208" s="22" t="e">
        <f>VLOOKUP($B208,Data!$A$8:$EZ$351,Data!#REF!,FALSE)</f>
        <v>#REF!</v>
      </c>
    </row>
    <row r="209" spans="1:57" x14ac:dyDescent="0.3">
      <c r="A209" s="1"/>
      <c r="B209" s="16" t="s">
        <v>221</v>
      </c>
      <c r="C209" s="35" t="s">
        <v>440</v>
      </c>
      <c r="D209" t="s">
        <v>442</v>
      </c>
      <c r="E209" s="36" t="s">
        <v>221</v>
      </c>
      <c r="F209" t="s">
        <v>388</v>
      </c>
      <c r="G209" t="s">
        <v>418</v>
      </c>
      <c r="H209" s="22" t="e">
        <f>VLOOKUP($B209,Data!$A$8:$EZ$351,Data!EA$4,FALSE)</f>
        <v>#DIV/0!</v>
      </c>
      <c r="I209" s="22">
        <f>VLOOKUP($B209,Data!$A$8:$EZ$351,Data!EB$4,FALSE)</f>
        <v>0.1290775681341719</v>
      </c>
      <c r="J209" s="22">
        <f>VLOOKUP($B209,Data!$A$8:$EZ$351,Data!EC$4,FALSE)</f>
        <v>0.12122594440484676</v>
      </c>
      <c r="K209" s="22">
        <f>VLOOKUP($B209,Data!$A$8:$EZ$351,Data!ED$4,FALSE)</f>
        <v>0.11664315937940761</v>
      </c>
      <c r="L209" s="22">
        <f>VLOOKUP($B209,Data!$A$8:$EZ$351,Data!EE$4,FALSE)</f>
        <v>0.11295329670329671</v>
      </c>
      <c r="M209" s="22">
        <f>VLOOKUP($B209,Data!$A$8:$EZ$351,Data!EF$4,FALSE)</f>
        <v>0.10127899271040425</v>
      </c>
      <c r="N209" s="22">
        <f>VLOOKUP($B209,Data!$A$8:$EZ$351,Data!EG$4,FALSE)</f>
        <v>9.1014964216005204E-2</v>
      </c>
      <c r="O209" s="22">
        <f>VLOOKUP($B209,Data!$A$8:$EZ$351,Data!EH$4,FALSE)</f>
        <v>8.889252948885977E-2</v>
      </c>
      <c r="P209" s="22">
        <f>VLOOKUP($B209,Data!$A$8:$EZ$351,Data!EI$4,FALSE)</f>
        <v>8.4565075212557225E-2</v>
      </c>
      <c r="Q209" s="22">
        <f>VLOOKUP($B209,Data!$A$8:$EZ$351,Data!EJ$4,FALSE)</f>
        <v>7.8606180144641685E-2</v>
      </c>
      <c r="R209" s="22">
        <f>VLOOKUP($B209,Data!$A$8:$EZ$351,Data!EK$4,FALSE)</f>
        <v>7.5573227302849572E-2</v>
      </c>
      <c r="S209" s="22">
        <f>VLOOKUP($B209,Data!$A$8:$EZ$351,Data!EL$4,FALSE)</f>
        <v>7.3407166123778497E-2</v>
      </c>
      <c r="T209" s="22">
        <f>VLOOKUP($B209,Data!$A$8:$EZ$351,Data!EM$4,FALSE)</f>
        <v>7.1688144329896911E-2</v>
      </c>
      <c r="U209" s="22">
        <f>VLOOKUP($B209,Data!$A$8:$EZ$351,Data!EN$4,FALSE)</f>
        <v>7.0954248366013078E-2</v>
      </c>
      <c r="V209" s="22">
        <f>VLOOKUP($B209,Data!$A$8:$EZ$351,Data!EO$4,FALSE)</f>
        <v>6.9478147423352898E-2</v>
      </c>
      <c r="W209" s="22">
        <f>VLOOKUP($B209,Data!$A$8:$EZ$351,Data!EP$4,FALSE)</f>
        <v>6.7060384870603854E-2</v>
      </c>
      <c r="X209" s="22">
        <f>VLOOKUP($B209,Data!$A$8:$EZ$351,Data!EQ$4,FALSE)</f>
        <v>7.3394557823129258E-2</v>
      </c>
      <c r="Y209" s="22">
        <f>VLOOKUP($B209,Data!$A$8:$EZ$351,Data!ER$4,FALSE)</f>
        <v>7.6410076976906924E-2</v>
      </c>
      <c r="Z209" s="22">
        <f>VLOOKUP($B209,Data!$A$8:$EZ$351,Data!ES$4,FALSE)</f>
        <v>7.4021052631578946E-2</v>
      </c>
      <c r="AA209" s="22">
        <f>VLOOKUP($B209,Data!$A$8:$EZ$351,Data!ET$4,FALSE)</f>
        <v>7.6920341394025607E-2</v>
      </c>
      <c r="AB209" s="22">
        <f>VLOOKUP($B209,Data!$A$8:$EZ$351,Data!EU$4,FALSE)</f>
        <v>7.6652661064425767E-2</v>
      </c>
      <c r="AC209" s="22">
        <f>VLOOKUP($B209,Data!$A$8:$EZ$351,Data!EV$4,FALSE)</f>
        <v>7.3228882833787465E-2</v>
      </c>
      <c r="AD209" s="22">
        <f>VLOOKUP($B209,Data!$A$8:$EZ$351,Data!EW$4,FALSE)</f>
        <v>6.7392169873921701E-2</v>
      </c>
      <c r="AE209" s="22">
        <f>VLOOKUP($B209,Data!$A$8:$EZ$351,Data!EX$4,FALSE)</f>
        <v>6.5988103106411108E-2</v>
      </c>
      <c r="AF209" s="22">
        <f>VLOOKUP($B209,Data!$A$8:$EZ$351,Data!EY$4,FALSE)</f>
        <v>6.6088369070825215E-2</v>
      </c>
      <c r="AG209" s="22">
        <f>VLOOKUP($B209,Data!$A$8:$EZ$351,Data!EZ$4,FALSE)</f>
        <v>6.6611039794608473E-2</v>
      </c>
      <c r="AH209" s="22">
        <f>VLOOKUP($B209,Data!$A$8:$FA$351,Data!FA$4,FALSE)</f>
        <v>6.754182754182754E-2</v>
      </c>
      <c r="AI209" s="22">
        <f>VLOOKUP($B209,Data!$A$8:FB$351,Data!FB$4,FALSE)</f>
        <v>6.8236048749198197E-2</v>
      </c>
      <c r="AJ209" s="22">
        <f>VLOOKUP($B209,Data!$A$8:FC$351,Data!FC$4,FALSE)</f>
        <v>7.2235904082955285E-2</v>
      </c>
      <c r="AK209" s="22">
        <f>VLOOKUP($B209,Data!$A$8:FD$351,Data!FD$4,FALSE)</f>
        <v>0.11946734305643628</v>
      </c>
      <c r="AL209" s="22">
        <f>VLOOKUP($B209,Data!$A$8:FE$351,Data!FE$4,FALSE)</f>
        <v>0.11386956521739131</v>
      </c>
      <c r="AM209" s="22">
        <f>VLOOKUP($B209,Data!$A$8:FF$351,Data!FF$4,FALSE)</f>
        <v>0.10486662714878482</v>
      </c>
      <c r="AN209" s="22" t="e">
        <f>VLOOKUP($B209,Data!$A$8:$EZ$351,Data!#REF!,FALSE)</f>
        <v>#REF!</v>
      </c>
      <c r="AO209" s="22" t="e">
        <f>VLOOKUP($B209,Data!$A$8:$EZ$351,Data!#REF!,FALSE)</f>
        <v>#REF!</v>
      </c>
      <c r="AP209" s="22" t="e">
        <f>VLOOKUP($B209,Data!$A$8:$EZ$351,Data!#REF!,FALSE)</f>
        <v>#REF!</v>
      </c>
      <c r="AQ209" s="22" t="e">
        <f>VLOOKUP($B209,Data!$A$8:$EZ$351,Data!#REF!,FALSE)</f>
        <v>#REF!</v>
      </c>
      <c r="AR209" s="22" t="e">
        <f>VLOOKUP($B209,Data!$A$8:$EZ$351,Data!#REF!,FALSE)</f>
        <v>#REF!</v>
      </c>
      <c r="AS209" s="22" t="e">
        <f>VLOOKUP($B209,Data!$A$8:$EZ$351,Data!#REF!,FALSE)</f>
        <v>#REF!</v>
      </c>
      <c r="AT209" s="22" t="e">
        <f>VLOOKUP($B209,Data!$A$8:$EZ$351,Data!#REF!,FALSE)</f>
        <v>#REF!</v>
      </c>
      <c r="AU209" s="22" t="e">
        <f>VLOOKUP($B209,Data!$A$8:$EZ$351,Data!#REF!,FALSE)</f>
        <v>#REF!</v>
      </c>
      <c r="AV209" s="22" t="e">
        <f>VLOOKUP($B209,Data!$A$8:$EZ$351,Data!#REF!,FALSE)</f>
        <v>#REF!</v>
      </c>
      <c r="AW209" s="22" t="e">
        <f>VLOOKUP($B209,Data!$A$8:$EZ$351,Data!#REF!,FALSE)</f>
        <v>#REF!</v>
      </c>
      <c r="AX209" s="22" t="e">
        <f>VLOOKUP($B209,Data!$A$8:$EZ$351,Data!#REF!,FALSE)</f>
        <v>#REF!</v>
      </c>
      <c r="AY209" s="22" t="e">
        <f>VLOOKUP($B209,Data!$A$8:$EZ$351,Data!#REF!,FALSE)</f>
        <v>#REF!</v>
      </c>
      <c r="AZ209" s="22" t="e">
        <f>VLOOKUP($B209,Data!$A$8:$EZ$351,Data!#REF!,FALSE)</f>
        <v>#REF!</v>
      </c>
      <c r="BA209" s="22" t="e">
        <f>VLOOKUP($B209,Data!$A$8:$EZ$351,Data!#REF!,FALSE)</f>
        <v>#REF!</v>
      </c>
      <c r="BB209" s="22" t="e">
        <f>VLOOKUP($B209,Data!$A$8:$EZ$351,Data!#REF!,FALSE)</f>
        <v>#REF!</v>
      </c>
      <c r="BC209" s="22" t="e">
        <f>VLOOKUP($B209,Data!$A$8:$EZ$351,Data!#REF!,FALSE)</f>
        <v>#REF!</v>
      </c>
      <c r="BD209" s="22" t="e">
        <f>VLOOKUP($B209,Data!$A$8:$EZ$351,Data!#REF!,FALSE)</f>
        <v>#REF!</v>
      </c>
      <c r="BE209" s="22" t="e">
        <f>VLOOKUP($B209,Data!$A$8:$EZ$351,Data!#REF!,FALSE)</f>
        <v>#REF!</v>
      </c>
    </row>
    <row r="210" spans="1:57" x14ac:dyDescent="0.3">
      <c r="A210" s="1"/>
      <c r="B210" s="16" t="s">
        <v>222</v>
      </c>
      <c r="C210" s="35" t="s">
        <v>446</v>
      </c>
      <c r="D210" t="s">
        <v>442</v>
      </c>
      <c r="E210" s="36" t="s">
        <v>222</v>
      </c>
      <c r="F210" t="s">
        <v>418</v>
      </c>
      <c r="G210" t="s">
        <v>418</v>
      </c>
      <c r="H210" s="22" t="e">
        <f>VLOOKUP($B210,Data!$A$8:$EZ$351,Data!EA$4,FALSE)</f>
        <v>#DIV/0!</v>
      </c>
      <c r="I210" s="22">
        <f>VLOOKUP($B210,Data!$A$8:$EZ$351,Data!EB$4,FALSE)</f>
        <v>5.9965977492802934E-2</v>
      </c>
      <c r="J210" s="22">
        <f>VLOOKUP($B210,Data!$A$8:$EZ$351,Data!EC$4,FALSE)</f>
        <v>5.5619550858652576E-2</v>
      </c>
      <c r="K210" s="22">
        <f>VLOOKUP($B210,Data!$A$8:$EZ$351,Data!ED$4,FALSE)</f>
        <v>5.1637333333333334E-2</v>
      </c>
      <c r="L210" s="22">
        <f>VLOOKUP($B210,Data!$A$8:$EZ$351,Data!EE$4,FALSE)</f>
        <v>5.3029984218832191E-2</v>
      </c>
      <c r="M210" s="22">
        <f>VLOOKUP($B210,Data!$A$8:$EZ$351,Data!EF$4,FALSE)</f>
        <v>4.7897245762711864E-2</v>
      </c>
      <c r="N210" s="22">
        <f>VLOOKUP($B210,Data!$A$8:$EZ$351,Data!EG$4,FALSE)</f>
        <v>4.433422459893048E-2</v>
      </c>
      <c r="O210" s="22">
        <f>VLOOKUP($B210,Data!$A$8:$EZ$351,Data!EH$4,FALSE)</f>
        <v>3.9984247834077183E-2</v>
      </c>
      <c r="P210" s="22">
        <f>VLOOKUP($B210,Data!$A$8:$EZ$351,Data!EI$4,FALSE)</f>
        <v>4.0393036138222108E-2</v>
      </c>
      <c r="Q210" s="22">
        <f>VLOOKUP($B210,Data!$A$8:$EZ$351,Data!EJ$4,FALSE)</f>
        <v>3.7265665458311753E-2</v>
      </c>
      <c r="R210" s="22">
        <f>VLOOKUP($B210,Data!$A$8:$EZ$351,Data!EK$4,FALSE)</f>
        <v>3.62988862988863E-2</v>
      </c>
      <c r="S210" s="22">
        <f>VLOOKUP($B210,Data!$A$8:$EZ$351,Data!EL$4,FALSE)</f>
        <v>3.4494856238459506E-2</v>
      </c>
      <c r="T210" s="22">
        <f>VLOOKUP($B210,Data!$A$8:$EZ$351,Data!EM$4,FALSE)</f>
        <v>3.6023746701846965E-2</v>
      </c>
      <c r="U210" s="22">
        <f>VLOOKUP($B210,Data!$A$8:$EZ$351,Data!EN$4,FALSE)</f>
        <v>3.4710314367368149E-2</v>
      </c>
      <c r="V210" s="22">
        <f>VLOOKUP($B210,Data!$A$8:$EZ$351,Data!EO$4,FALSE)</f>
        <v>3.3284427284427286E-2</v>
      </c>
      <c r="W210" s="22">
        <f>VLOOKUP($B210,Data!$A$8:$EZ$351,Data!EP$4,FALSE)</f>
        <v>3.0892946473236618E-2</v>
      </c>
      <c r="X210" s="22">
        <f>VLOOKUP($B210,Data!$A$8:$EZ$351,Data!EQ$4,FALSE)</f>
        <v>3.347453353504791E-2</v>
      </c>
      <c r="Y210" s="22">
        <f>VLOOKUP($B210,Data!$A$8:$EZ$351,Data!ER$4,FALSE)</f>
        <v>3.351771603364772E-2</v>
      </c>
      <c r="Z210" s="22">
        <f>VLOOKUP($B210,Data!$A$8:$EZ$351,Data!ES$4,FALSE)</f>
        <v>3.3194266700793451E-2</v>
      </c>
      <c r="AA210" s="22">
        <f>VLOOKUP($B210,Data!$A$8:$EZ$351,Data!ET$4,FALSE)</f>
        <v>3.1882591093117411E-2</v>
      </c>
      <c r="AB210" s="22">
        <f>VLOOKUP($B210,Data!$A$8:$EZ$351,Data!EU$4,FALSE)</f>
        <v>3.3227752639517348E-2</v>
      </c>
      <c r="AC210" s="22">
        <f>VLOOKUP($B210,Data!$A$8:$EZ$351,Data!EV$4,FALSE)</f>
        <v>3.2417948717948716E-2</v>
      </c>
      <c r="AD210" s="22">
        <f>VLOOKUP($B210,Data!$A$8:$EZ$351,Data!EW$4,FALSE)</f>
        <v>3.1003353108073253E-2</v>
      </c>
      <c r="AE210" s="22">
        <f>VLOOKUP($B210,Data!$A$8:$EZ$351,Data!EX$4,FALSE)</f>
        <v>3.0807922856398228E-2</v>
      </c>
      <c r="AF210" s="22">
        <f>VLOOKUP($B210,Data!$A$8:$EZ$351,Data!EY$4,FALSE)</f>
        <v>3.2822148507272261E-2</v>
      </c>
      <c r="AG210" s="22">
        <f>VLOOKUP($B210,Data!$A$8:$EZ$351,Data!EZ$4,FALSE)</f>
        <v>3.2331411381298573E-2</v>
      </c>
      <c r="AH210" s="22">
        <f>VLOOKUP($B210,Data!$A$8:$FA$351,Data!FA$4,FALSE)</f>
        <v>3.1893638170974153E-2</v>
      </c>
      <c r="AI210" s="22">
        <f>VLOOKUP($B210,Data!$A$8:FB$351,Data!FB$4,FALSE)</f>
        <v>3.1538461538461536E-2</v>
      </c>
      <c r="AJ210" s="22">
        <f>VLOOKUP($B210,Data!$A$8:FC$351,Data!FC$4,FALSE)</f>
        <v>3.3706959706959708E-2</v>
      </c>
      <c r="AK210" s="22">
        <f>VLOOKUP($B210,Data!$A$8:FD$351,Data!FD$4,FALSE)</f>
        <v>6.7298485588666343E-2</v>
      </c>
      <c r="AL210" s="22">
        <f>VLOOKUP($B210,Data!$A$8:FE$351,Data!FE$4,FALSE)</f>
        <v>6.4916187140355269E-2</v>
      </c>
      <c r="AM210" s="22">
        <f>VLOOKUP($B210,Data!$A$8:FF$351,Data!FF$4,FALSE)</f>
        <v>6.0982527222081542E-2</v>
      </c>
      <c r="AN210" s="22" t="e">
        <f>VLOOKUP($B210,Data!$A$8:$EZ$351,Data!#REF!,FALSE)</f>
        <v>#REF!</v>
      </c>
      <c r="AO210" s="22" t="e">
        <f>VLOOKUP($B210,Data!$A$8:$EZ$351,Data!#REF!,FALSE)</f>
        <v>#REF!</v>
      </c>
      <c r="AP210" s="22" t="e">
        <f>VLOOKUP($B210,Data!$A$8:$EZ$351,Data!#REF!,FALSE)</f>
        <v>#REF!</v>
      </c>
      <c r="AQ210" s="22" t="e">
        <f>VLOOKUP($B210,Data!$A$8:$EZ$351,Data!#REF!,FALSE)</f>
        <v>#REF!</v>
      </c>
      <c r="AR210" s="22" t="e">
        <f>VLOOKUP($B210,Data!$A$8:$EZ$351,Data!#REF!,FALSE)</f>
        <v>#REF!</v>
      </c>
      <c r="AS210" s="22" t="e">
        <f>VLOOKUP($B210,Data!$A$8:$EZ$351,Data!#REF!,FALSE)</f>
        <v>#REF!</v>
      </c>
      <c r="AT210" s="22" t="e">
        <f>VLOOKUP($B210,Data!$A$8:$EZ$351,Data!#REF!,FALSE)</f>
        <v>#REF!</v>
      </c>
      <c r="AU210" s="22" t="e">
        <f>VLOOKUP($B210,Data!$A$8:$EZ$351,Data!#REF!,FALSE)</f>
        <v>#REF!</v>
      </c>
      <c r="AV210" s="22" t="e">
        <f>VLOOKUP($B210,Data!$A$8:$EZ$351,Data!#REF!,FALSE)</f>
        <v>#REF!</v>
      </c>
      <c r="AW210" s="22" t="e">
        <f>VLOOKUP($B210,Data!$A$8:$EZ$351,Data!#REF!,FALSE)</f>
        <v>#REF!</v>
      </c>
      <c r="AX210" s="22" t="e">
        <f>VLOOKUP($B210,Data!$A$8:$EZ$351,Data!#REF!,FALSE)</f>
        <v>#REF!</v>
      </c>
      <c r="AY210" s="22" t="e">
        <f>VLOOKUP($B210,Data!$A$8:$EZ$351,Data!#REF!,FALSE)</f>
        <v>#REF!</v>
      </c>
      <c r="AZ210" s="22" t="e">
        <f>VLOOKUP($B210,Data!$A$8:$EZ$351,Data!#REF!,FALSE)</f>
        <v>#REF!</v>
      </c>
      <c r="BA210" s="22" t="e">
        <f>VLOOKUP($B210,Data!$A$8:$EZ$351,Data!#REF!,FALSE)</f>
        <v>#REF!</v>
      </c>
      <c r="BB210" s="22" t="e">
        <f>VLOOKUP($B210,Data!$A$8:$EZ$351,Data!#REF!,FALSE)</f>
        <v>#REF!</v>
      </c>
      <c r="BC210" s="22" t="e">
        <f>VLOOKUP($B210,Data!$A$8:$EZ$351,Data!#REF!,FALSE)</f>
        <v>#REF!</v>
      </c>
      <c r="BD210" s="22" t="e">
        <f>VLOOKUP($B210,Data!$A$8:$EZ$351,Data!#REF!,FALSE)</f>
        <v>#REF!</v>
      </c>
      <c r="BE210" s="22" t="e">
        <f>VLOOKUP($B210,Data!$A$8:$EZ$351,Data!#REF!,FALSE)</f>
        <v>#REF!</v>
      </c>
    </row>
    <row r="211" spans="1:57" x14ac:dyDescent="0.3">
      <c r="A211" s="1"/>
      <c r="B211" s="16" t="s">
        <v>223</v>
      </c>
      <c r="C211" s="35" t="s">
        <v>440</v>
      </c>
      <c r="D211" t="s">
        <v>0</v>
      </c>
      <c r="E211" s="36" t="s">
        <v>223</v>
      </c>
      <c r="F211" t="s">
        <v>386</v>
      </c>
      <c r="G211" t="s">
        <v>418</v>
      </c>
      <c r="H211" s="22" t="e">
        <f>VLOOKUP($B211,Data!$A$8:$EZ$351,Data!EA$4,FALSE)</f>
        <v>#DIV/0!</v>
      </c>
      <c r="I211" s="22">
        <f>VLOOKUP($B211,Data!$A$8:$EZ$351,Data!EB$4,FALSE)</f>
        <v>6.8985959438377528E-2</v>
      </c>
      <c r="J211" s="22">
        <f>VLOOKUP($B211,Data!$A$8:$EZ$351,Data!EC$4,FALSE)</f>
        <v>6.5588697017268452E-2</v>
      </c>
      <c r="K211" s="22">
        <f>VLOOKUP($B211,Data!$A$8:$EZ$351,Data!ED$4,FALSE)</f>
        <v>6.1298904538341158E-2</v>
      </c>
      <c r="L211" s="22">
        <f>VLOOKUP($B211,Data!$A$8:$EZ$351,Data!EE$4,FALSE)</f>
        <v>6.1975116640746501E-2</v>
      </c>
      <c r="M211" s="22">
        <f>VLOOKUP($B211,Data!$A$8:$EZ$351,Data!EF$4,FALSE)</f>
        <v>5.6771159874608151E-2</v>
      </c>
      <c r="N211" s="22">
        <f>VLOOKUP($B211,Data!$A$8:$EZ$351,Data!EG$4,FALSE)</f>
        <v>5.535655058043118E-2</v>
      </c>
      <c r="O211" s="22">
        <f>VLOOKUP($B211,Data!$A$8:$EZ$351,Data!EH$4,FALSE)</f>
        <v>4.9316666666666668E-2</v>
      </c>
      <c r="P211" s="22">
        <f>VLOOKUP($B211,Data!$A$8:$EZ$351,Data!EI$4,FALSE)</f>
        <v>5.0379310344827587E-2</v>
      </c>
      <c r="Q211" s="22">
        <f>VLOOKUP($B211,Data!$A$8:$EZ$351,Data!EJ$4,FALSE)</f>
        <v>5.016187050359712E-2</v>
      </c>
      <c r="R211" s="22">
        <f>VLOOKUP($B211,Data!$A$8:$EZ$351,Data!EK$4,FALSE)</f>
        <v>4.6872791519434631E-2</v>
      </c>
      <c r="S211" s="22">
        <f>VLOOKUP($B211,Data!$A$8:$EZ$351,Data!EL$4,FALSE)</f>
        <v>4.5949367088607598E-2</v>
      </c>
      <c r="T211" s="22">
        <f>VLOOKUP($B211,Data!$A$8:$EZ$351,Data!EM$4,FALSE)</f>
        <v>4.9500924214417742E-2</v>
      </c>
      <c r="U211" s="22">
        <f>VLOOKUP($B211,Data!$A$8:$EZ$351,Data!EN$4,FALSE)</f>
        <v>4.8509433962264148E-2</v>
      </c>
      <c r="V211" s="22">
        <f>VLOOKUP($B211,Data!$A$8:$EZ$351,Data!EO$4,FALSE)</f>
        <v>4.7158469945355191E-2</v>
      </c>
      <c r="W211" s="22">
        <f>VLOOKUP($B211,Data!$A$8:$EZ$351,Data!EP$4,FALSE)</f>
        <v>4.5164835164835167E-2</v>
      </c>
      <c r="X211" s="22">
        <f>VLOOKUP($B211,Data!$A$8:$EZ$351,Data!EQ$4,FALSE)</f>
        <v>4.553982300884956E-2</v>
      </c>
      <c r="Y211" s="22">
        <f>VLOOKUP($B211,Data!$A$8:$EZ$351,Data!ER$4,FALSE)</f>
        <v>4.1740558292282431E-2</v>
      </c>
      <c r="Z211" s="22">
        <f>VLOOKUP($B211,Data!$A$8:$EZ$351,Data!ES$4,FALSE)</f>
        <v>4.1127946127946124E-2</v>
      </c>
      <c r="AA211" s="22">
        <f>VLOOKUP($B211,Data!$A$8:$EZ$351,Data!ET$4,FALSE)</f>
        <v>3.8611570247933887E-2</v>
      </c>
      <c r="AB211" s="22">
        <f>VLOOKUP($B211,Data!$A$8:$EZ$351,Data!EU$4,FALSE)</f>
        <v>3.9353846153846156E-2</v>
      </c>
      <c r="AC211" s="22">
        <f>VLOOKUP($B211,Data!$A$8:$EZ$351,Data!EV$4,FALSE)</f>
        <v>4.127329192546584E-2</v>
      </c>
      <c r="AD211" s="22">
        <f>VLOOKUP($B211,Data!$A$8:$EZ$351,Data!EW$4,FALSE)</f>
        <v>4.194577352472089E-2</v>
      </c>
      <c r="AE211" s="22">
        <f>VLOOKUP($B211,Data!$A$8:$EZ$351,Data!EX$4,FALSE)</f>
        <v>4.0617088607594935E-2</v>
      </c>
      <c r="AF211" s="22">
        <f>VLOOKUP($B211,Data!$A$8:$EZ$351,Data!EY$4,FALSE)</f>
        <v>4.809688581314879E-2</v>
      </c>
      <c r="AG211" s="22">
        <f>VLOOKUP($B211,Data!$A$8:$EZ$351,Data!EZ$4,FALSE)</f>
        <v>4.5942275042444823E-2</v>
      </c>
      <c r="AH211" s="22">
        <f>VLOOKUP($B211,Data!$A$8:$FA$351,Data!FA$4,FALSE)</f>
        <v>4.3801652892561986E-2</v>
      </c>
      <c r="AI211" s="22">
        <f>VLOOKUP($B211,Data!$A$8:FB$351,Data!FB$4,FALSE)</f>
        <v>4.3570247933884296E-2</v>
      </c>
      <c r="AJ211" s="22">
        <f>VLOOKUP($B211,Data!$A$8:FC$351,Data!FC$4,FALSE)</f>
        <v>4.5008077544426497E-2</v>
      </c>
      <c r="AK211" s="22">
        <f>VLOOKUP($B211,Data!$A$8:FD$351,Data!FD$4,FALSE)</f>
        <v>8.9200652528548127E-2</v>
      </c>
      <c r="AL211" s="22">
        <f>VLOOKUP($B211,Data!$A$8:FE$351,Data!FE$4,FALSE)</f>
        <v>8.5120385232744789E-2</v>
      </c>
      <c r="AM211" s="22">
        <f>VLOOKUP($B211,Data!$A$8:FF$351,Data!FF$4,FALSE)</f>
        <v>7.9809523809523816E-2</v>
      </c>
      <c r="AN211" s="22" t="e">
        <f>VLOOKUP($B211,Data!$A$8:$EZ$351,Data!#REF!,FALSE)</f>
        <v>#REF!</v>
      </c>
      <c r="AO211" s="22" t="e">
        <f>VLOOKUP($B211,Data!$A$8:$EZ$351,Data!#REF!,FALSE)</f>
        <v>#REF!</v>
      </c>
      <c r="AP211" s="22" t="e">
        <f>VLOOKUP($B211,Data!$A$8:$EZ$351,Data!#REF!,FALSE)</f>
        <v>#REF!</v>
      </c>
      <c r="AQ211" s="22" t="e">
        <f>VLOOKUP($B211,Data!$A$8:$EZ$351,Data!#REF!,FALSE)</f>
        <v>#REF!</v>
      </c>
      <c r="AR211" s="22" t="e">
        <f>VLOOKUP($B211,Data!$A$8:$EZ$351,Data!#REF!,FALSE)</f>
        <v>#REF!</v>
      </c>
      <c r="AS211" s="22" t="e">
        <f>VLOOKUP($B211,Data!$A$8:$EZ$351,Data!#REF!,FALSE)</f>
        <v>#REF!</v>
      </c>
      <c r="AT211" s="22" t="e">
        <f>VLOOKUP($B211,Data!$A$8:$EZ$351,Data!#REF!,FALSE)</f>
        <v>#REF!</v>
      </c>
      <c r="AU211" s="22" t="e">
        <f>VLOOKUP($B211,Data!$A$8:$EZ$351,Data!#REF!,FALSE)</f>
        <v>#REF!</v>
      </c>
      <c r="AV211" s="22" t="e">
        <f>VLOOKUP($B211,Data!$A$8:$EZ$351,Data!#REF!,FALSE)</f>
        <v>#REF!</v>
      </c>
      <c r="AW211" s="22" t="e">
        <f>VLOOKUP($B211,Data!$A$8:$EZ$351,Data!#REF!,FALSE)</f>
        <v>#REF!</v>
      </c>
      <c r="AX211" s="22" t="e">
        <f>VLOOKUP($B211,Data!$A$8:$EZ$351,Data!#REF!,FALSE)</f>
        <v>#REF!</v>
      </c>
      <c r="AY211" s="22" t="e">
        <f>VLOOKUP($B211,Data!$A$8:$EZ$351,Data!#REF!,FALSE)</f>
        <v>#REF!</v>
      </c>
      <c r="AZ211" s="22" t="e">
        <f>VLOOKUP($B211,Data!$A$8:$EZ$351,Data!#REF!,FALSE)</f>
        <v>#REF!</v>
      </c>
      <c r="BA211" s="22" t="e">
        <f>VLOOKUP($B211,Data!$A$8:$EZ$351,Data!#REF!,FALSE)</f>
        <v>#REF!</v>
      </c>
      <c r="BB211" s="22" t="e">
        <f>VLOOKUP($B211,Data!$A$8:$EZ$351,Data!#REF!,FALSE)</f>
        <v>#REF!</v>
      </c>
      <c r="BC211" s="22" t="e">
        <f>VLOOKUP($B211,Data!$A$8:$EZ$351,Data!#REF!,FALSE)</f>
        <v>#REF!</v>
      </c>
      <c r="BD211" s="22" t="e">
        <f>VLOOKUP($B211,Data!$A$8:$EZ$351,Data!#REF!,FALSE)</f>
        <v>#REF!</v>
      </c>
      <c r="BE211" s="22" t="e">
        <f>VLOOKUP($B211,Data!$A$8:$EZ$351,Data!#REF!,FALSE)</f>
        <v>#REF!</v>
      </c>
    </row>
    <row r="212" spans="1:57" x14ac:dyDescent="0.3">
      <c r="A212" s="1"/>
      <c r="B212" s="16" t="s">
        <v>224</v>
      </c>
      <c r="C212" s="35" t="s">
        <v>440</v>
      </c>
      <c r="D212" t="s">
        <v>0</v>
      </c>
      <c r="E212" s="36" t="s">
        <v>224</v>
      </c>
      <c r="F212" t="s">
        <v>397</v>
      </c>
      <c r="G212" t="s">
        <v>418</v>
      </c>
      <c r="H212" s="22" t="e">
        <f>VLOOKUP($B212,Data!$A$8:$EZ$351,Data!EA$4,FALSE)</f>
        <v>#DIV/0!</v>
      </c>
      <c r="I212" s="22">
        <f>VLOOKUP($B212,Data!$A$8:$EZ$351,Data!EB$4,FALSE)</f>
        <v>4.2714285714285712E-2</v>
      </c>
      <c r="J212" s="22">
        <f>VLOOKUP($B212,Data!$A$8:$EZ$351,Data!EC$4,FALSE)</f>
        <v>4.1402877697841727E-2</v>
      </c>
      <c r="K212" s="22">
        <f>VLOOKUP($B212,Data!$A$8:$EZ$351,Data!ED$4,FALSE)</f>
        <v>4.1835205992509367E-2</v>
      </c>
      <c r="L212" s="22">
        <f>VLOOKUP($B212,Data!$A$8:$EZ$351,Data!EE$4,FALSE)</f>
        <v>3.6911764705882352E-2</v>
      </c>
      <c r="M212" s="22">
        <f>VLOOKUP($B212,Data!$A$8:$EZ$351,Data!EF$4,FALSE)</f>
        <v>3.237762237762238E-2</v>
      </c>
      <c r="N212" s="22">
        <f>VLOOKUP($B212,Data!$A$8:$EZ$351,Data!EG$4,FALSE)</f>
        <v>2.9590443686006825E-2</v>
      </c>
      <c r="O212" s="22">
        <f>VLOOKUP($B212,Data!$A$8:$EZ$351,Data!EH$4,FALSE)</f>
        <v>2.5793103448275862E-2</v>
      </c>
      <c r="P212" s="22">
        <f>VLOOKUP($B212,Data!$A$8:$EZ$351,Data!EI$4,FALSE)</f>
        <v>2.6085409252669039E-2</v>
      </c>
      <c r="Q212" s="22">
        <f>VLOOKUP($B212,Data!$A$8:$EZ$351,Data!EJ$4,FALSE)</f>
        <v>2.5555555555555557E-2</v>
      </c>
      <c r="R212" s="22">
        <f>VLOOKUP($B212,Data!$A$8:$EZ$351,Data!EK$4,FALSE)</f>
        <v>2.62015503875969E-2</v>
      </c>
      <c r="S212" s="22">
        <f>VLOOKUP($B212,Data!$A$8:$EZ$351,Data!EL$4,FALSE)</f>
        <v>2.3169811320754716E-2</v>
      </c>
      <c r="T212" s="22">
        <f>VLOOKUP($B212,Data!$A$8:$EZ$351,Data!EM$4,FALSE)</f>
        <v>2.5486381322957198E-2</v>
      </c>
      <c r="U212" s="22">
        <f>VLOOKUP($B212,Data!$A$8:$EZ$351,Data!EN$4,FALSE)</f>
        <v>2.3422053231939164E-2</v>
      </c>
      <c r="V212" s="22">
        <f>VLOOKUP($B212,Data!$A$8:$EZ$351,Data!EO$4,FALSE)</f>
        <v>2.2509505703422052E-2</v>
      </c>
      <c r="W212" s="22">
        <f>VLOOKUP($B212,Data!$A$8:$EZ$351,Data!EP$4,FALSE)</f>
        <v>2.0848708487084869E-2</v>
      </c>
      <c r="X212" s="22">
        <f>VLOOKUP($B212,Data!$A$8:$EZ$351,Data!EQ$4,FALSE)</f>
        <v>2.2134831460674156E-2</v>
      </c>
      <c r="Y212" s="22">
        <f>VLOOKUP($B212,Data!$A$8:$EZ$351,Data!ER$4,FALSE)</f>
        <v>2.267716535433071E-2</v>
      </c>
      <c r="Z212" s="22">
        <f>VLOOKUP($B212,Data!$A$8:$EZ$351,Data!ES$4,FALSE)</f>
        <v>2.196E-2</v>
      </c>
      <c r="AA212" s="22">
        <f>VLOOKUP($B212,Data!$A$8:$EZ$351,Data!ET$4,FALSE)</f>
        <v>2.1992031872509959E-2</v>
      </c>
      <c r="AB212" s="22">
        <f>VLOOKUP($B212,Data!$A$8:$EZ$351,Data!EU$4,FALSE)</f>
        <v>2.1048689138576777E-2</v>
      </c>
      <c r="AC212" s="22">
        <f>VLOOKUP($B212,Data!$A$8:$EZ$351,Data!EV$4,FALSE)</f>
        <v>2.0833333333333332E-2</v>
      </c>
      <c r="AD212" s="22">
        <f>VLOOKUP($B212,Data!$A$8:$EZ$351,Data!EW$4,FALSE)</f>
        <v>2.1052631578947368E-2</v>
      </c>
      <c r="AE212" s="22">
        <f>VLOOKUP($B212,Data!$A$8:$EZ$351,Data!EX$4,FALSE)</f>
        <v>2.2062256809338522E-2</v>
      </c>
      <c r="AF212" s="22">
        <f>VLOOKUP($B212,Data!$A$8:$EZ$351,Data!EY$4,FALSE)</f>
        <v>2.3270676691729324E-2</v>
      </c>
      <c r="AG212" s="22">
        <f>VLOOKUP($B212,Data!$A$8:$EZ$351,Data!EZ$4,FALSE)</f>
        <v>2.2884615384615385E-2</v>
      </c>
      <c r="AH212" s="22">
        <f>VLOOKUP($B212,Data!$A$8:$FA$351,Data!FA$4,FALSE)</f>
        <v>2.3070866141732285E-2</v>
      </c>
      <c r="AI212" s="22">
        <f>VLOOKUP($B212,Data!$A$8:FB$351,Data!FB$4,FALSE)</f>
        <v>2.2423076923076924E-2</v>
      </c>
      <c r="AJ212" s="22">
        <f>VLOOKUP($B212,Data!$A$8:FC$351,Data!FC$4,FALSE)</f>
        <v>2.2653846153846153E-2</v>
      </c>
      <c r="AK212" s="22">
        <f>VLOOKUP($B212,Data!$A$8:FD$351,Data!FD$4,FALSE)</f>
        <v>6.0074074074074071E-2</v>
      </c>
      <c r="AL212" s="22">
        <f>VLOOKUP($B212,Data!$A$8:FE$351,Data!FE$4,FALSE)</f>
        <v>5.9855072463768116E-2</v>
      </c>
      <c r="AM212" s="22">
        <f>VLOOKUP($B212,Data!$A$8:FF$351,Data!FF$4,FALSE)</f>
        <v>6.2738095238095232E-2</v>
      </c>
      <c r="AN212" s="22" t="e">
        <f>VLOOKUP($B212,Data!$A$8:$EZ$351,Data!#REF!,FALSE)</f>
        <v>#REF!</v>
      </c>
      <c r="AO212" s="22" t="e">
        <f>VLOOKUP($B212,Data!$A$8:$EZ$351,Data!#REF!,FALSE)</f>
        <v>#REF!</v>
      </c>
      <c r="AP212" s="22" t="e">
        <f>VLOOKUP($B212,Data!$A$8:$EZ$351,Data!#REF!,FALSE)</f>
        <v>#REF!</v>
      </c>
      <c r="AQ212" s="22" t="e">
        <f>VLOOKUP($B212,Data!$A$8:$EZ$351,Data!#REF!,FALSE)</f>
        <v>#REF!</v>
      </c>
      <c r="AR212" s="22" t="e">
        <f>VLOOKUP($B212,Data!$A$8:$EZ$351,Data!#REF!,FALSE)</f>
        <v>#REF!</v>
      </c>
      <c r="AS212" s="22" t="e">
        <f>VLOOKUP($B212,Data!$A$8:$EZ$351,Data!#REF!,FALSE)</f>
        <v>#REF!</v>
      </c>
      <c r="AT212" s="22" t="e">
        <f>VLOOKUP($B212,Data!$A$8:$EZ$351,Data!#REF!,FALSE)</f>
        <v>#REF!</v>
      </c>
      <c r="AU212" s="22" t="e">
        <f>VLOOKUP($B212,Data!$A$8:$EZ$351,Data!#REF!,FALSE)</f>
        <v>#REF!</v>
      </c>
      <c r="AV212" s="22" t="e">
        <f>VLOOKUP($B212,Data!$A$8:$EZ$351,Data!#REF!,FALSE)</f>
        <v>#REF!</v>
      </c>
      <c r="AW212" s="22" t="e">
        <f>VLOOKUP($B212,Data!$A$8:$EZ$351,Data!#REF!,FALSE)</f>
        <v>#REF!</v>
      </c>
      <c r="AX212" s="22" t="e">
        <f>VLOOKUP($B212,Data!$A$8:$EZ$351,Data!#REF!,FALSE)</f>
        <v>#REF!</v>
      </c>
      <c r="AY212" s="22" t="e">
        <f>VLOOKUP($B212,Data!$A$8:$EZ$351,Data!#REF!,FALSE)</f>
        <v>#REF!</v>
      </c>
      <c r="AZ212" s="22" t="e">
        <f>VLOOKUP($B212,Data!$A$8:$EZ$351,Data!#REF!,FALSE)</f>
        <v>#REF!</v>
      </c>
      <c r="BA212" s="22" t="e">
        <f>VLOOKUP($B212,Data!$A$8:$EZ$351,Data!#REF!,FALSE)</f>
        <v>#REF!</v>
      </c>
      <c r="BB212" s="22" t="e">
        <f>VLOOKUP($B212,Data!$A$8:$EZ$351,Data!#REF!,FALSE)</f>
        <v>#REF!</v>
      </c>
      <c r="BC212" s="22" t="e">
        <f>VLOOKUP($B212,Data!$A$8:$EZ$351,Data!#REF!,FALSE)</f>
        <v>#REF!</v>
      </c>
      <c r="BD212" s="22" t="e">
        <f>VLOOKUP($B212,Data!$A$8:$EZ$351,Data!#REF!,FALSE)</f>
        <v>#REF!</v>
      </c>
      <c r="BE212" s="22" t="e">
        <f>VLOOKUP($B212,Data!$A$8:$EZ$351,Data!#REF!,FALSE)</f>
        <v>#REF!</v>
      </c>
    </row>
    <row r="213" spans="1:57" x14ac:dyDescent="0.3">
      <c r="A213" s="1"/>
      <c r="B213" s="16" t="s">
        <v>225</v>
      </c>
      <c r="C213" s="35" t="s">
        <v>440</v>
      </c>
      <c r="D213" t="s">
        <v>442</v>
      </c>
      <c r="E213" s="36" t="s">
        <v>225</v>
      </c>
      <c r="F213" t="s">
        <v>392</v>
      </c>
      <c r="G213" t="s">
        <v>418</v>
      </c>
      <c r="H213" s="22" t="e">
        <f>VLOOKUP($B213,Data!$A$8:$EZ$351,Data!EA$4,FALSE)</f>
        <v>#DIV/0!</v>
      </c>
      <c r="I213" s="22">
        <f>VLOOKUP($B213,Data!$A$8:$EZ$351,Data!EB$4,FALSE)</f>
        <v>0.10600389863547759</v>
      </c>
      <c r="J213" s="22">
        <f>VLOOKUP($B213,Data!$A$8:$EZ$351,Data!EC$4,FALSE)</f>
        <v>9.6708737864077673E-2</v>
      </c>
      <c r="K213" s="22">
        <f>VLOOKUP($B213,Data!$A$8:$EZ$351,Data!ED$4,FALSE)</f>
        <v>8.0289017341040464E-2</v>
      </c>
      <c r="L213" s="22">
        <f>VLOOKUP($B213,Data!$A$8:$EZ$351,Data!EE$4,FALSE)</f>
        <v>7.9085659287776708E-2</v>
      </c>
      <c r="M213" s="22">
        <f>VLOOKUP($B213,Data!$A$8:$EZ$351,Data!EF$4,FALSE)</f>
        <v>7.1390793339862882E-2</v>
      </c>
      <c r="N213" s="22">
        <f>VLOOKUP($B213,Data!$A$8:$EZ$351,Data!EG$4,FALSE)</f>
        <v>6.3237907206317862E-2</v>
      </c>
      <c r="O213" s="22">
        <f>VLOOKUP($B213,Data!$A$8:$EZ$351,Data!EH$4,FALSE)</f>
        <v>5.475149105367793E-2</v>
      </c>
      <c r="P213" s="22">
        <f>VLOOKUP($B213,Data!$A$8:$EZ$351,Data!EI$4,FALSE)</f>
        <v>5.644670050761421E-2</v>
      </c>
      <c r="Q213" s="22">
        <f>VLOOKUP($B213,Data!$A$8:$EZ$351,Data!EJ$4,FALSE)</f>
        <v>6.8772277227722778E-2</v>
      </c>
      <c r="R213" s="22">
        <f>VLOOKUP($B213,Data!$A$8:$EZ$351,Data!EK$4,FALSE)</f>
        <v>6.7207207207207201E-2</v>
      </c>
      <c r="S213" s="22">
        <f>VLOOKUP($B213,Data!$A$8:$EZ$351,Data!EL$4,FALSE)</f>
        <v>6.3243512974051896E-2</v>
      </c>
      <c r="T213" s="22">
        <f>VLOOKUP($B213,Data!$A$8:$EZ$351,Data!EM$4,FALSE)</f>
        <v>6.576663452266153E-2</v>
      </c>
      <c r="U213" s="22">
        <f>VLOOKUP($B213,Data!$A$8:$EZ$351,Data!EN$4,FALSE)</f>
        <v>6.5752895752895751E-2</v>
      </c>
      <c r="V213" s="22">
        <f>VLOOKUP($B213,Data!$A$8:$EZ$351,Data!EO$4,FALSE)</f>
        <v>6.3984747378455678E-2</v>
      </c>
      <c r="W213" s="22">
        <f>VLOOKUP($B213,Data!$A$8:$EZ$351,Data!EP$4,FALSE)</f>
        <v>5.8873106060606063E-2</v>
      </c>
      <c r="X213" s="22">
        <f>VLOOKUP($B213,Data!$A$8:$EZ$351,Data!EQ$4,FALSE)</f>
        <v>6.3326941514860985E-2</v>
      </c>
      <c r="Y213" s="22">
        <f>VLOOKUP($B213,Data!$A$8:$EZ$351,Data!ER$4,FALSE)</f>
        <v>6.1914285714285713E-2</v>
      </c>
      <c r="Z213" s="22">
        <f>VLOOKUP($B213,Data!$A$8:$EZ$351,Data!ES$4,FALSE)</f>
        <v>6.1700095510983766E-2</v>
      </c>
      <c r="AA213" s="22">
        <f>VLOOKUP($B213,Data!$A$8:$EZ$351,Data!ET$4,FALSE)</f>
        <v>6.1074218749999999E-2</v>
      </c>
      <c r="AB213" s="22">
        <f>VLOOKUP($B213,Data!$A$8:$EZ$351,Data!EU$4,FALSE)</f>
        <v>6.6857976653696499E-2</v>
      </c>
      <c r="AC213" s="22">
        <f>VLOOKUP($B213,Data!$A$8:$EZ$351,Data!EV$4,FALSE)</f>
        <v>6.9571713147410355E-2</v>
      </c>
      <c r="AD213" s="22">
        <f>VLOOKUP($B213,Data!$A$8:$EZ$351,Data!EW$4,FALSE)</f>
        <v>6.9431704885343962E-2</v>
      </c>
      <c r="AE213" s="22">
        <f>VLOOKUP($B213,Data!$A$8:$EZ$351,Data!EX$4,FALSE)</f>
        <v>6.4931102362204729E-2</v>
      </c>
      <c r="AF213" s="22">
        <f>VLOOKUP($B213,Data!$A$8:$EZ$351,Data!EY$4,FALSE)</f>
        <v>7.037181996086106E-2</v>
      </c>
      <c r="AG213" s="22">
        <f>VLOOKUP($B213,Data!$A$8:$EZ$351,Data!EZ$4,FALSE)</f>
        <v>6.9109390125847048E-2</v>
      </c>
      <c r="AH213" s="22">
        <f>VLOOKUP($B213,Data!$A$8:$FA$351,Data!FA$4,FALSE)</f>
        <v>7.174509803921568E-2</v>
      </c>
      <c r="AI213" s="22">
        <f>VLOOKUP($B213,Data!$A$8:FB$351,Data!FB$4,FALSE)</f>
        <v>6.6923809523809524E-2</v>
      </c>
      <c r="AJ213" s="22">
        <f>VLOOKUP($B213,Data!$A$8:FC$351,Data!FC$4,FALSE)</f>
        <v>7.3600377002827524E-2</v>
      </c>
      <c r="AK213" s="22">
        <f>VLOOKUP($B213,Data!$A$8:FD$351,Data!FD$4,FALSE)</f>
        <v>0.13121097445600757</v>
      </c>
      <c r="AL213" s="22">
        <f>VLOOKUP($B213,Data!$A$8:FE$351,Data!FE$4,FALSE)</f>
        <v>0.12711786372007366</v>
      </c>
      <c r="AM213" s="22">
        <f>VLOOKUP($B213,Data!$A$8:FF$351,Data!FF$4,FALSE)</f>
        <v>0.12632502308402585</v>
      </c>
      <c r="AN213" s="22" t="e">
        <f>VLOOKUP($B213,Data!$A$8:$EZ$351,Data!#REF!,FALSE)</f>
        <v>#REF!</v>
      </c>
      <c r="AO213" s="22" t="e">
        <f>VLOOKUP($B213,Data!$A$8:$EZ$351,Data!#REF!,FALSE)</f>
        <v>#REF!</v>
      </c>
      <c r="AP213" s="22" t="e">
        <f>VLOOKUP($B213,Data!$A$8:$EZ$351,Data!#REF!,FALSE)</f>
        <v>#REF!</v>
      </c>
      <c r="AQ213" s="22" t="e">
        <f>VLOOKUP($B213,Data!$A$8:$EZ$351,Data!#REF!,FALSE)</f>
        <v>#REF!</v>
      </c>
      <c r="AR213" s="22" t="e">
        <f>VLOOKUP($B213,Data!$A$8:$EZ$351,Data!#REF!,FALSE)</f>
        <v>#REF!</v>
      </c>
      <c r="AS213" s="22" t="e">
        <f>VLOOKUP($B213,Data!$A$8:$EZ$351,Data!#REF!,FALSE)</f>
        <v>#REF!</v>
      </c>
      <c r="AT213" s="22" t="e">
        <f>VLOOKUP($B213,Data!$A$8:$EZ$351,Data!#REF!,FALSE)</f>
        <v>#REF!</v>
      </c>
      <c r="AU213" s="22" t="e">
        <f>VLOOKUP($B213,Data!$A$8:$EZ$351,Data!#REF!,FALSE)</f>
        <v>#REF!</v>
      </c>
      <c r="AV213" s="22" t="e">
        <f>VLOOKUP($B213,Data!$A$8:$EZ$351,Data!#REF!,FALSE)</f>
        <v>#REF!</v>
      </c>
      <c r="AW213" s="22" t="e">
        <f>VLOOKUP($B213,Data!$A$8:$EZ$351,Data!#REF!,FALSE)</f>
        <v>#REF!</v>
      </c>
      <c r="AX213" s="22" t="e">
        <f>VLOOKUP($B213,Data!$A$8:$EZ$351,Data!#REF!,FALSE)</f>
        <v>#REF!</v>
      </c>
      <c r="AY213" s="22" t="e">
        <f>VLOOKUP($B213,Data!$A$8:$EZ$351,Data!#REF!,FALSE)</f>
        <v>#REF!</v>
      </c>
      <c r="AZ213" s="22" t="e">
        <f>VLOOKUP($B213,Data!$A$8:$EZ$351,Data!#REF!,FALSE)</f>
        <v>#REF!</v>
      </c>
      <c r="BA213" s="22" t="e">
        <f>VLOOKUP($B213,Data!$A$8:$EZ$351,Data!#REF!,FALSE)</f>
        <v>#REF!</v>
      </c>
      <c r="BB213" s="22" t="e">
        <f>VLOOKUP($B213,Data!$A$8:$EZ$351,Data!#REF!,FALSE)</f>
        <v>#REF!</v>
      </c>
      <c r="BC213" s="22" t="e">
        <f>VLOOKUP($B213,Data!$A$8:$EZ$351,Data!#REF!,FALSE)</f>
        <v>#REF!</v>
      </c>
      <c r="BD213" s="22" t="e">
        <f>VLOOKUP($B213,Data!$A$8:$EZ$351,Data!#REF!,FALSE)</f>
        <v>#REF!</v>
      </c>
      <c r="BE213" s="22" t="e">
        <f>VLOOKUP($B213,Data!$A$8:$EZ$351,Data!#REF!,FALSE)</f>
        <v>#REF!</v>
      </c>
    </row>
    <row r="214" spans="1:57" x14ac:dyDescent="0.3">
      <c r="A214" s="1"/>
      <c r="B214" s="16" t="s">
        <v>226</v>
      </c>
      <c r="C214" s="35" t="s">
        <v>440</v>
      </c>
      <c r="D214" t="s">
        <v>0</v>
      </c>
      <c r="E214" s="36" t="s">
        <v>226</v>
      </c>
      <c r="F214" t="s">
        <v>420</v>
      </c>
      <c r="G214" t="s">
        <v>418</v>
      </c>
      <c r="H214" s="22" t="e">
        <f>VLOOKUP($B214,Data!$A$8:$EZ$351,Data!EA$4,FALSE)</f>
        <v>#DIV/0!</v>
      </c>
      <c r="I214" s="22">
        <f>VLOOKUP($B214,Data!$A$8:$EZ$351,Data!EB$4,FALSE)</f>
        <v>4.5442583732057416E-2</v>
      </c>
      <c r="J214" s="22">
        <f>VLOOKUP($B214,Data!$A$8:$EZ$351,Data!EC$4,FALSE)</f>
        <v>3.9379310344827584E-2</v>
      </c>
      <c r="K214" s="22">
        <f>VLOOKUP($B214,Data!$A$8:$EZ$351,Data!ED$4,FALSE)</f>
        <v>3.839328537170264E-2</v>
      </c>
      <c r="L214" s="22">
        <f>VLOOKUP($B214,Data!$A$8:$EZ$351,Data!EE$4,FALSE)</f>
        <v>3.5865384615384618E-2</v>
      </c>
      <c r="M214" s="22">
        <f>VLOOKUP($B214,Data!$A$8:$EZ$351,Data!EF$4,FALSE)</f>
        <v>3.1949760765550242E-2</v>
      </c>
      <c r="N214" s="22">
        <f>VLOOKUP($B214,Data!$A$8:$EZ$351,Data!EG$4,FALSE)</f>
        <v>2.924848484848485E-2</v>
      </c>
      <c r="O214" s="22">
        <f>VLOOKUP($B214,Data!$A$8:$EZ$351,Data!EH$4,FALSE)</f>
        <v>2.8349514563106797E-2</v>
      </c>
      <c r="P214" s="22">
        <f>VLOOKUP($B214,Data!$A$8:$EZ$351,Data!EI$4,FALSE)</f>
        <v>2.7067757009345793E-2</v>
      </c>
      <c r="Q214" s="22">
        <f>VLOOKUP($B214,Data!$A$8:$EZ$351,Data!EJ$4,FALSE)</f>
        <v>2.5936768149882904E-2</v>
      </c>
      <c r="R214" s="22">
        <f>VLOOKUP($B214,Data!$A$8:$EZ$351,Data!EK$4,FALSE)</f>
        <v>2.47520184544406E-2</v>
      </c>
      <c r="S214" s="22">
        <f>VLOOKUP($B214,Data!$A$8:$EZ$351,Data!EL$4,FALSE)</f>
        <v>2.3042071197411002E-2</v>
      </c>
      <c r="T214" s="22">
        <f>VLOOKUP($B214,Data!$A$8:$EZ$351,Data!EM$4,FALSE)</f>
        <v>2.5164585698070376E-2</v>
      </c>
      <c r="U214" s="22">
        <f>VLOOKUP($B214,Data!$A$8:$EZ$351,Data!EN$4,FALSE)</f>
        <v>2.5502890173410404E-2</v>
      </c>
      <c r="V214" s="22">
        <f>VLOOKUP($B214,Data!$A$8:$EZ$351,Data!EO$4,FALSE)</f>
        <v>2.3863636363636365E-2</v>
      </c>
      <c r="W214" s="22">
        <f>VLOOKUP($B214,Data!$A$8:$EZ$351,Data!EP$4,FALSE)</f>
        <v>2.4855824682814304E-2</v>
      </c>
      <c r="X214" s="22">
        <f>VLOOKUP($B214,Data!$A$8:$EZ$351,Data!EQ$4,FALSE)</f>
        <v>2.4807692307692308E-2</v>
      </c>
      <c r="Y214" s="22">
        <f>VLOOKUP($B214,Data!$A$8:$EZ$351,Data!ER$4,FALSE)</f>
        <v>2.4738015607580825E-2</v>
      </c>
      <c r="Z214" s="22">
        <f>VLOOKUP($B214,Data!$A$8:$EZ$351,Data!ES$4,FALSE)</f>
        <v>2.4602272727272726E-2</v>
      </c>
      <c r="AA214" s="22">
        <f>VLOOKUP($B214,Data!$A$8:$EZ$351,Data!ET$4,FALSE)</f>
        <v>2.3314669652855544E-2</v>
      </c>
      <c r="AB214" s="22">
        <f>VLOOKUP($B214,Data!$A$8:$EZ$351,Data!EU$4,FALSE)</f>
        <v>2.3495475113122173E-2</v>
      </c>
      <c r="AC214" s="22">
        <f>VLOOKUP($B214,Data!$A$8:$EZ$351,Data!EV$4,FALSE)</f>
        <v>2.3723041997729854E-2</v>
      </c>
      <c r="AD214" s="22">
        <f>VLOOKUP($B214,Data!$A$8:$EZ$351,Data!EW$4,FALSE)</f>
        <v>2.4800469483568077E-2</v>
      </c>
      <c r="AE214" s="22">
        <f>VLOOKUP($B214,Data!$A$8:$EZ$351,Data!EX$4,FALSE)</f>
        <v>2.5017502917152858E-2</v>
      </c>
      <c r="AF214" s="22">
        <f>VLOOKUP($B214,Data!$A$8:$EZ$351,Data!EY$4,FALSE)</f>
        <v>2.5453527435610301E-2</v>
      </c>
      <c r="AG214" s="22">
        <f>VLOOKUP($B214,Data!$A$8:$EZ$351,Data!EZ$4,FALSE)</f>
        <v>2.5981524249422634E-2</v>
      </c>
      <c r="AH214" s="22">
        <f>VLOOKUP($B214,Data!$A$8:$FA$351,Data!FA$4,FALSE)</f>
        <v>2.484393063583815E-2</v>
      </c>
      <c r="AI214" s="22">
        <f>VLOOKUP($B214,Data!$A$8:FB$351,Data!FB$4,FALSE)</f>
        <v>2.5398843930635837E-2</v>
      </c>
      <c r="AJ214" s="22">
        <f>VLOOKUP($B214,Data!$A$8:FC$351,Data!FC$4,FALSE)</f>
        <v>2.6045197740112994E-2</v>
      </c>
      <c r="AK214" s="22">
        <f>VLOOKUP($B214,Data!$A$8:FD$351,Data!FD$4,FALSE)</f>
        <v>5.3378531073446325E-2</v>
      </c>
      <c r="AL214" s="22">
        <f>VLOOKUP($B214,Data!$A$8:FE$351,Data!FE$4,FALSE)</f>
        <v>5.7097902097902095E-2</v>
      </c>
      <c r="AM214" s="22">
        <f>VLOOKUP($B214,Data!$A$8:FF$351,Data!FF$4,FALSE)</f>
        <v>6.1384217335058215E-2</v>
      </c>
      <c r="AN214" s="22" t="e">
        <f>VLOOKUP($B214,Data!$A$8:$EZ$351,Data!#REF!,FALSE)</f>
        <v>#REF!</v>
      </c>
      <c r="AO214" s="22" t="e">
        <f>VLOOKUP($B214,Data!$A$8:$EZ$351,Data!#REF!,FALSE)</f>
        <v>#REF!</v>
      </c>
      <c r="AP214" s="22" t="e">
        <f>VLOOKUP($B214,Data!$A$8:$EZ$351,Data!#REF!,FALSE)</f>
        <v>#REF!</v>
      </c>
      <c r="AQ214" s="22" t="e">
        <f>VLOOKUP($B214,Data!$A$8:$EZ$351,Data!#REF!,FALSE)</f>
        <v>#REF!</v>
      </c>
      <c r="AR214" s="22" t="e">
        <f>VLOOKUP($B214,Data!$A$8:$EZ$351,Data!#REF!,FALSE)</f>
        <v>#REF!</v>
      </c>
      <c r="AS214" s="22" t="e">
        <f>VLOOKUP($B214,Data!$A$8:$EZ$351,Data!#REF!,FALSE)</f>
        <v>#REF!</v>
      </c>
      <c r="AT214" s="22" t="e">
        <f>VLOOKUP($B214,Data!$A$8:$EZ$351,Data!#REF!,FALSE)</f>
        <v>#REF!</v>
      </c>
      <c r="AU214" s="22" t="e">
        <f>VLOOKUP($B214,Data!$A$8:$EZ$351,Data!#REF!,FALSE)</f>
        <v>#REF!</v>
      </c>
      <c r="AV214" s="22" t="e">
        <f>VLOOKUP($B214,Data!$A$8:$EZ$351,Data!#REF!,FALSE)</f>
        <v>#REF!</v>
      </c>
      <c r="AW214" s="22" t="e">
        <f>VLOOKUP($B214,Data!$A$8:$EZ$351,Data!#REF!,FALSE)</f>
        <v>#REF!</v>
      </c>
      <c r="AX214" s="22" t="e">
        <f>VLOOKUP($B214,Data!$A$8:$EZ$351,Data!#REF!,FALSE)</f>
        <v>#REF!</v>
      </c>
      <c r="AY214" s="22" t="e">
        <f>VLOOKUP($B214,Data!$A$8:$EZ$351,Data!#REF!,FALSE)</f>
        <v>#REF!</v>
      </c>
      <c r="AZ214" s="22" t="e">
        <f>VLOOKUP($B214,Data!$A$8:$EZ$351,Data!#REF!,FALSE)</f>
        <v>#REF!</v>
      </c>
      <c r="BA214" s="22" t="e">
        <f>VLOOKUP($B214,Data!$A$8:$EZ$351,Data!#REF!,FALSE)</f>
        <v>#REF!</v>
      </c>
      <c r="BB214" s="22" t="e">
        <f>VLOOKUP($B214,Data!$A$8:$EZ$351,Data!#REF!,FALSE)</f>
        <v>#REF!</v>
      </c>
      <c r="BC214" s="22" t="e">
        <f>VLOOKUP($B214,Data!$A$8:$EZ$351,Data!#REF!,FALSE)</f>
        <v>#REF!</v>
      </c>
      <c r="BD214" s="22" t="e">
        <f>VLOOKUP($B214,Data!$A$8:$EZ$351,Data!#REF!,FALSE)</f>
        <v>#REF!</v>
      </c>
      <c r="BE214" s="22" t="e">
        <f>VLOOKUP($B214,Data!$A$8:$EZ$351,Data!#REF!,FALSE)</f>
        <v>#REF!</v>
      </c>
    </row>
    <row r="215" spans="1:57" x14ac:dyDescent="0.3">
      <c r="A215" s="1"/>
      <c r="B215" s="16" t="s">
        <v>18</v>
      </c>
      <c r="C215" s="35" t="s">
        <v>441</v>
      </c>
      <c r="D215" t="s">
        <v>442</v>
      </c>
      <c r="E215" s="36" t="s">
        <v>18</v>
      </c>
      <c r="F215" t="s">
        <v>418</v>
      </c>
      <c r="G215" t="s">
        <v>418</v>
      </c>
      <c r="H215" s="22" t="e">
        <f>VLOOKUP($B215,Data!$A$8:$EZ$351,Data!EA$4,FALSE)</f>
        <v>#DIV/0!</v>
      </c>
      <c r="I215" s="22">
        <f>VLOOKUP($B215,Data!$A$8:$EZ$351,Data!EB$4,FALSE)</f>
        <v>3.1761314499855864E-2</v>
      </c>
      <c r="J215" s="22">
        <f>VLOOKUP($B215,Data!$A$8:$EZ$351,Data!EC$4,FALSE)</f>
        <v>2.9019551466359976E-2</v>
      </c>
      <c r="K215" s="22">
        <f>VLOOKUP($B215,Data!$A$8:$EZ$351,Data!ED$4,FALSE)</f>
        <v>2.729674200176108E-2</v>
      </c>
      <c r="L215" s="22">
        <f>VLOOKUP($B215,Data!$A$8:$EZ$351,Data!EE$4,FALSE)</f>
        <v>2.7034379671150972E-2</v>
      </c>
      <c r="M215" s="22">
        <f>VLOOKUP($B215,Data!$A$8:$EZ$351,Data!EF$4,FALSE)</f>
        <v>2.432124662870842E-2</v>
      </c>
      <c r="N215" s="22">
        <f>VLOOKUP($B215,Data!$A$8:$EZ$351,Data!EG$4,FALSE)</f>
        <v>2.2511305396442569E-2</v>
      </c>
      <c r="O215" s="22">
        <f>VLOOKUP($B215,Data!$A$8:$EZ$351,Data!EH$4,FALSE)</f>
        <v>2.1441930618401207E-2</v>
      </c>
      <c r="P215" s="22">
        <f>VLOOKUP($B215,Data!$A$8:$EZ$351,Data!EI$4,FALSE)</f>
        <v>2.0968601895734598E-2</v>
      </c>
      <c r="Q215" s="22">
        <f>VLOOKUP($B215,Data!$A$8:$EZ$351,Data!EJ$4,FALSE)</f>
        <v>1.9788878977103776E-2</v>
      </c>
      <c r="R215" s="22">
        <f>VLOOKUP($B215,Data!$A$8:$EZ$351,Data!EK$4,FALSE)</f>
        <v>1.8757309941520469E-2</v>
      </c>
      <c r="S215" s="22">
        <f>VLOOKUP($B215,Data!$A$8:$EZ$351,Data!EL$4,FALSE)</f>
        <v>1.7889960294951785E-2</v>
      </c>
      <c r="T215" s="22">
        <f>VLOOKUP($B215,Data!$A$8:$EZ$351,Data!EM$4,FALSE)</f>
        <v>1.875858123569794E-2</v>
      </c>
      <c r="U215" s="22">
        <f>VLOOKUP($B215,Data!$A$8:$EZ$351,Data!EN$4,FALSE)</f>
        <v>1.8521367521367522E-2</v>
      </c>
      <c r="V215" s="22">
        <f>VLOOKUP($B215,Data!$A$8:$EZ$351,Data!EO$4,FALSE)</f>
        <v>1.7745433789954339E-2</v>
      </c>
      <c r="W215" s="22">
        <f>VLOOKUP($B215,Data!$A$8:$EZ$351,Data!EP$4,FALSE)</f>
        <v>1.8170028818443804E-2</v>
      </c>
      <c r="X215" s="22">
        <f>VLOOKUP($B215,Data!$A$8:$EZ$351,Data!EQ$4,FALSE)</f>
        <v>1.859370488016171E-2</v>
      </c>
      <c r="Y215" s="22">
        <f>VLOOKUP($B215,Data!$A$8:$EZ$351,Data!ER$4,FALSE)</f>
        <v>1.8341880341880341E-2</v>
      </c>
      <c r="Z215" s="22">
        <f>VLOOKUP($B215,Data!$A$8:$EZ$351,Data!ES$4,FALSE)</f>
        <v>1.7895934034688653E-2</v>
      </c>
      <c r="AA215" s="22">
        <f>VLOOKUP($B215,Data!$A$8:$EZ$351,Data!ET$4,FALSE)</f>
        <v>1.7217877094972068E-2</v>
      </c>
      <c r="AB215" s="22">
        <f>VLOOKUP($B215,Data!$A$8:$EZ$351,Data!EU$4,FALSE)</f>
        <v>1.7420435510887771E-2</v>
      </c>
      <c r="AC215" s="22">
        <f>VLOOKUP($B215,Data!$A$8:$EZ$351,Data!EV$4,FALSE)</f>
        <v>1.7781197537772804E-2</v>
      </c>
      <c r="AD215" s="22">
        <f>VLOOKUP($B215,Data!$A$8:$EZ$351,Data!EW$4,FALSE)</f>
        <v>1.8351274787535409E-2</v>
      </c>
      <c r="AE215" s="22">
        <f>VLOOKUP($B215,Data!$A$8:$EZ$351,Data!EX$4,FALSE)</f>
        <v>1.8519988658916926E-2</v>
      </c>
      <c r="AF215" s="22">
        <f>VLOOKUP($B215,Data!$A$8:$EZ$351,Data!EY$4,FALSE)</f>
        <v>1.9436936936936936E-2</v>
      </c>
      <c r="AG215" s="22">
        <f>VLOOKUP($B215,Data!$A$8:$EZ$351,Data!EZ$4,FALSE)</f>
        <v>1.8988414806442498E-2</v>
      </c>
      <c r="AH215" s="22">
        <f>VLOOKUP($B215,Data!$A$8:$FA$351,Data!FA$4,FALSE)</f>
        <v>1.8649943630214206E-2</v>
      </c>
      <c r="AI215" s="22">
        <f>VLOOKUP($B215,Data!$A$8:FB$351,Data!FB$4,FALSE)</f>
        <v>1.9178662150719727E-2</v>
      </c>
      <c r="AJ215" s="22">
        <f>VLOOKUP($B215,Data!$A$8:FC$351,Data!FC$4,FALSE)</f>
        <v>2.0022081148219708E-2</v>
      </c>
      <c r="AK215" s="22">
        <f>VLOOKUP($B215,Data!$A$8:FD$351,Data!FD$4,FALSE)</f>
        <v>4.8257365202890493E-2</v>
      </c>
      <c r="AL215" s="22">
        <f>VLOOKUP($B215,Data!$A$8:FE$351,Data!FE$4,FALSE)</f>
        <v>4.8267217630853995E-2</v>
      </c>
      <c r="AM215" s="22">
        <f>VLOOKUP($B215,Data!$A$8:FF$351,Data!FF$4,FALSE)</f>
        <v>4.7106164383561647E-2</v>
      </c>
      <c r="AN215" s="22" t="e">
        <f>VLOOKUP($B215,Data!$A$8:$EZ$351,Data!#REF!,FALSE)</f>
        <v>#REF!</v>
      </c>
      <c r="AO215" s="22" t="e">
        <f>VLOOKUP($B215,Data!$A$8:$EZ$351,Data!#REF!,FALSE)</f>
        <v>#REF!</v>
      </c>
      <c r="AP215" s="22" t="e">
        <f>VLOOKUP($B215,Data!$A$8:$EZ$351,Data!#REF!,FALSE)</f>
        <v>#REF!</v>
      </c>
      <c r="AQ215" s="22" t="e">
        <f>VLOOKUP($B215,Data!$A$8:$EZ$351,Data!#REF!,FALSE)</f>
        <v>#REF!</v>
      </c>
      <c r="AR215" s="22" t="e">
        <f>VLOOKUP($B215,Data!$A$8:$EZ$351,Data!#REF!,FALSE)</f>
        <v>#REF!</v>
      </c>
      <c r="AS215" s="22" t="e">
        <f>VLOOKUP($B215,Data!$A$8:$EZ$351,Data!#REF!,FALSE)</f>
        <v>#REF!</v>
      </c>
      <c r="AT215" s="22" t="e">
        <f>VLOOKUP($B215,Data!$A$8:$EZ$351,Data!#REF!,FALSE)</f>
        <v>#REF!</v>
      </c>
      <c r="AU215" s="22" t="e">
        <f>VLOOKUP($B215,Data!$A$8:$EZ$351,Data!#REF!,FALSE)</f>
        <v>#REF!</v>
      </c>
      <c r="AV215" s="22" t="e">
        <f>VLOOKUP($B215,Data!$A$8:$EZ$351,Data!#REF!,FALSE)</f>
        <v>#REF!</v>
      </c>
      <c r="AW215" s="22" t="e">
        <f>VLOOKUP($B215,Data!$A$8:$EZ$351,Data!#REF!,FALSE)</f>
        <v>#REF!</v>
      </c>
      <c r="AX215" s="22" t="e">
        <f>VLOOKUP($B215,Data!$A$8:$EZ$351,Data!#REF!,FALSE)</f>
        <v>#REF!</v>
      </c>
      <c r="AY215" s="22" t="e">
        <f>VLOOKUP($B215,Data!$A$8:$EZ$351,Data!#REF!,FALSE)</f>
        <v>#REF!</v>
      </c>
      <c r="AZ215" s="22" t="e">
        <f>VLOOKUP($B215,Data!$A$8:$EZ$351,Data!#REF!,FALSE)</f>
        <v>#REF!</v>
      </c>
      <c r="BA215" s="22" t="e">
        <f>VLOOKUP($B215,Data!$A$8:$EZ$351,Data!#REF!,FALSE)</f>
        <v>#REF!</v>
      </c>
      <c r="BB215" s="22" t="e">
        <f>VLOOKUP($B215,Data!$A$8:$EZ$351,Data!#REF!,FALSE)</f>
        <v>#REF!</v>
      </c>
      <c r="BC215" s="22" t="e">
        <f>VLOOKUP($B215,Data!$A$8:$EZ$351,Data!#REF!,FALSE)</f>
        <v>#REF!</v>
      </c>
      <c r="BD215" s="22" t="e">
        <f>VLOOKUP($B215,Data!$A$8:$EZ$351,Data!#REF!,FALSE)</f>
        <v>#REF!</v>
      </c>
      <c r="BE215" s="22" t="e">
        <f>VLOOKUP($B215,Data!$A$8:$EZ$351,Data!#REF!,FALSE)</f>
        <v>#REF!</v>
      </c>
    </row>
    <row r="216" spans="1:57" x14ac:dyDescent="0.3">
      <c r="A216" s="1"/>
      <c r="B216" s="16" t="s">
        <v>227</v>
      </c>
      <c r="C216" s="35" t="s">
        <v>440</v>
      </c>
      <c r="D216" t="s">
        <v>0</v>
      </c>
      <c r="E216" s="36" t="s">
        <v>227</v>
      </c>
      <c r="F216" t="s">
        <v>412</v>
      </c>
      <c r="G216" t="s">
        <v>418</v>
      </c>
      <c r="H216" s="22" t="e">
        <f>VLOOKUP($B216,Data!$A$8:$EZ$351,Data!EA$4,FALSE)</f>
        <v>#DIV/0!</v>
      </c>
      <c r="I216" s="22">
        <f>VLOOKUP($B216,Data!$A$8:$EZ$351,Data!EB$4,FALSE)</f>
        <v>7.7599009900990099E-2</v>
      </c>
      <c r="J216" s="22">
        <f>VLOOKUP($B216,Data!$A$8:$EZ$351,Data!EC$4,FALSE)</f>
        <v>7.6506329113924049E-2</v>
      </c>
      <c r="K216" s="22">
        <f>VLOOKUP($B216,Data!$A$8:$EZ$351,Data!ED$4,FALSE)</f>
        <v>7.6465753424657529E-2</v>
      </c>
      <c r="L216" s="22">
        <f>VLOOKUP($B216,Data!$A$8:$EZ$351,Data!EE$4,FALSE)</f>
        <v>7.4509283819628652E-2</v>
      </c>
      <c r="M216" s="22">
        <f>VLOOKUP($B216,Data!$A$8:$EZ$351,Data!EF$4,FALSE)</f>
        <v>6.7403598971722364E-2</v>
      </c>
      <c r="N216" s="22">
        <f>VLOOKUP($B216,Data!$A$8:$EZ$351,Data!EG$4,FALSE)</f>
        <v>6.4986301369863012E-2</v>
      </c>
      <c r="O216" s="22">
        <f>VLOOKUP($B216,Data!$A$8:$EZ$351,Data!EH$4,FALSE)</f>
        <v>5.4740932642487049E-2</v>
      </c>
      <c r="P216" s="22">
        <f>VLOOKUP($B216,Data!$A$8:$EZ$351,Data!EI$4,FALSE)</f>
        <v>5.0253807106598984E-2</v>
      </c>
      <c r="Q216" s="22">
        <f>VLOOKUP($B216,Data!$A$8:$EZ$351,Data!EJ$4,FALSE)</f>
        <v>5.5100502512562814E-2</v>
      </c>
      <c r="R216" s="22">
        <f>VLOOKUP($B216,Data!$A$8:$EZ$351,Data!EK$4,FALSE)</f>
        <v>5.411027568922306E-2</v>
      </c>
      <c r="S216" s="22">
        <f>VLOOKUP($B216,Data!$A$8:$EZ$351,Data!EL$4,FALSE)</f>
        <v>5.0951219512195119E-2</v>
      </c>
      <c r="T216" s="22">
        <f>VLOOKUP($B216,Data!$A$8:$EZ$351,Data!EM$4,FALSE)</f>
        <v>5.3405275779376496E-2</v>
      </c>
      <c r="U216" s="22">
        <f>VLOOKUP($B216,Data!$A$8:$EZ$351,Data!EN$4,FALSE)</f>
        <v>5.1859903381642515E-2</v>
      </c>
      <c r="V216" s="22">
        <f>VLOOKUP($B216,Data!$A$8:$EZ$351,Data!EO$4,FALSE)</f>
        <v>4.9738717339667456E-2</v>
      </c>
      <c r="W216" s="22">
        <f>VLOOKUP($B216,Data!$A$8:$EZ$351,Data!EP$4,FALSE)</f>
        <v>4.6604215456674473E-2</v>
      </c>
      <c r="X216" s="22">
        <f>VLOOKUP($B216,Data!$A$8:$EZ$351,Data!EQ$4,FALSE)</f>
        <v>4.8472553699284007E-2</v>
      </c>
      <c r="Y216" s="22">
        <f>VLOOKUP($B216,Data!$A$8:$EZ$351,Data!ER$4,FALSE)</f>
        <v>4.7446300715990451E-2</v>
      </c>
      <c r="Z216" s="22">
        <f>VLOOKUP($B216,Data!$A$8:$EZ$351,Data!ES$4,FALSE)</f>
        <v>4.7748184019370463E-2</v>
      </c>
      <c r="AA216" s="22">
        <f>VLOOKUP($B216,Data!$A$8:$EZ$351,Data!ET$4,FALSE)</f>
        <v>4.9898989898989901E-2</v>
      </c>
      <c r="AB216" s="22">
        <f>VLOOKUP($B216,Data!$A$8:$EZ$351,Data!EU$4,FALSE)</f>
        <v>5.3428571428571429E-2</v>
      </c>
      <c r="AC216" s="22">
        <f>VLOOKUP($B216,Data!$A$8:$EZ$351,Data!EV$4,FALSE)</f>
        <v>5.3860589812332438E-2</v>
      </c>
      <c r="AD216" s="22">
        <f>VLOOKUP($B216,Data!$A$8:$EZ$351,Data!EW$4,FALSE)</f>
        <v>5.3109919571045577E-2</v>
      </c>
      <c r="AE216" s="22">
        <f>VLOOKUP($B216,Data!$A$8:$EZ$351,Data!EX$4,FALSE)</f>
        <v>5.2010309278350514E-2</v>
      </c>
      <c r="AF216" s="22">
        <f>VLOOKUP($B216,Data!$A$8:$EZ$351,Data!EY$4,FALSE)</f>
        <v>5.1479591836734694E-2</v>
      </c>
      <c r="AG216" s="22">
        <f>VLOOKUP($B216,Data!$A$8:$EZ$351,Data!EZ$4,FALSE)</f>
        <v>5.305970149253731E-2</v>
      </c>
      <c r="AH216" s="22">
        <f>VLOOKUP($B216,Data!$A$8:$FA$351,Data!FA$4,FALSE)</f>
        <v>5.1102941176470587E-2</v>
      </c>
      <c r="AI216" s="22">
        <f>VLOOKUP($B216,Data!$A$8:FB$351,Data!FB$4,FALSE)</f>
        <v>5.5714285714285716E-2</v>
      </c>
      <c r="AJ216" s="22">
        <f>VLOOKUP($B216,Data!$A$8:FC$351,Data!FC$4,FALSE)</f>
        <v>5.7665847665847668E-2</v>
      </c>
      <c r="AK216" s="22">
        <f>VLOOKUP($B216,Data!$A$8:FD$351,Data!FD$4,FALSE)</f>
        <v>0.10296208530805687</v>
      </c>
      <c r="AL216" s="22">
        <f>VLOOKUP($B216,Data!$A$8:FE$351,Data!FE$4,FALSE)</f>
        <v>9.797169811320755E-2</v>
      </c>
      <c r="AM216" s="22">
        <f>VLOOKUP($B216,Data!$A$8:FF$351,Data!FF$4,FALSE)</f>
        <v>9.6238532110091743E-2</v>
      </c>
      <c r="AN216" s="22" t="e">
        <f>VLOOKUP($B216,Data!$A$8:$EZ$351,Data!#REF!,FALSE)</f>
        <v>#REF!</v>
      </c>
      <c r="AO216" s="22" t="e">
        <f>VLOOKUP($B216,Data!$A$8:$EZ$351,Data!#REF!,FALSE)</f>
        <v>#REF!</v>
      </c>
      <c r="AP216" s="22" t="e">
        <f>VLOOKUP($B216,Data!$A$8:$EZ$351,Data!#REF!,FALSE)</f>
        <v>#REF!</v>
      </c>
      <c r="AQ216" s="22" t="e">
        <f>VLOOKUP($B216,Data!$A$8:$EZ$351,Data!#REF!,FALSE)</f>
        <v>#REF!</v>
      </c>
      <c r="AR216" s="22" t="e">
        <f>VLOOKUP($B216,Data!$A$8:$EZ$351,Data!#REF!,FALSE)</f>
        <v>#REF!</v>
      </c>
      <c r="AS216" s="22" t="e">
        <f>VLOOKUP($B216,Data!$A$8:$EZ$351,Data!#REF!,FALSE)</f>
        <v>#REF!</v>
      </c>
      <c r="AT216" s="22" t="e">
        <f>VLOOKUP($B216,Data!$A$8:$EZ$351,Data!#REF!,FALSE)</f>
        <v>#REF!</v>
      </c>
      <c r="AU216" s="22" t="e">
        <f>VLOOKUP($B216,Data!$A$8:$EZ$351,Data!#REF!,FALSE)</f>
        <v>#REF!</v>
      </c>
      <c r="AV216" s="22" t="e">
        <f>VLOOKUP($B216,Data!$A$8:$EZ$351,Data!#REF!,FALSE)</f>
        <v>#REF!</v>
      </c>
      <c r="AW216" s="22" t="e">
        <f>VLOOKUP($B216,Data!$A$8:$EZ$351,Data!#REF!,FALSE)</f>
        <v>#REF!</v>
      </c>
      <c r="AX216" s="22" t="e">
        <f>VLOOKUP($B216,Data!$A$8:$EZ$351,Data!#REF!,FALSE)</f>
        <v>#REF!</v>
      </c>
      <c r="AY216" s="22" t="e">
        <f>VLOOKUP($B216,Data!$A$8:$EZ$351,Data!#REF!,FALSE)</f>
        <v>#REF!</v>
      </c>
      <c r="AZ216" s="22" t="e">
        <f>VLOOKUP($B216,Data!$A$8:$EZ$351,Data!#REF!,FALSE)</f>
        <v>#REF!</v>
      </c>
      <c r="BA216" s="22" t="e">
        <f>VLOOKUP($B216,Data!$A$8:$EZ$351,Data!#REF!,FALSE)</f>
        <v>#REF!</v>
      </c>
      <c r="BB216" s="22" t="e">
        <f>VLOOKUP($B216,Data!$A$8:$EZ$351,Data!#REF!,FALSE)</f>
        <v>#REF!</v>
      </c>
      <c r="BC216" s="22" t="e">
        <f>VLOOKUP($B216,Data!$A$8:$EZ$351,Data!#REF!,FALSE)</f>
        <v>#REF!</v>
      </c>
      <c r="BD216" s="22" t="e">
        <f>VLOOKUP($B216,Data!$A$8:$EZ$351,Data!#REF!,FALSE)</f>
        <v>#REF!</v>
      </c>
      <c r="BE216" s="22" t="e">
        <f>VLOOKUP($B216,Data!$A$8:$EZ$351,Data!#REF!,FALSE)</f>
        <v>#REF!</v>
      </c>
    </row>
    <row r="217" spans="1:57" x14ac:dyDescent="0.3">
      <c r="A217" s="1"/>
      <c r="B217" s="16" t="s">
        <v>228</v>
      </c>
      <c r="C217" s="35" t="s">
        <v>440</v>
      </c>
      <c r="D217" t="s">
        <v>442</v>
      </c>
      <c r="E217" s="36" t="s">
        <v>228</v>
      </c>
      <c r="F217" t="s">
        <v>391</v>
      </c>
      <c r="G217" t="s">
        <v>418</v>
      </c>
      <c r="H217" s="22" t="e">
        <f>VLOOKUP($B217,Data!$A$8:$EZ$351,Data!EA$4,FALSE)</f>
        <v>#DIV/0!</v>
      </c>
      <c r="I217" s="22">
        <f>VLOOKUP($B217,Data!$A$8:$EZ$351,Data!EB$4,FALSE)</f>
        <v>9.4067245119305851E-2</v>
      </c>
      <c r="J217" s="22">
        <f>VLOOKUP($B217,Data!$A$8:$EZ$351,Data!EC$4,FALSE)</f>
        <v>8.2926315789473681E-2</v>
      </c>
      <c r="K217" s="22">
        <f>VLOOKUP($B217,Data!$A$8:$EZ$351,Data!ED$4,FALSE)</f>
        <v>7.1956295525494277E-2</v>
      </c>
      <c r="L217" s="22">
        <f>VLOOKUP($B217,Data!$A$8:$EZ$351,Data!EE$4,FALSE)</f>
        <v>7.7696335078534032E-2</v>
      </c>
      <c r="M217" s="22">
        <f>VLOOKUP($B217,Data!$A$8:$EZ$351,Data!EF$4,FALSE)</f>
        <v>6.9925611052072262E-2</v>
      </c>
      <c r="N217" s="22">
        <f>VLOOKUP($B217,Data!$A$8:$EZ$351,Data!EG$4,FALSE)</f>
        <v>6.0807651434643999E-2</v>
      </c>
      <c r="O217" s="22">
        <f>VLOOKUP($B217,Data!$A$8:$EZ$351,Data!EH$4,FALSE)</f>
        <v>4.9052631578947369E-2</v>
      </c>
      <c r="P217" s="22">
        <f>VLOOKUP($B217,Data!$A$8:$EZ$351,Data!EI$4,FALSE)</f>
        <v>5.204943357363543E-2</v>
      </c>
      <c r="Q217" s="22">
        <f>VLOOKUP($B217,Data!$A$8:$EZ$351,Data!EJ$4,FALSE)</f>
        <v>4.794845360824742E-2</v>
      </c>
      <c r="R217" s="22">
        <f>VLOOKUP($B217,Data!$A$8:$EZ$351,Data!EK$4,FALSE)</f>
        <v>4.40894901144641E-2</v>
      </c>
      <c r="S217" s="22">
        <f>VLOOKUP($B217,Data!$A$8:$EZ$351,Data!EL$4,FALSE)</f>
        <v>3.8766839378238341E-2</v>
      </c>
      <c r="T217" s="22">
        <f>VLOOKUP($B217,Data!$A$8:$EZ$351,Data!EM$4,FALSE)</f>
        <v>4.155925155925156E-2</v>
      </c>
      <c r="U217" s="22">
        <f>VLOOKUP($B217,Data!$A$8:$EZ$351,Data!EN$4,FALSE)</f>
        <v>4.1364102564102563E-2</v>
      </c>
      <c r="V217" s="22">
        <f>VLOOKUP($B217,Data!$A$8:$EZ$351,Data!EO$4,FALSE)</f>
        <v>3.8869828456104948E-2</v>
      </c>
      <c r="W217" s="22">
        <f>VLOOKUP($B217,Data!$A$8:$EZ$351,Data!EP$4,FALSE)</f>
        <v>3.6028513238289206E-2</v>
      </c>
      <c r="X217" s="22">
        <f>VLOOKUP($B217,Data!$A$8:$EZ$351,Data!EQ$4,FALSE)</f>
        <v>4.039553752535497E-2</v>
      </c>
      <c r="Y217" s="22">
        <f>VLOOKUP($B217,Data!$A$8:$EZ$351,Data!ER$4,FALSE)</f>
        <v>3.9510204081632652E-2</v>
      </c>
      <c r="Z217" s="22">
        <f>VLOOKUP($B217,Data!$A$8:$EZ$351,Data!ES$4,FALSE)</f>
        <v>3.8010416666666665E-2</v>
      </c>
      <c r="AA217" s="22">
        <f>VLOOKUP($B217,Data!$A$8:$EZ$351,Data!ET$4,FALSE)</f>
        <v>3.7099476439790578E-2</v>
      </c>
      <c r="AB217" s="22">
        <f>VLOOKUP($B217,Data!$A$8:$EZ$351,Data!EU$4,FALSE)</f>
        <v>4.0638743455497381E-2</v>
      </c>
      <c r="AC217" s="22">
        <f>VLOOKUP($B217,Data!$A$8:$EZ$351,Data!EV$4,FALSE)</f>
        <v>4.3870292887029289E-2</v>
      </c>
      <c r="AD217" s="22">
        <f>VLOOKUP($B217,Data!$A$8:$EZ$351,Data!EW$4,FALSE)</f>
        <v>4.483937823834197E-2</v>
      </c>
      <c r="AE217" s="22">
        <f>VLOOKUP($B217,Data!$A$8:$EZ$351,Data!EX$4,FALSE)</f>
        <v>4.2288911495422174E-2</v>
      </c>
      <c r="AF217" s="22">
        <f>VLOOKUP($B217,Data!$A$8:$EZ$351,Data!EY$4,FALSE)</f>
        <v>4.565524193548387E-2</v>
      </c>
      <c r="AG217" s="22">
        <f>VLOOKUP($B217,Data!$A$8:$EZ$351,Data!EZ$4,FALSE)</f>
        <v>4.5398587285570134E-2</v>
      </c>
      <c r="AH217" s="22">
        <f>VLOOKUP($B217,Data!$A$8:$FA$351,Data!FA$4,FALSE)</f>
        <v>4.5756345177664977E-2</v>
      </c>
      <c r="AI217" s="22">
        <f>VLOOKUP($B217,Data!$A$8:FB$351,Data!FB$4,FALSE)</f>
        <v>4.584599797365755E-2</v>
      </c>
      <c r="AJ217" s="22">
        <f>VLOOKUP($B217,Data!$A$8:FC$351,Data!FC$4,FALSE)</f>
        <v>5.1753312945973497E-2</v>
      </c>
      <c r="AK217" s="22">
        <f>VLOOKUP($B217,Data!$A$8:FD$351,Data!FD$4,FALSE)</f>
        <v>0.10244174265450862</v>
      </c>
      <c r="AL217" s="22">
        <f>VLOOKUP($B217,Data!$A$8:FE$351,Data!FE$4,FALSE)</f>
        <v>9.9248730964467E-2</v>
      </c>
      <c r="AM217" s="22">
        <f>VLOOKUP($B217,Data!$A$8:FF$351,Data!FF$4,FALSE)</f>
        <v>9.5856410256410257E-2</v>
      </c>
      <c r="AN217" s="22" t="e">
        <f>VLOOKUP($B217,Data!$A$8:$EZ$351,Data!#REF!,FALSE)</f>
        <v>#REF!</v>
      </c>
      <c r="AO217" s="22" t="e">
        <f>VLOOKUP($B217,Data!$A$8:$EZ$351,Data!#REF!,FALSE)</f>
        <v>#REF!</v>
      </c>
      <c r="AP217" s="22" t="e">
        <f>VLOOKUP($B217,Data!$A$8:$EZ$351,Data!#REF!,FALSE)</f>
        <v>#REF!</v>
      </c>
      <c r="AQ217" s="22" t="e">
        <f>VLOOKUP($B217,Data!$A$8:$EZ$351,Data!#REF!,FALSE)</f>
        <v>#REF!</v>
      </c>
      <c r="AR217" s="22" t="e">
        <f>VLOOKUP($B217,Data!$A$8:$EZ$351,Data!#REF!,FALSE)</f>
        <v>#REF!</v>
      </c>
      <c r="AS217" s="22" t="e">
        <f>VLOOKUP($B217,Data!$A$8:$EZ$351,Data!#REF!,FALSE)</f>
        <v>#REF!</v>
      </c>
      <c r="AT217" s="22" t="e">
        <f>VLOOKUP($B217,Data!$A$8:$EZ$351,Data!#REF!,FALSE)</f>
        <v>#REF!</v>
      </c>
      <c r="AU217" s="22" t="e">
        <f>VLOOKUP($B217,Data!$A$8:$EZ$351,Data!#REF!,FALSE)</f>
        <v>#REF!</v>
      </c>
      <c r="AV217" s="22" t="e">
        <f>VLOOKUP($B217,Data!$A$8:$EZ$351,Data!#REF!,FALSE)</f>
        <v>#REF!</v>
      </c>
      <c r="AW217" s="22" t="e">
        <f>VLOOKUP($B217,Data!$A$8:$EZ$351,Data!#REF!,FALSE)</f>
        <v>#REF!</v>
      </c>
      <c r="AX217" s="22" t="e">
        <f>VLOOKUP($B217,Data!$A$8:$EZ$351,Data!#REF!,FALSE)</f>
        <v>#REF!</v>
      </c>
      <c r="AY217" s="22" t="e">
        <f>VLOOKUP($B217,Data!$A$8:$EZ$351,Data!#REF!,FALSE)</f>
        <v>#REF!</v>
      </c>
      <c r="AZ217" s="22" t="e">
        <f>VLOOKUP($B217,Data!$A$8:$EZ$351,Data!#REF!,FALSE)</f>
        <v>#REF!</v>
      </c>
      <c r="BA217" s="22" t="e">
        <f>VLOOKUP($B217,Data!$A$8:$EZ$351,Data!#REF!,FALSE)</f>
        <v>#REF!</v>
      </c>
      <c r="BB217" s="22" t="e">
        <f>VLOOKUP($B217,Data!$A$8:$EZ$351,Data!#REF!,FALSE)</f>
        <v>#REF!</v>
      </c>
      <c r="BC217" s="22" t="e">
        <f>VLOOKUP($B217,Data!$A$8:$EZ$351,Data!#REF!,FALSE)</f>
        <v>#REF!</v>
      </c>
      <c r="BD217" s="22" t="e">
        <f>VLOOKUP($B217,Data!$A$8:$EZ$351,Data!#REF!,FALSE)</f>
        <v>#REF!</v>
      </c>
      <c r="BE217" s="22" t="e">
        <f>VLOOKUP($B217,Data!$A$8:$EZ$351,Data!#REF!,FALSE)</f>
        <v>#REF!</v>
      </c>
    </row>
    <row r="218" spans="1:57" x14ac:dyDescent="0.3">
      <c r="A218" s="1"/>
      <c r="B218" s="16" t="s">
        <v>229</v>
      </c>
      <c r="C218" s="35" t="s">
        <v>440</v>
      </c>
      <c r="D218" t="s">
        <v>442</v>
      </c>
      <c r="E218" s="36" t="s">
        <v>229</v>
      </c>
      <c r="F218" t="s">
        <v>393</v>
      </c>
      <c r="G218" t="s">
        <v>418</v>
      </c>
      <c r="H218" s="22" t="e">
        <f>VLOOKUP($B218,Data!$A$8:$EZ$351,Data!EA$4,FALSE)</f>
        <v>#DIV/0!</v>
      </c>
      <c r="I218" s="22">
        <f>VLOOKUP($B218,Data!$A$8:$EZ$351,Data!EB$4,FALSE)</f>
        <v>6.8550501156515037E-2</v>
      </c>
      <c r="J218" s="22">
        <f>VLOOKUP($B218,Data!$A$8:$EZ$351,Data!EC$4,FALSE)</f>
        <v>6.3325635103926095E-2</v>
      </c>
      <c r="K218" s="22">
        <f>VLOOKUP($B218,Data!$A$8:$EZ$351,Data!ED$4,FALSE)</f>
        <v>5.8799999999999998E-2</v>
      </c>
      <c r="L218" s="22">
        <f>VLOOKUP($B218,Data!$A$8:$EZ$351,Data!EE$4,FALSE)</f>
        <v>5.9021406727828747E-2</v>
      </c>
      <c r="M218" s="22">
        <f>VLOOKUP($B218,Data!$A$8:$EZ$351,Data!EF$4,FALSE)</f>
        <v>5.5428790199081167E-2</v>
      </c>
      <c r="N218" s="22">
        <f>VLOOKUP($B218,Data!$A$8:$EZ$351,Data!EG$4,FALSE)</f>
        <v>5.2338772338772342E-2</v>
      </c>
      <c r="O218" s="22">
        <f>VLOOKUP($B218,Data!$A$8:$EZ$351,Data!EH$4,FALSE)</f>
        <v>4.8512461059190035E-2</v>
      </c>
      <c r="P218" s="22">
        <f>VLOOKUP($B218,Data!$A$8:$EZ$351,Data!EI$4,FALSE)</f>
        <v>4.9175738724727837E-2</v>
      </c>
      <c r="Q218" s="22">
        <f>VLOOKUP($B218,Data!$A$8:$EZ$351,Data!EJ$4,FALSE)</f>
        <v>4.6992366412213743E-2</v>
      </c>
      <c r="R218" s="22">
        <f>VLOOKUP($B218,Data!$A$8:$EZ$351,Data!EK$4,FALSE)</f>
        <v>4.5745983167559297E-2</v>
      </c>
      <c r="S218" s="22">
        <f>VLOOKUP($B218,Data!$A$8:$EZ$351,Data!EL$4,FALSE)</f>
        <v>4.3778625954198472E-2</v>
      </c>
      <c r="T218" s="22">
        <f>VLOOKUP($B218,Data!$A$8:$EZ$351,Data!EM$4,FALSE)</f>
        <v>4.854309687261632E-2</v>
      </c>
      <c r="U218" s="22">
        <f>VLOOKUP($B218,Data!$A$8:$EZ$351,Data!EN$4,FALSE)</f>
        <v>4.8611111111111112E-2</v>
      </c>
      <c r="V218" s="22">
        <f>VLOOKUP($B218,Data!$A$8:$EZ$351,Data!EO$4,FALSE)</f>
        <v>4.7824750192159877E-2</v>
      </c>
      <c r="W218" s="22">
        <f>VLOOKUP($B218,Data!$A$8:$EZ$351,Data!EP$4,FALSE)</f>
        <v>4.5434281322059955E-2</v>
      </c>
      <c r="X218" s="22">
        <f>VLOOKUP($B218,Data!$A$8:$EZ$351,Data!EQ$4,FALSE)</f>
        <v>4.738041002277904E-2</v>
      </c>
      <c r="Y218" s="22">
        <f>VLOOKUP($B218,Data!$A$8:$EZ$351,Data!ER$4,FALSE)</f>
        <v>4.4876957494407156E-2</v>
      </c>
      <c r="Z218" s="22">
        <f>VLOOKUP($B218,Data!$A$8:$EZ$351,Data!ES$4,FALSE)</f>
        <v>4.242105263157895E-2</v>
      </c>
      <c r="AA218" s="22">
        <f>VLOOKUP($B218,Data!$A$8:$EZ$351,Data!ET$4,FALSE)</f>
        <v>4.0987841945288754E-2</v>
      </c>
      <c r="AB218" s="22">
        <f>VLOOKUP($B218,Data!$A$8:$EZ$351,Data!EU$4,FALSE)</f>
        <v>4.2355182926829271E-2</v>
      </c>
      <c r="AC218" s="22">
        <f>VLOOKUP($B218,Data!$A$8:$EZ$351,Data!EV$4,FALSE)</f>
        <v>4.3489984591679506E-2</v>
      </c>
      <c r="AD218" s="22">
        <f>VLOOKUP($B218,Data!$A$8:$EZ$351,Data!EW$4,FALSE)</f>
        <v>4.2384905660377357E-2</v>
      </c>
      <c r="AE218" s="22">
        <f>VLOOKUP($B218,Data!$A$8:$EZ$351,Data!EX$4,FALSE)</f>
        <v>4.2692889561270798E-2</v>
      </c>
      <c r="AF218" s="22">
        <f>VLOOKUP($B218,Data!$A$8:$EZ$351,Data!EY$4,FALSE)</f>
        <v>4.4740406320541763E-2</v>
      </c>
      <c r="AG218" s="22">
        <f>VLOOKUP($B218,Data!$A$8:$EZ$351,Data!EZ$4,FALSE)</f>
        <v>4.3200301204819276E-2</v>
      </c>
      <c r="AH218" s="22">
        <f>VLOOKUP($B218,Data!$A$8:$FA$351,Data!FA$4,FALSE)</f>
        <v>4.3069767441860467E-2</v>
      </c>
      <c r="AI218" s="22">
        <f>VLOOKUP($B218,Data!$A$8:FB$351,Data!FB$4,FALSE)</f>
        <v>4.2490332559938129E-2</v>
      </c>
      <c r="AJ218" s="22">
        <f>VLOOKUP($B218,Data!$A$8:FC$351,Data!FC$4,FALSE)</f>
        <v>4.5716498838109992E-2</v>
      </c>
      <c r="AK218" s="22">
        <f>VLOOKUP($B218,Data!$A$8:FD$351,Data!FD$4,FALSE)</f>
        <v>8.4821705426356586E-2</v>
      </c>
      <c r="AL218" s="22">
        <f>VLOOKUP($B218,Data!$A$8:FE$351,Data!FE$4,FALSE)</f>
        <v>8.202127659574468E-2</v>
      </c>
      <c r="AM218" s="22">
        <f>VLOOKUP($B218,Data!$A$8:FF$351,Data!FF$4,FALSE)</f>
        <v>7.4391534391534397E-2</v>
      </c>
      <c r="AN218" s="22" t="e">
        <f>VLOOKUP($B218,Data!$A$8:$EZ$351,Data!#REF!,FALSE)</f>
        <v>#REF!</v>
      </c>
      <c r="AO218" s="22" t="e">
        <f>VLOOKUP($B218,Data!$A$8:$EZ$351,Data!#REF!,FALSE)</f>
        <v>#REF!</v>
      </c>
      <c r="AP218" s="22" t="e">
        <f>VLOOKUP($B218,Data!$A$8:$EZ$351,Data!#REF!,FALSE)</f>
        <v>#REF!</v>
      </c>
      <c r="AQ218" s="22" t="e">
        <f>VLOOKUP($B218,Data!$A$8:$EZ$351,Data!#REF!,FALSE)</f>
        <v>#REF!</v>
      </c>
      <c r="AR218" s="22" t="e">
        <f>VLOOKUP($B218,Data!$A$8:$EZ$351,Data!#REF!,FALSE)</f>
        <v>#REF!</v>
      </c>
      <c r="AS218" s="22" t="e">
        <f>VLOOKUP($B218,Data!$A$8:$EZ$351,Data!#REF!,FALSE)</f>
        <v>#REF!</v>
      </c>
      <c r="AT218" s="22" t="e">
        <f>VLOOKUP($B218,Data!$A$8:$EZ$351,Data!#REF!,FALSE)</f>
        <v>#REF!</v>
      </c>
      <c r="AU218" s="22" t="e">
        <f>VLOOKUP($B218,Data!$A$8:$EZ$351,Data!#REF!,FALSE)</f>
        <v>#REF!</v>
      </c>
      <c r="AV218" s="22" t="e">
        <f>VLOOKUP($B218,Data!$A$8:$EZ$351,Data!#REF!,FALSE)</f>
        <v>#REF!</v>
      </c>
      <c r="AW218" s="22" t="e">
        <f>VLOOKUP($B218,Data!$A$8:$EZ$351,Data!#REF!,FALSE)</f>
        <v>#REF!</v>
      </c>
      <c r="AX218" s="22" t="e">
        <f>VLOOKUP($B218,Data!$A$8:$EZ$351,Data!#REF!,FALSE)</f>
        <v>#REF!</v>
      </c>
      <c r="AY218" s="22" t="e">
        <f>VLOOKUP($B218,Data!$A$8:$EZ$351,Data!#REF!,FALSE)</f>
        <v>#REF!</v>
      </c>
      <c r="AZ218" s="22" t="e">
        <f>VLOOKUP($B218,Data!$A$8:$EZ$351,Data!#REF!,FALSE)</f>
        <v>#REF!</v>
      </c>
      <c r="BA218" s="22" t="e">
        <f>VLOOKUP($B218,Data!$A$8:$EZ$351,Data!#REF!,FALSE)</f>
        <v>#REF!</v>
      </c>
      <c r="BB218" s="22" t="e">
        <f>VLOOKUP($B218,Data!$A$8:$EZ$351,Data!#REF!,FALSE)</f>
        <v>#REF!</v>
      </c>
      <c r="BC218" s="22" t="e">
        <f>VLOOKUP($B218,Data!$A$8:$EZ$351,Data!#REF!,FALSE)</f>
        <v>#REF!</v>
      </c>
      <c r="BD218" s="22" t="e">
        <f>VLOOKUP($B218,Data!$A$8:$EZ$351,Data!#REF!,FALSE)</f>
        <v>#REF!</v>
      </c>
      <c r="BE218" s="22" t="e">
        <f>VLOOKUP($B218,Data!$A$8:$EZ$351,Data!#REF!,FALSE)</f>
        <v>#REF!</v>
      </c>
    </row>
    <row r="219" spans="1:57" x14ac:dyDescent="0.3">
      <c r="A219" s="1"/>
      <c r="B219" s="16" t="s">
        <v>230</v>
      </c>
      <c r="C219" s="35" t="s">
        <v>440</v>
      </c>
      <c r="D219" t="s">
        <v>442</v>
      </c>
      <c r="E219" s="36" t="s">
        <v>230</v>
      </c>
      <c r="F219" t="s">
        <v>404</v>
      </c>
      <c r="G219" t="s">
        <v>418</v>
      </c>
      <c r="H219" s="22" t="e">
        <f>VLOOKUP($B219,Data!$A$8:$EZ$351,Data!EA$4,FALSE)</f>
        <v>#DIV/0!</v>
      </c>
      <c r="I219" s="22">
        <f>VLOOKUP($B219,Data!$A$8:$EZ$351,Data!EB$4,FALSE)</f>
        <v>6.7488284910965327E-2</v>
      </c>
      <c r="J219" s="22">
        <f>VLOOKUP($B219,Data!$A$8:$EZ$351,Data!EC$4,FALSE)</f>
        <v>6.1797540208136235E-2</v>
      </c>
      <c r="K219" s="22">
        <f>VLOOKUP($B219,Data!$A$8:$EZ$351,Data!ED$4,FALSE)</f>
        <v>5.9280983916745508E-2</v>
      </c>
      <c r="L219" s="22">
        <f>VLOOKUP($B219,Data!$A$8:$EZ$351,Data!EE$4,FALSE)</f>
        <v>5.8656015037593982E-2</v>
      </c>
      <c r="M219" s="22">
        <f>VLOOKUP($B219,Data!$A$8:$EZ$351,Data!EF$4,FALSE)</f>
        <v>5.2582469368520263E-2</v>
      </c>
      <c r="N219" s="22">
        <f>VLOOKUP($B219,Data!$A$8:$EZ$351,Data!EG$4,FALSE)</f>
        <v>4.9567307692307695E-2</v>
      </c>
      <c r="O219" s="22">
        <f>VLOOKUP($B219,Data!$A$8:$EZ$351,Data!EH$4,FALSE)</f>
        <v>4.8221574344023327E-2</v>
      </c>
      <c r="P219" s="22">
        <f>VLOOKUP($B219,Data!$A$8:$EZ$351,Data!EI$4,FALSE)</f>
        <v>4.825289575289575E-2</v>
      </c>
      <c r="Q219" s="22">
        <f>VLOOKUP($B219,Data!$A$8:$EZ$351,Data!EJ$4,FALSE)</f>
        <v>4.3476562500000003E-2</v>
      </c>
      <c r="R219" s="22">
        <f>VLOOKUP($B219,Data!$A$8:$EZ$351,Data!EK$4,FALSE)</f>
        <v>3.9990347490347487E-2</v>
      </c>
      <c r="S219" s="22">
        <f>VLOOKUP($B219,Data!$A$8:$EZ$351,Data!EL$4,FALSE)</f>
        <v>3.809798270893372E-2</v>
      </c>
      <c r="T219" s="22">
        <f>VLOOKUP($B219,Data!$A$8:$EZ$351,Data!EM$4,FALSE)</f>
        <v>3.9741131351869609E-2</v>
      </c>
      <c r="U219" s="22">
        <f>VLOOKUP($B219,Data!$A$8:$EZ$351,Data!EN$4,FALSE)</f>
        <v>3.6701720841300189E-2</v>
      </c>
      <c r="V219" s="22">
        <f>VLOOKUP($B219,Data!$A$8:$EZ$351,Data!EO$4,FALSE)</f>
        <v>3.4798500468603562E-2</v>
      </c>
      <c r="W219" s="22">
        <f>VLOOKUP($B219,Data!$A$8:$EZ$351,Data!EP$4,FALSE)</f>
        <v>3.4255707762557076E-2</v>
      </c>
      <c r="X219" s="22">
        <f>VLOOKUP($B219,Data!$A$8:$EZ$351,Data!EQ$4,FALSE)</f>
        <v>3.7361111111111109E-2</v>
      </c>
      <c r="Y219" s="22">
        <f>VLOOKUP($B219,Data!$A$8:$EZ$351,Data!ER$4,FALSE)</f>
        <v>3.6733760292772186E-2</v>
      </c>
      <c r="Z219" s="22">
        <f>VLOOKUP($B219,Data!$A$8:$EZ$351,Data!ES$4,FALSE)</f>
        <v>3.4249317561419475E-2</v>
      </c>
      <c r="AA219" s="22">
        <f>VLOOKUP($B219,Data!$A$8:$EZ$351,Data!ET$4,FALSE)</f>
        <v>3.4500458295142068E-2</v>
      </c>
      <c r="AB219" s="22">
        <f>VLOOKUP($B219,Data!$A$8:$EZ$351,Data!EU$4,FALSE)</f>
        <v>3.6293643688451206E-2</v>
      </c>
      <c r="AC219" s="22">
        <f>VLOOKUP($B219,Data!$A$8:$EZ$351,Data!EV$4,FALSE)</f>
        <v>3.5300988319856244E-2</v>
      </c>
      <c r="AD219" s="22">
        <f>VLOOKUP($B219,Data!$A$8:$EZ$351,Data!EW$4,FALSE)</f>
        <v>3.4865350089766607E-2</v>
      </c>
      <c r="AE219" s="22">
        <f>VLOOKUP($B219,Data!$A$8:$EZ$351,Data!EX$4,FALSE)</f>
        <v>3.3784753363228698E-2</v>
      </c>
      <c r="AF219" s="22">
        <f>VLOOKUP($B219,Data!$A$8:$EZ$351,Data!EY$4,FALSE)</f>
        <v>3.6772727272727269E-2</v>
      </c>
      <c r="AG219" s="22">
        <f>VLOOKUP($B219,Data!$A$8:$EZ$351,Data!EZ$4,FALSE)</f>
        <v>3.8383838383838381E-2</v>
      </c>
      <c r="AH219" s="22">
        <f>VLOOKUP($B219,Data!$A$8:$FA$351,Data!FA$4,FALSE)</f>
        <v>3.9832869080779945E-2</v>
      </c>
      <c r="AI219" s="22">
        <f>VLOOKUP($B219,Data!$A$8:FB$351,Data!FB$4,FALSE)</f>
        <v>4.2033739456419868E-2</v>
      </c>
      <c r="AJ219" s="22">
        <f>VLOOKUP($B219,Data!$A$8:FC$351,Data!FC$4,FALSE)</f>
        <v>4.5210084033613443E-2</v>
      </c>
      <c r="AK219" s="22">
        <f>VLOOKUP($B219,Data!$A$8:FD$351,Data!FD$4,FALSE)</f>
        <v>9.2420382165605094E-2</v>
      </c>
      <c r="AL219" s="22">
        <f>VLOOKUP($B219,Data!$A$8:FE$351,Data!FE$4,FALSE)</f>
        <v>9.152311876699909E-2</v>
      </c>
      <c r="AM219" s="22">
        <f>VLOOKUP($B219,Data!$A$8:FF$351,Data!FF$4,FALSE)</f>
        <v>8.7090271691498689E-2</v>
      </c>
      <c r="AN219" s="22" t="e">
        <f>VLOOKUP($B219,Data!$A$8:$EZ$351,Data!#REF!,FALSE)</f>
        <v>#REF!</v>
      </c>
      <c r="AO219" s="22" t="e">
        <f>VLOOKUP($B219,Data!$A$8:$EZ$351,Data!#REF!,FALSE)</f>
        <v>#REF!</v>
      </c>
      <c r="AP219" s="22" t="e">
        <f>VLOOKUP($B219,Data!$A$8:$EZ$351,Data!#REF!,FALSE)</f>
        <v>#REF!</v>
      </c>
      <c r="AQ219" s="22" t="e">
        <f>VLOOKUP($B219,Data!$A$8:$EZ$351,Data!#REF!,FALSE)</f>
        <v>#REF!</v>
      </c>
      <c r="AR219" s="22" t="e">
        <f>VLOOKUP($B219,Data!$A$8:$EZ$351,Data!#REF!,FALSE)</f>
        <v>#REF!</v>
      </c>
      <c r="AS219" s="22" t="e">
        <f>VLOOKUP($B219,Data!$A$8:$EZ$351,Data!#REF!,FALSE)</f>
        <v>#REF!</v>
      </c>
      <c r="AT219" s="22" t="e">
        <f>VLOOKUP($B219,Data!$A$8:$EZ$351,Data!#REF!,FALSE)</f>
        <v>#REF!</v>
      </c>
      <c r="AU219" s="22" t="e">
        <f>VLOOKUP($B219,Data!$A$8:$EZ$351,Data!#REF!,FALSE)</f>
        <v>#REF!</v>
      </c>
      <c r="AV219" s="22" t="e">
        <f>VLOOKUP($B219,Data!$A$8:$EZ$351,Data!#REF!,FALSE)</f>
        <v>#REF!</v>
      </c>
      <c r="AW219" s="22" t="e">
        <f>VLOOKUP($B219,Data!$A$8:$EZ$351,Data!#REF!,FALSE)</f>
        <v>#REF!</v>
      </c>
      <c r="AX219" s="22" t="e">
        <f>VLOOKUP($B219,Data!$A$8:$EZ$351,Data!#REF!,FALSE)</f>
        <v>#REF!</v>
      </c>
      <c r="AY219" s="22" t="e">
        <f>VLOOKUP($B219,Data!$A$8:$EZ$351,Data!#REF!,FALSE)</f>
        <v>#REF!</v>
      </c>
      <c r="AZ219" s="22" t="e">
        <f>VLOOKUP($B219,Data!$A$8:$EZ$351,Data!#REF!,FALSE)</f>
        <v>#REF!</v>
      </c>
      <c r="BA219" s="22" t="e">
        <f>VLOOKUP($B219,Data!$A$8:$EZ$351,Data!#REF!,FALSE)</f>
        <v>#REF!</v>
      </c>
      <c r="BB219" s="22" t="e">
        <f>VLOOKUP($B219,Data!$A$8:$EZ$351,Data!#REF!,FALSE)</f>
        <v>#REF!</v>
      </c>
      <c r="BC219" s="22" t="e">
        <f>VLOOKUP($B219,Data!$A$8:$EZ$351,Data!#REF!,FALSE)</f>
        <v>#REF!</v>
      </c>
      <c r="BD219" s="22" t="e">
        <f>VLOOKUP($B219,Data!$A$8:$EZ$351,Data!#REF!,FALSE)</f>
        <v>#REF!</v>
      </c>
      <c r="BE219" s="22" t="e">
        <f>VLOOKUP($B219,Data!$A$8:$EZ$351,Data!#REF!,FALSE)</f>
        <v>#REF!</v>
      </c>
    </row>
    <row r="220" spans="1:57" x14ac:dyDescent="0.3">
      <c r="A220" s="1"/>
      <c r="B220" s="16" t="s">
        <v>231</v>
      </c>
      <c r="C220" s="35" t="s">
        <v>440</v>
      </c>
      <c r="D220" t="s">
        <v>0</v>
      </c>
      <c r="E220" s="36" t="s">
        <v>231</v>
      </c>
      <c r="F220" t="s">
        <v>412</v>
      </c>
      <c r="G220" t="s">
        <v>418</v>
      </c>
      <c r="H220" s="22" t="e">
        <f>VLOOKUP($B220,Data!$A$8:$EZ$351,Data!EA$4,FALSE)</f>
        <v>#DIV/0!</v>
      </c>
      <c r="I220" s="22">
        <f>VLOOKUP($B220,Data!$A$8:$EZ$351,Data!EB$4,FALSE)</f>
        <v>7.3484626647144946E-2</v>
      </c>
      <c r="J220" s="22">
        <f>VLOOKUP($B220,Data!$A$8:$EZ$351,Data!EC$4,FALSE)</f>
        <v>7.0851370851370846E-2</v>
      </c>
      <c r="K220" s="22">
        <f>VLOOKUP($B220,Data!$A$8:$EZ$351,Data!ED$4,FALSE)</f>
        <v>6.4391304347826084E-2</v>
      </c>
      <c r="L220" s="22">
        <f>VLOOKUP($B220,Data!$A$8:$EZ$351,Data!EE$4,FALSE)</f>
        <v>6.6368960468521226E-2</v>
      </c>
      <c r="M220" s="22">
        <f>VLOOKUP($B220,Data!$A$8:$EZ$351,Data!EF$4,FALSE)</f>
        <v>5.804809052333805E-2</v>
      </c>
      <c r="N220" s="22">
        <f>VLOOKUP($B220,Data!$A$8:$EZ$351,Data!EG$4,FALSE)</f>
        <v>5.4549549549549547E-2</v>
      </c>
      <c r="O220" s="22">
        <f>VLOOKUP($B220,Data!$A$8:$EZ$351,Data!EH$4,FALSE)</f>
        <v>5.0063091482649841E-2</v>
      </c>
      <c r="P220" s="22">
        <f>VLOOKUP($B220,Data!$A$8:$EZ$351,Data!EI$4,FALSE)</f>
        <v>4.722741433021807E-2</v>
      </c>
      <c r="Q220" s="22">
        <f>VLOOKUP($B220,Data!$A$8:$EZ$351,Data!EJ$4,FALSE)</f>
        <v>5.4858490566037733E-2</v>
      </c>
      <c r="R220" s="22">
        <f>VLOOKUP($B220,Data!$A$8:$EZ$351,Data!EK$4,FALSE)</f>
        <v>5.227886056971514E-2</v>
      </c>
      <c r="S220" s="22">
        <f>VLOOKUP($B220,Data!$A$8:$EZ$351,Data!EL$4,FALSE)</f>
        <v>4.7867867867867869E-2</v>
      </c>
      <c r="T220" s="22">
        <f>VLOOKUP($B220,Data!$A$8:$EZ$351,Data!EM$4,FALSE)</f>
        <v>4.948148148148148E-2</v>
      </c>
      <c r="U220" s="22">
        <f>VLOOKUP($B220,Data!$A$8:$EZ$351,Data!EN$4,FALSE)</f>
        <v>4.7155425219941351E-2</v>
      </c>
      <c r="V220" s="22">
        <f>VLOOKUP($B220,Data!$A$8:$EZ$351,Data!EO$4,FALSE)</f>
        <v>4.669683257918552E-2</v>
      </c>
      <c r="W220" s="22">
        <f>VLOOKUP($B220,Data!$A$8:$EZ$351,Data!EP$4,FALSE)</f>
        <v>4.4180206794682424E-2</v>
      </c>
      <c r="X220" s="22">
        <f>VLOOKUP($B220,Data!$A$8:$EZ$351,Data!EQ$4,FALSE)</f>
        <v>4.8211624441132639E-2</v>
      </c>
      <c r="Y220" s="22">
        <f>VLOOKUP($B220,Data!$A$8:$EZ$351,Data!ER$4,FALSE)</f>
        <v>4.7169274537695594E-2</v>
      </c>
      <c r="Z220" s="22">
        <f>VLOOKUP($B220,Data!$A$8:$EZ$351,Data!ES$4,FALSE)</f>
        <v>4.6419400855920112E-2</v>
      </c>
      <c r="AA220" s="22">
        <f>VLOOKUP($B220,Data!$A$8:$EZ$351,Data!ET$4,FALSE)</f>
        <v>4.4341192787794727E-2</v>
      </c>
      <c r="AB220" s="22">
        <f>VLOOKUP($B220,Data!$A$8:$EZ$351,Data!EU$4,FALSE)</f>
        <v>4.49585635359116E-2</v>
      </c>
      <c r="AC220" s="22">
        <f>VLOOKUP($B220,Data!$A$8:$EZ$351,Data!EV$4,FALSE)</f>
        <v>4.6909090909090907E-2</v>
      </c>
      <c r="AD220" s="22">
        <f>VLOOKUP($B220,Data!$A$8:$EZ$351,Data!EW$4,FALSE)</f>
        <v>4.3265027322404372E-2</v>
      </c>
      <c r="AE220" s="22">
        <f>VLOOKUP($B220,Data!$A$8:$EZ$351,Data!EX$4,FALSE)</f>
        <v>4.5124309392265194E-2</v>
      </c>
      <c r="AF220" s="22">
        <f>VLOOKUP($B220,Data!$A$8:$EZ$351,Data!EY$4,FALSE)</f>
        <v>4.7847411444141688E-2</v>
      </c>
      <c r="AG220" s="22">
        <f>VLOOKUP($B220,Data!$A$8:$EZ$351,Data!EZ$4,FALSE)</f>
        <v>4.8608815426997243E-2</v>
      </c>
      <c r="AH220" s="22">
        <f>VLOOKUP($B220,Data!$A$8:$FA$351,Data!FA$4,FALSE)</f>
        <v>4.7219178082191782E-2</v>
      </c>
      <c r="AI220" s="22">
        <f>VLOOKUP($B220,Data!$A$8:FB$351,Data!FB$4,FALSE)</f>
        <v>4.6567567567567567E-2</v>
      </c>
      <c r="AJ220" s="22">
        <f>VLOOKUP($B220,Data!$A$8:FC$351,Data!FC$4,FALSE)</f>
        <v>5.0313351498637603E-2</v>
      </c>
      <c r="AK220" s="22">
        <f>VLOOKUP($B220,Data!$A$8:FD$351,Data!FD$4,FALSE)</f>
        <v>9.3526912181303115E-2</v>
      </c>
      <c r="AL220" s="22">
        <f>VLOOKUP($B220,Data!$A$8:FE$351,Data!FE$4,FALSE)</f>
        <v>9.1212121212121217E-2</v>
      </c>
      <c r="AM220" s="22">
        <f>VLOOKUP($B220,Data!$A$8:FF$351,Data!FF$4,FALSE)</f>
        <v>9.4203338391502273E-2</v>
      </c>
      <c r="AN220" s="22" t="e">
        <f>VLOOKUP($B220,Data!$A$8:$EZ$351,Data!#REF!,FALSE)</f>
        <v>#REF!</v>
      </c>
      <c r="AO220" s="22" t="e">
        <f>VLOOKUP($B220,Data!$A$8:$EZ$351,Data!#REF!,FALSE)</f>
        <v>#REF!</v>
      </c>
      <c r="AP220" s="22" t="e">
        <f>VLOOKUP($B220,Data!$A$8:$EZ$351,Data!#REF!,FALSE)</f>
        <v>#REF!</v>
      </c>
      <c r="AQ220" s="22" t="e">
        <f>VLOOKUP($B220,Data!$A$8:$EZ$351,Data!#REF!,FALSE)</f>
        <v>#REF!</v>
      </c>
      <c r="AR220" s="22" t="e">
        <f>VLOOKUP($B220,Data!$A$8:$EZ$351,Data!#REF!,FALSE)</f>
        <v>#REF!</v>
      </c>
      <c r="AS220" s="22" t="e">
        <f>VLOOKUP($B220,Data!$A$8:$EZ$351,Data!#REF!,FALSE)</f>
        <v>#REF!</v>
      </c>
      <c r="AT220" s="22" t="e">
        <f>VLOOKUP($B220,Data!$A$8:$EZ$351,Data!#REF!,FALSE)</f>
        <v>#REF!</v>
      </c>
      <c r="AU220" s="22" t="e">
        <f>VLOOKUP($B220,Data!$A$8:$EZ$351,Data!#REF!,FALSE)</f>
        <v>#REF!</v>
      </c>
      <c r="AV220" s="22" t="e">
        <f>VLOOKUP($B220,Data!$A$8:$EZ$351,Data!#REF!,FALSE)</f>
        <v>#REF!</v>
      </c>
      <c r="AW220" s="22" t="e">
        <f>VLOOKUP($B220,Data!$A$8:$EZ$351,Data!#REF!,FALSE)</f>
        <v>#REF!</v>
      </c>
      <c r="AX220" s="22" t="e">
        <f>VLOOKUP($B220,Data!$A$8:$EZ$351,Data!#REF!,FALSE)</f>
        <v>#REF!</v>
      </c>
      <c r="AY220" s="22" t="e">
        <f>VLOOKUP($B220,Data!$A$8:$EZ$351,Data!#REF!,FALSE)</f>
        <v>#REF!</v>
      </c>
      <c r="AZ220" s="22" t="e">
        <f>VLOOKUP($B220,Data!$A$8:$EZ$351,Data!#REF!,FALSE)</f>
        <v>#REF!</v>
      </c>
      <c r="BA220" s="22" t="e">
        <f>VLOOKUP($B220,Data!$A$8:$EZ$351,Data!#REF!,FALSE)</f>
        <v>#REF!</v>
      </c>
      <c r="BB220" s="22" t="e">
        <f>VLOOKUP($B220,Data!$A$8:$EZ$351,Data!#REF!,FALSE)</f>
        <v>#REF!</v>
      </c>
      <c r="BC220" s="22" t="e">
        <f>VLOOKUP($B220,Data!$A$8:$EZ$351,Data!#REF!,FALSE)</f>
        <v>#REF!</v>
      </c>
      <c r="BD220" s="22" t="e">
        <f>VLOOKUP($B220,Data!$A$8:$EZ$351,Data!#REF!,FALSE)</f>
        <v>#REF!</v>
      </c>
      <c r="BE220" s="22" t="e">
        <f>VLOOKUP($B220,Data!$A$8:$EZ$351,Data!#REF!,FALSE)</f>
        <v>#REF!</v>
      </c>
    </row>
    <row r="221" spans="1:57" x14ac:dyDescent="0.3">
      <c r="A221" s="1"/>
      <c r="B221" s="16" t="s">
        <v>232</v>
      </c>
      <c r="C221" s="35" t="s">
        <v>440</v>
      </c>
      <c r="D221" t="s">
        <v>442</v>
      </c>
      <c r="E221" s="36" t="s">
        <v>232</v>
      </c>
      <c r="F221" t="s">
        <v>408</v>
      </c>
      <c r="G221" t="s">
        <v>418</v>
      </c>
      <c r="H221" s="22" t="e">
        <f>VLOOKUP($B221,Data!$A$8:$EZ$351,Data!EA$4,FALSE)</f>
        <v>#DIV/0!</v>
      </c>
      <c r="I221" s="22">
        <f>VLOOKUP($B221,Data!$A$8:$EZ$351,Data!EB$4,FALSE)</f>
        <v>6.2733900364520048E-2</v>
      </c>
      <c r="J221" s="22">
        <f>VLOOKUP($B221,Data!$A$8:$EZ$351,Data!EC$4,FALSE)</f>
        <v>5.6742243436754179E-2</v>
      </c>
      <c r="K221" s="22">
        <f>VLOOKUP($B221,Data!$A$8:$EZ$351,Data!ED$4,FALSE)</f>
        <v>5.1696535244922341E-2</v>
      </c>
      <c r="L221" s="22">
        <f>VLOOKUP($B221,Data!$A$8:$EZ$351,Data!EE$4,FALSE)</f>
        <v>5.2726176115802173E-2</v>
      </c>
      <c r="M221" s="22">
        <f>VLOOKUP($B221,Data!$A$8:$EZ$351,Data!EF$4,FALSE)</f>
        <v>4.9341317365269463E-2</v>
      </c>
      <c r="N221" s="22">
        <f>VLOOKUP($B221,Data!$A$8:$EZ$351,Data!EG$4,FALSE)</f>
        <v>4.5276442307692309E-2</v>
      </c>
      <c r="O221" s="22">
        <f>VLOOKUP($B221,Data!$A$8:$EZ$351,Data!EH$4,FALSE)</f>
        <v>4.0959232613908873E-2</v>
      </c>
      <c r="P221" s="22">
        <f>VLOOKUP($B221,Data!$A$8:$EZ$351,Data!EI$4,FALSE)</f>
        <v>4.1403091557669441E-2</v>
      </c>
      <c r="Q221" s="22">
        <f>VLOOKUP($B221,Data!$A$8:$EZ$351,Data!EJ$4,FALSE)</f>
        <v>3.9090909090909093E-2</v>
      </c>
      <c r="R221" s="22">
        <f>VLOOKUP($B221,Data!$A$8:$EZ$351,Data!EK$4,FALSE)</f>
        <v>3.7448609431680775E-2</v>
      </c>
      <c r="S221" s="22">
        <f>VLOOKUP($B221,Data!$A$8:$EZ$351,Data!EL$4,FALSE)</f>
        <v>3.6167664670658684E-2</v>
      </c>
      <c r="T221" s="22">
        <f>VLOOKUP($B221,Data!$A$8:$EZ$351,Data!EM$4,FALSE)</f>
        <v>3.5460910151691949E-2</v>
      </c>
      <c r="U221" s="22">
        <f>VLOOKUP($B221,Data!$A$8:$EZ$351,Data!EN$4,FALSE)</f>
        <v>3.4300458715596331E-2</v>
      </c>
      <c r="V221" s="22">
        <f>VLOOKUP($B221,Data!$A$8:$EZ$351,Data!EO$4,FALSE)</f>
        <v>3.4880000000000001E-2</v>
      </c>
      <c r="W221" s="22">
        <f>VLOOKUP($B221,Data!$A$8:$EZ$351,Data!EP$4,FALSE)</f>
        <v>3.5258323765786449E-2</v>
      </c>
      <c r="X221" s="22">
        <f>VLOOKUP($B221,Data!$A$8:$EZ$351,Data!EQ$4,FALSE)</f>
        <v>3.7245370370370373E-2</v>
      </c>
      <c r="Y221" s="22">
        <f>VLOOKUP($B221,Data!$A$8:$EZ$351,Data!ER$4,FALSE)</f>
        <v>3.7642276422764229E-2</v>
      </c>
      <c r="Z221" s="22">
        <f>VLOOKUP($B221,Data!$A$8:$EZ$351,Data!ES$4,FALSE)</f>
        <v>3.5513264129181085E-2</v>
      </c>
      <c r="AA221" s="22">
        <f>VLOOKUP($B221,Data!$A$8:$EZ$351,Data!ET$4,FALSE)</f>
        <v>3.4213547646383465E-2</v>
      </c>
      <c r="AB221" s="22">
        <f>VLOOKUP($B221,Data!$A$8:$EZ$351,Data!EU$4,FALSE)</f>
        <v>3.4114285714285715E-2</v>
      </c>
      <c r="AC221" s="22">
        <f>VLOOKUP($B221,Data!$A$8:$EZ$351,Data!EV$4,FALSE)</f>
        <v>3.502314814814815E-2</v>
      </c>
      <c r="AD221" s="22">
        <f>VLOOKUP($B221,Data!$A$8:$EZ$351,Data!EW$4,FALSE)</f>
        <v>3.4141069397042097E-2</v>
      </c>
      <c r="AE221" s="22">
        <f>VLOOKUP($B221,Data!$A$8:$EZ$351,Data!EX$4,FALSE)</f>
        <v>3.4097065462753949E-2</v>
      </c>
      <c r="AF221" s="22">
        <f>VLOOKUP($B221,Data!$A$8:$EZ$351,Data!EY$4,FALSE)</f>
        <v>3.4943946188340805E-2</v>
      </c>
      <c r="AG221" s="22">
        <f>VLOOKUP($B221,Data!$A$8:$EZ$351,Data!EZ$4,FALSE)</f>
        <v>3.4823788546255507E-2</v>
      </c>
      <c r="AH221" s="22">
        <f>VLOOKUP($B221,Data!$A$8:$FA$351,Data!FA$4,FALSE)</f>
        <v>3.5817575083426027E-2</v>
      </c>
      <c r="AI221" s="22">
        <f>VLOOKUP($B221,Data!$A$8:FB$351,Data!FB$4,FALSE)</f>
        <v>3.5192943770672544E-2</v>
      </c>
      <c r="AJ221" s="22">
        <f>VLOOKUP($B221,Data!$A$8:FC$351,Data!FC$4,FALSE)</f>
        <v>3.6221248630887187E-2</v>
      </c>
      <c r="AK221" s="22">
        <f>VLOOKUP($B221,Data!$A$8:FD$351,Data!FD$4,FALSE)</f>
        <v>7.6004319654427652E-2</v>
      </c>
      <c r="AL221" s="22">
        <f>VLOOKUP($B221,Data!$A$8:FE$351,Data!FE$4,FALSE)</f>
        <v>7.6202127659574473E-2</v>
      </c>
      <c r="AM221" s="22">
        <f>VLOOKUP($B221,Data!$A$8:FF$351,Data!FF$4,FALSE)</f>
        <v>7.4332627118644065E-2</v>
      </c>
      <c r="AN221" s="22" t="e">
        <f>VLOOKUP($B221,Data!$A$8:$EZ$351,Data!#REF!,FALSE)</f>
        <v>#REF!</v>
      </c>
      <c r="AO221" s="22" t="e">
        <f>VLOOKUP($B221,Data!$A$8:$EZ$351,Data!#REF!,FALSE)</f>
        <v>#REF!</v>
      </c>
      <c r="AP221" s="22" t="e">
        <f>VLOOKUP($B221,Data!$A$8:$EZ$351,Data!#REF!,FALSE)</f>
        <v>#REF!</v>
      </c>
      <c r="AQ221" s="22" t="e">
        <f>VLOOKUP($B221,Data!$A$8:$EZ$351,Data!#REF!,FALSE)</f>
        <v>#REF!</v>
      </c>
      <c r="AR221" s="22" t="e">
        <f>VLOOKUP($B221,Data!$A$8:$EZ$351,Data!#REF!,FALSE)</f>
        <v>#REF!</v>
      </c>
      <c r="AS221" s="22" t="e">
        <f>VLOOKUP($B221,Data!$A$8:$EZ$351,Data!#REF!,FALSE)</f>
        <v>#REF!</v>
      </c>
      <c r="AT221" s="22" t="e">
        <f>VLOOKUP($B221,Data!$A$8:$EZ$351,Data!#REF!,FALSE)</f>
        <v>#REF!</v>
      </c>
      <c r="AU221" s="22" t="e">
        <f>VLOOKUP($B221,Data!$A$8:$EZ$351,Data!#REF!,FALSE)</f>
        <v>#REF!</v>
      </c>
      <c r="AV221" s="22" t="e">
        <f>VLOOKUP($B221,Data!$A$8:$EZ$351,Data!#REF!,FALSE)</f>
        <v>#REF!</v>
      </c>
      <c r="AW221" s="22" t="e">
        <f>VLOOKUP($B221,Data!$A$8:$EZ$351,Data!#REF!,FALSE)</f>
        <v>#REF!</v>
      </c>
      <c r="AX221" s="22" t="e">
        <f>VLOOKUP($B221,Data!$A$8:$EZ$351,Data!#REF!,FALSE)</f>
        <v>#REF!</v>
      </c>
      <c r="AY221" s="22" t="e">
        <f>VLOOKUP($B221,Data!$A$8:$EZ$351,Data!#REF!,FALSE)</f>
        <v>#REF!</v>
      </c>
      <c r="AZ221" s="22" t="e">
        <f>VLOOKUP($B221,Data!$A$8:$EZ$351,Data!#REF!,FALSE)</f>
        <v>#REF!</v>
      </c>
      <c r="BA221" s="22" t="e">
        <f>VLOOKUP($B221,Data!$A$8:$EZ$351,Data!#REF!,FALSE)</f>
        <v>#REF!</v>
      </c>
      <c r="BB221" s="22" t="e">
        <f>VLOOKUP($B221,Data!$A$8:$EZ$351,Data!#REF!,FALSE)</f>
        <v>#REF!</v>
      </c>
      <c r="BC221" s="22" t="e">
        <f>VLOOKUP($B221,Data!$A$8:$EZ$351,Data!#REF!,FALSE)</f>
        <v>#REF!</v>
      </c>
      <c r="BD221" s="22" t="e">
        <f>VLOOKUP($B221,Data!$A$8:$EZ$351,Data!#REF!,FALSE)</f>
        <v>#REF!</v>
      </c>
      <c r="BE221" s="22" t="e">
        <f>VLOOKUP($B221,Data!$A$8:$EZ$351,Data!#REF!,FALSE)</f>
        <v>#REF!</v>
      </c>
    </row>
    <row r="222" spans="1:57" x14ac:dyDescent="0.3">
      <c r="A222" s="1"/>
      <c r="B222" s="16" t="s">
        <v>233</v>
      </c>
      <c r="C222" s="35" t="s">
        <v>440</v>
      </c>
      <c r="D222" t="s">
        <v>442</v>
      </c>
      <c r="E222" s="36" t="s">
        <v>233</v>
      </c>
      <c r="F222" t="s">
        <v>402</v>
      </c>
      <c r="G222" t="s">
        <v>418</v>
      </c>
      <c r="H222" s="22" t="e">
        <f>VLOOKUP($B222,Data!$A$8:$EZ$351,Data!EA$4,FALSE)</f>
        <v>#DIV/0!</v>
      </c>
      <c r="I222" s="22">
        <f>VLOOKUP($B222,Data!$A$8:$EZ$351,Data!EB$4,FALSE)</f>
        <v>6.9655667144906744E-2</v>
      </c>
      <c r="J222" s="22">
        <f>VLOOKUP($B222,Data!$A$8:$EZ$351,Data!EC$4,FALSE)</f>
        <v>6.5049295774647881E-2</v>
      </c>
      <c r="K222" s="22">
        <f>VLOOKUP($B222,Data!$A$8:$EZ$351,Data!ED$4,FALSE)</f>
        <v>5.9137447405329592E-2</v>
      </c>
      <c r="L222" s="22">
        <f>VLOOKUP($B222,Data!$A$8:$EZ$351,Data!EE$4,FALSE)</f>
        <v>5.8139700641482536E-2</v>
      </c>
      <c r="M222" s="22">
        <f>VLOOKUP($B222,Data!$A$8:$EZ$351,Data!EF$4,FALSE)</f>
        <v>5.4480111653872995E-2</v>
      </c>
      <c r="N222" s="22">
        <f>VLOOKUP($B222,Data!$A$8:$EZ$351,Data!EG$4,FALSE)</f>
        <v>5.362420830401126E-2</v>
      </c>
      <c r="O222" s="22">
        <f>VLOOKUP($B222,Data!$A$8:$EZ$351,Data!EH$4,FALSE)</f>
        <v>4.8757022471910112E-2</v>
      </c>
      <c r="P222" s="22">
        <f>VLOOKUP($B222,Data!$A$8:$EZ$351,Data!EI$4,FALSE)</f>
        <v>4.7127882599580714E-2</v>
      </c>
      <c r="Q222" s="22">
        <f>VLOOKUP($B222,Data!$A$8:$EZ$351,Data!EJ$4,FALSE)</f>
        <v>4.6080225193525684E-2</v>
      </c>
      <c r="R222" s="22">
        <f>VLOOKUP($B222,Data!$A$8:$EZ$351,Data!EK$4,FALSE)</f>
        <v>4.3280386740331495E-2</v>
      </c>
      <c r="S222" s="22">
        <f>VLOOKUP($B222,Data!$A$8:$EZ$351,Data!EL$4,FALSE)</f>
        <v>4.1145038167938928E-2</v>
      </c>
      <c r="T222" s="22">
        <f>VLOOKUP($B222,Data!$A$8:$EZ$351,Data!EM$4,FALSE)</f>
        <v>4.0102951269732325E-2</v>
      </c>
      <c r="U222" s="22">
        <f>VLOOKUP($B222,Data!$A$8:$EZ$351,Data!EN$4,FALSE)</f>
        <v>3.8954423592493299E-2</v>
      </c>
      <c r="V222" s="22">
        <f>VLOOKUP($B222,Data!$A$8:$EZ$351,Data!EO$4,FALSE)</f>
        <v>3.991216216216216E-2</v>
      </c>
      <c r="W222" s="22">
        <f>VLOOKUP($B222,Data!$A$8:$EZ$351,Data!EP$4,FALSE)</f>
        <v>3.866799204771372E-2</v>
      </c>
      <c r="X222" s="22">
        <f>VLOOKUP($B222,Data!$A$8:$EZ$351,Data!EQ$4,FALSE)</f>
        <v>3.917900403768506E-2</v>
      </c>
      <c r="Y222" s="22">
        <f>VLOOKUP($B222,Data!$A$8:$EZ$351,Data!ER$4,FALSE)</f>
        <v>3.8095238095238099E-2</v>
      </c>
      <c r="Z222" s="22">
        <f>VLOOKUP($B222,Data!$A$8:$EZ$351,Data!ES$4,FALSE)</f>
        <v>3.6217478318879254E-2</v>
      </c>
      <c r="AA222" s="22">
        <f>VLOOKUP($B222,Data!$A$8:$EZ$351,Data!ET$4,FALSE)</f>
        <v>3.5124411566913247E-2</v>
      </c>
      <c r="AB222" s="22">
        <f>VLOOKUP($B222,Data!$A$8:$EZ$351,Data!EU$4,FALSE)</f>
        <v>3.5775401069518716E-2</v>
      </c>
      <c r="AC222" s="22">
        <f>VLOOKUP($B222,Data!$A$8:$EZ$351,Data!EV$4,FALSE)</f>
        <v>3.6712422786547703E-2</v>
      </c>
      <c r="AD222" s="22">
        <f>VLOOKUP($B222,Data!$A$8:$EZ$351,Data!EW$4,FALSE)</f>
        <v>3.6015037593984965E-2</v>
      </c>
      <c r="AE222" s="22">
        <f>VLOOKUP($B222,Data!$A$8:$EZ$351,Data!EX$4,FALSE)</f>
        <v>3.6466575716234649E-2</v>
      </c>
      <c r="AF222" s="22">
        <f>VLOOKUP($B222,Data!$A$8:$EZ$351,Data!EY$4,FALSE)</f>
        <v>3.9327902240325868E-2</v>
      </c>
      <c r="AG222" s="22">
        <f>VLOOKUP($B222,Data!$A$8:$EZ$351,Data!EZ$4,FALSE)</f>
        <v>3.9508417508417507E-2</v>
      </c>
      <c r="AH222" s="22">
        <f>VLOOKUP($B222,Data!$A$8:$FA$351,Data!FA$4,FALSE)</f>
        <v>4.1742738589211618E-2</v>
      </c>
      <c r="AI222" s="22">
        <f>VLOOKUP($B222,Data!$A$8:FB$351,Data!FB$4,FALSE)</f>
        <v>4.1129905277401894E-2</v>
      </c>
      <c r="AJ222" s="22">
        <f>VLOOKUP($B222,Data!$A$8:FC$351,Data!FC$4,FALSE)</f>
        <v>4.3024032042723634E-2</v>
      </c>
      <c r="AK222" s="22">
        <f>VLOOKUP($B222,Data!$A$8:FD$351,Data!FD$4,FALSE)</f>
        <v>0.1067598137059215</v>
      </c>
      <c r="AL222" s="22">
        <f>VLOOKUP($B222,Data!$A$8:FE$351,Data!FE$4,FALSE)</f>
        <v>0.1064431295200526</v>
      </c>
      <c r="AM222" s="22">
        <f>VLOOKUP($B222,Data!$A$8:FF$351,Data!FF$4,FALSE)</f>
        <v>0.10781616688396349</v>
      </c>
      <c r="AN222" s="22" t="e">
        <f>VLOOKUP($B222,Data!$A$8:$EZ$351,Data!#REF!,FALSE)</f>
        <v>#REF!</v>
      </c>
      <c r="AO222" s="22" t="e">
        <f>VLOOKUP($B222,Data!$A$8:$EZ$351,Data!#REF!,FALSE)</f>
        <v>#REF!</v>
      </c>
      <c r="AP222" s="22" t="e">
        <f>VLOOKUP($B222,Data!$A$8:$EZ$351,Data!#REF!,FALSE)</f>
        <v>#REF!</v>
      </c>
      <c r="AQ222" s="22" t="e">
        <f>VLOOKUP($B222,Data!$A$8:$EZ$351,Data!#REF!,FALSE)</f>
        <v>#REF!</v>
      </c>
      <c r="AR222" s="22" t="e">
        <f>VLOOKUP($B222,Data!$A$8:$EZ$351,Data!#REF!,FALSE)</f>
        <v>#REF!</v>
      </c>
      <c r="AS222" s="22" t="e">
        <f>VLOOKUP($B222,Data!$A$8:$EZ$351,Data!#REF!,FALSE)</f>
        <v>#REF!</v>
      </c>
      <c r="AT222" s="22" t="e">
        <f>VLOOKUP($B222,Data!$A$8:$EZ$351,Data!#REF!,FALSE)</f>
        <v>#REF!</v>
      </c>
      <c r="AU222" s="22" t="e">
        <f>VLOOKUP($B222,Data!$A$8:$EZ$351,Data!#REF!,FALSE)</f>
        <v>#REF!</v>
      </c>
      <c r="AV222" s="22" t="e">
        <f>VLOOKUP($B222,Data!$A$8:$EZ$351,Data!#REF!,FALSE)</f>
        <v>#REF!</v>
      </c>
      <c r="AW222" s="22" t="e">
        <f>VLOOKUP($B222,Data!$A$8:$EZ$351,Data!#REF!,FALSE)</f>
        <v>#REF!</v>
      </c>
      <c r="AX222" s="22" t="e">
        <f>VLOOKUP($B222,Data!$A$8:$EZ$351,Data!#REF!,FALSE)</f>
        <v>#REF!</v>
      </c>
      <c r="AY222" s="22" t="e">
        <f>VLOOKUP($B222,Data!$A$8:$EZ$351,Data!#REF!,FALSE)</f>
        <v>#REF!</v>
      </c>
      <c r="AZ222" s="22" t="e">
        <f>VLOOKUP($B222,Data!$A$8:$EZ$351,Data!#REF!,FALSE)</f>
        <v>#REF!</v>
      </c>
      <c r="BA222" s="22" t="e">
        <f>VLOOKUP($B222,Data!$A$8:$EZ$351,Data!#REF!,FALSE)</f>
        <v>#REF!</v>
      </c>
      <c r="BB222" s="22" t="e">
        <f>VLOOKUP($B222,Data!$A$8:$EZ$351,Data!#REF!,FALSE)</f>
        <v>#REF!</v>
      </c>
      <c r="BC222" s="22" t="e">
        <f>VLOOKUP($B222,Data!$A$8:$EZ$351,Data!#REF!,FALSE)</f>
        <v>#REF!</v>
      </c>
      <c r="BD222" s="22" t="e">
        <f>VLOOKUP($B222,Data!$A$8:$EZ$351,Data!#REF!,FALSE)</f>
        <v>#REF!</v>
      </c>
      <c r="BE222" s="22" t="e">
        <f>VLOOKUP($B222,Data!$A$8:$EZ$351,Data!#REF!,FALSE)</f>
        <v>#REF!</v>
      </c>
    </row>
    <row r="223" spans="1:57" x14ac:dyDescent="0.3">
      <c r="A223" s="1"/>
      <c r="B223" s="16" t="s">
        <v>234</v>
      </c>
      <c r="C223" s="35" t="s">
        <v>446</v>
      </c>
      <c r="D223" t="s">
        <v>442</v>
      </c>
      <c r="E223" s="36" t="s">
        <v>234</v>
      </c>
      <c r="F223" t="s">
        <v>407</v>
      </c>
      <c r="G223" t="s">
        <v>418</v>
      </c>
      <c r="H223" s="22" t="e">
        <f>VLOOKUP($B223,Data!$A$8:$EZ$351,Data!EA$4,FALSE)</f>
        <v>#DIV/0!</v>
      </c>
      <c r="I223" s="22">
        <f>VLOOKUP($B223,Data!$A$8:$EZ$351,Data!EB$4,FALSE)</f>
        <v>0.11770627062706271</v>
      </c>
      <c r="J223" s="22">
        <f>VLOOKUP($B223,Data!$A$8:$EZ$351,Data!EC$4,FALSE)</f>
        <v>0.11057851239669421</v>
      </c>
      <c r="K223" s="22">
        <f>VLOOKUP($B223,Data!$A$8:$EZ$351,Data!ED$4,FALSE)</f>
        <v>0.10482701812191104</v>
      </c>
      <c r="L223" s="22">
        <f>VLOOKUP($B223,Data!$A$8:$EZ$351,Data!EE$4,FALSE)</f>
        <v>0.10013008130081301</v>
      </c>
      <c r="M223" s="22">
        <f>VLOOKUP($B223,Data!$A$8:$EZ$351,Data!EF$4,FALSE)</f>
        <v>9.278955954323001E-2</v>
      </c>
      <c r="N223" s="22">
        <f>VLOOKUP($B223,Data!$A$8:$EZ$351,Data!EG$4,FALSE)</f>
        <v>8.5096153846153849E-2</v>
      </c>
      <c r="O223" s="22">
        <f>VLOOKUP($B223,Data!$A$8:$EZ$351,Data!EH$4,FALSE)</f>
        <v>8.2829268292682931E-2</v>
      </c>
      <c r="P223" s="22">
        <f>VLOOKUP($B223,Data!$A$8:$EZ$351,Data!EI$4,FALSE)</f>
        <v>8.2574257425742578E-2</v>
      </c>
      <c r="Q223" s="22">
        <f>VLOOKUP($B223,Data!$A$8:$EZ$351,Data!EJ$4,FALSE)</f>
        <v>7.5424836601307194E-2</v>
      </c>
      <c r="R223" s="22">
        <f>VLOOKUP($B223,Data!$A$8:$EZ$351,Data!EK$4,FALSE)</f>
        <v>7.0264900662251661E-2</v>
      </c>
      <c r="S223" s="22">
        <f>VLOOKUP($B223,Data!$A$8:$EZ$351,Data!EL$4,FALSE)</f>
        <v>8.4046434494195688E-2</v>
      </c>
      <c r="T223" s="22">
        <f>VLOOKUP($B223,Data!$A$8:$EZ$351,Data!EM$4,FALSE)</f>
        <v>8.6804635761589408E-2</v>
      </c>
      <c r="U223" s="22">
        <f>VLOOKUP($B223,Data!$A$8:$EZ$351,Data!EN$4,FALSE)</f>
        <v>8.0116861435726217E-2</v>
      </c>
      <c r="V223" s="22">
        <f>VLOOKUP($B223,Data!$A$8:$EZ$351,Data!EO$4,FALSE)</f>
        <v>8.0168634064080938E-2</v>
      </c>
      <c r="W223" s="22">
        <f>VLOOKUP($B223,Data!$A$8:$EZ$351,Data!EP$4,FALSE)</f>
        <v>7.9459459459459453E-2</v>
      </c>
      <c r="X223" s="22">
        <f>VLOOKUP($B223,Data!$A$8:$EZ$351,Data!EQ$4,FALSE)</f>
        <v>8.2424242424242428E-2</v>
      </c>
      <c r="Y223" s="22">
        <f>VLOOKUP($B223,Data!$A$8:$EZ$351,Data!ER$4,FALSE)</f>
        <v>7.4900990099009898E-2</v>
      </c>
      <c r="Z223" s="22">
        <f>VLOOKUP($B223,Data!$A$8:$EZ$351,Data!ES$4,FALSE)</f>
        <v>7.1044776119402991E-2</v>
      </c>
      <c r="AA223" s="22">
        <f>VLOOKUP($B223,Data!$A$8:$EZ$351,Data!ET$4,FALSE)</f>
        <v>6.954697986577181E-2</v>
      </c>
      <c r="AB223" s="22">
        <f>VLOOKUP($B223,Data!$A$8:$EZ$351,Data!EU$4,FALSE)</f>
        <v>7.2777777777777775E-2</v>
      </c>
      <c r="AC223" s="22">
        <f>VLOOKUP($B223,Data!$A$8:$EZ$351,Data!EV$4,FALSE)</f>
        <v>6.8824531516183993E-2</v>
      </c>
      <c r="AD223" s="22">
        <f>VLOOKUP($B223,Data!$A$8:$EZ$351,Data!EW$4,FALSE)</f>
        <v>6.5704467353951884E-2</v>
      </c>
      <c r="AE223" s="22">
        <f>VLOOKUP($B223,Data!$A$8:$EZ$351,Data!EX$4,FALSE)</f>
        <v>6.5296108291032148E-2</v>
      </c>
      <c r="AF223" s="22">
        <f>VLOOKUP($B223,Data!$A$8:$EZ$351,Data!EY$4,FALSE)</f>
        <v>6.7135593220338977E-2</v>
      </c>
      <c r="AG223" s="22">
        <f>VLOOKUP($B223,Data!$A$8:$EZ$351,Data!EZ$4,FALSE)</f>
        <v>6.5734024179620029E-2</v>
      </c>
      <c r="AH223" s="22">
        <f>VLOOKUP($B223,Data!$A$8:$FA$351,Data!FA$4,FALSE)</f>
        <v>6.6428571428571434E-2</v>
      </c>
      <c r="AI223" s="22">
        <f>VLOOKUP($B223,Data!$A$8:FB$351,Data!FB$4,FALSE)</f>
        <v>6.6799999999999998E-2</v>
      </c>
      <c r="AJ223" s="22">
        <f>VLOOKUP($B223,Data!$A$8:FC$351,Data!FC$4,FALSE)</f>
        <v>7.038732394366197E-2</v>
      </c>
      <c r="AK223" s="22">
        <f>VLOOKUP($B223,Data!$A$8:FD$351,Data!FD$4,FALSE)</f>
        <v>0.10935153583617747</v>
      </c>
      <c r="AL223" s="22">
        <f>VLOOKUP($B223,Data!$A$8:FE$351,Data!FE$4,FALSE)</f>
        <v>0.10535836177474403</v>
      </c>
      <c r="AM223" s="22">
        <f>VLOOKUP($B223,Data!$A$8:FF$351,Data!FF$4,FALSE)</f>
        <v>9.6570458404074702E-2</v>
      </c>
      <c r="AN223" s="22" t="e">
        <f>VLOOKUP($B223,Data!$A$8:$EZ$351,Data!#REF!,FALSE)</f>
        <v>#REF!</v>
      </c>
      <c r="AO223" s="22" t="e">
        <f>VLOOKUP($B223,Data!$A$8:$EZ$351,Data!#REF!,FALSE)</f>
        <v>#REF!</v>
      </c>
      <c r="AP223" s="22" t="e">
        <f>VLOOKUP($B223,Data!$A$8:$EZ$351,Data!#REF!,FALSE)</f>
        <v>#REF!</v>
      </c>
      <c r="AQ223" s="22" t="e">
        <f>VLOOKUP($B223,Data!$A$8:$EZ$351,Data!#REF!,FALSE)</f>
        <v>#REF!</v>
      </c>
      <c r="AR223" s="22" t="e">
        <f>VLOOKUP($B223,Data!$A$8:$EZ$351,Data!#REF!,FALSE)</f>
        <v>#REF!</v>
      </c>
      <c r="AS223" s="22" t="e">
        <f>VLOOKUP($B223,Data!$A$8:$EZ$351,Data!#REF!,FALSE)</f>
        <v>#REF!</v>
      </c>
      <c r="AT223" s="22" t="e">
        <f>VLOOKUP($B223,Data!$A$8:$EZ$351,Data!#REF!,FALSE)</f>
        <v>#REF!</v>
      </c>
      <c r="AU223" s="22" t="e">
        <f>VLOOKUP($B223,Data!$A$8:$EZ$351,Data!#REF!,FALSE)</f>
        <v>#REF!</v>
      </c>
      <c r="AV223" s="22" t="e">
        <f>VLOOKUP($B223,Data!$A$8:$EZ$351,Data!#REF!,FALSE)</f>
        <v>#REF!</v>
      </c>
      <c r="AW223" s="22" t="e">
        <f>VLOOKUP($B223,Data!$A$8:$EZ$351,Data!#REF!,FALSE)</f>
        <v>#REF!</v>
      </c>
      <c r="AX223" s="22" t="e">
        <f>VLOOKUP($B223,Data!$A$8:$EZ$351,Data!#REF!,FALSE)</f>
        <v>#REF!</v>
      </c>
      <c r="AY223" s="22" t="e">
        <f>VLOOKUP($B223,Data!$A$8:$EZ$351,Data!#REF!,FALSE)</f>
        <v>#REF!</v>
      </c>
      <c r="AZ223" s="22" t="e">
        <f>VLOOKUP($B223,Data!$A$8:$EZ$351,Data!#REF!,FALSE)</f>
        <v>#REF!</v>
      </c>
      <c r="BA223" s="22" t="e">
        <f>VLOOKUP($B223,Data!$A$8:$EZ$351,Data!#REF!,FALSE)</f>
        <v>#REF!</v>
      </c>
      <c r="BB223" s="22" t="e">
        <f>VLOOKUP($B223,Data!$A$8:$EZ$351,Data!#REF!,FALSE)</f>
        <v>#REF!</v>
      </c>
      <c r="BC223" s="22" t="e">
        <f>VLOOKUP($B223,Data!$A$8:$EZ$351,Data!#REF!,FALSE)</f>
        <v>#REF!</v>
      </c>
      <c r="BD223" s="22" t="e">
        <f>VLOOKUP($B223,Data!$A$8:$EZ$351,Data!#REF!,FALSE)</f>
        <v>#REF!</v>
      </c>
      <c r="BE223" s="22" t="e">
        <f>VLOOKUP($B223,Data!$A$8:$EZ$351,Data!#REF!,FALSE)</f>
        <v>#REF!</v>
      </c>
    </row>
    <row r="224" spans="1:57" x14ac:dyDescent="0.3">
      <c r="A224" s="1"/>
      <c r="B224" s="16" t="s">
        <v>235</v>
      </c>
      <c r="C224" s="35" t="s">
        <v>440</v>
      </c>
      <c r="D224" t="s">
        <v>0</v>
      </c>
      <c r="E224" s="36" t="s">
        <v>235</v>
      </c>
      <c r="F224" t="s">
        <v>390</v>
      </c>
      <c r="G224" t="s">
        <v>411</v>
      </c>
      <c r="H224" s="22" t="e">
        <f>VLOOKUP($B224,Data!$A$8:$EZ$351,Data!EA$4,FALSE)</f>
        <v>#DIV/0!</v>
      </c>
      <c r="I224" s="22">
        <f>VLOOKUP($B224,Data!$A$8:$EZ$351,Data!EB$4,FALSE)</f>
        <v>5.7913043478260873E-2</v>
      </c>
      <c r="J224" s="22">
        <f>VLOOKUP($B224,Data!$A$8:$EZ$351,Data!EC$4,FALSE)</f>
        <v>5.4988814317673378E-2</v>
      </c>
      <c r="K224" s="22">
        <f>VLOOKUP($B224,Data!$A$8:$EZ$351,Data!ED$4,FALSE)</f>
        <v>4.8993288590604027E-2</v>
      </c>
      <c r="L224" s="22">
        <f>VLOOKUP($B224,Data!$A$8:$EZ$351,Data!EE$4,FALSE)</f>
        <v>5.1860986547085201E-2</v>
      </c>
      <c r="M224" s="22">
        <f>VLOOKUP($B224,Data!$A$8:$EZ$351,Data!EF$4,FALSE)</f>
        <v>4.6539325842696627E-2</v>
      </c>
      <c r="N224" s="22">
        <f>VLOOKUP($B224,Data!$A$8:$EZ$351,Data!EG$4,FALSE)</f>
        <v>4.1678004535147389E-2</v>
      </c>
      <c r="O224" s="22">
        <f>VLOOKUP($B224,Data!$A$8:$EZ$351,Data!EH$4,FALSE)</f>
        <v>3.7034482758620688E-2</v>
      </c>
      <c r="P224" s="22">
        <f>VLOOKUP($B224,Data!$A$8:$EZ$351,Data!EI$4,FALSE)</f>
        <v>3.9006772009029349E-2</v>
      </c>
      <c r="Q224" s="22">
        <f>VLOOKUP($B224,Data!$A$8:$EZ$351,Data!EJ$4,FALSE)</f>
        <v>3.8139534883720932E-2</v>
      </c>
      <c r="R224" s="22">
        <f>VLOOKUP($B224,Data!$A$8:$EZ$351,Data!EK$4,FALSE)</f>
        <v>3.5437352245862884E-2</v>
      </c>
      <c r="S224" s="22">
        <f>VLOOKUP($B224,Data!$A$8:$EZ$351,Data!EL$4,FALSE)</f>
        <v>3.5507246376811595E-2</v>
      </c>
      <c r="T224" s="22">
        <f>VLOOKUP($B224,Data!$A$8:$EZ$351,Data!EM$4,FALSE)</f>
        <v>4.1030150753768847E-2</v>
      </c>
      <c r="U224" s="22">
        <f>VLOOKUP($B224,Data!$A$8:$EZ$351,Data!EN$4,FALSE)</f>
        <v>3.848780487804878E-2</v>
      </c>
      <c r="V224" s="22">
        <f>VLOOKUP($B224,Data!$A$8:$EZ$351,Data!EO$4,FALSE)</f>
        <v>3.7729468599033818E-2</v>
      </c>
      <c r="W224" s="22">
        <f>VLOOKUP($B224,Data!$A$8:$EZ$351,Data!EP$4,FALSE)</f>
        <v>3.6231527093596061E-2</v>
      </c>
      <c r="X224" s="22">
        <f>VLOOKUP($B224,Data!$A$8:$EZ$351,Data!EQ$4,FALSE)</f>
        <v>4.0252525252525255E-2</v>
      </c>
      <c r="Y224" s="22">
        <f>VLOOKUP($B224,Data!$A$8:$EZ$351,Data!ER$4,FALSE)</f>
        <v>3.9443037974683542E-2</v>
      </c>
      <c r="Z224" s="22">
        <f>VLOOKUP($B224,Data!$A$8:$EZ$351,Data!ES$4,FALSE)</f>
        <v>3.7185185185185182E-2</v>
      </c>
      <c r="AA224" s="22">
        <f>VLOOKUP($B224,Data!$A$8:$EZ$351,Data!ET$4,FALSE)</f>
        <v>3.2903981264637006E-2</v>
      </c>
      <c r="AB224" s="22">
        <f>VLOOKUP($B224,Data!$A$8:$EZ$351,Data!EU$4,FALSE)</f>
        <v>3.5486111111111114E-2</v>
      </c>
      <c r="AC224" s="22">
        <f>VLOOKUP($B224,Data!$A$8:$EZ$351,Data!EV$4,FALSE)</f>
        <v>3.3024830699774264E-2</v>
      </c>
      <c r="AD224" s="22">
        <f>VLOOKUP($B224,Data!$A$8:$EZ$351,Data!EW$4,FALSE)</f>
        <v>3.530066815144766E-2</v>
      </c>
      <c r="AE224" s="22">
        <f>VLOOKUP($B224,Data!$A$8:$EZ$351,Data!EX$4,FALSE)</f>
        <v>3.4809843400447425E-2</v>
      </c>
      <c r="AF224" s="22">
        <f>VLOOKUP($B224,Data!$A$8:$EZ$351,Data!EY$4,FALSE)</f>
        <v>3.5490196078431374E-2</v>
      </c>
      <c r="AG224" s="22">
        <f>VLOOKUP($B224,Data!$A$8:$EZ$351,Data!EZ$4,FALSE)</f>
        <v>3.6382022471910115E-2</v>
      </c>
      <c r="AH224" s="22">
        <f>VLOOKUP($B224,Data!$A$8:$FA$351,Data!FA$4,FALSE)</f>
        <v>3.4794520547945205E-2</v>
      </c>
      <c r="AI224" s="22">
        <f>VLOOKUP($B224,Data!$A$8:FB$351,Data!FB$4,FALSE)</f>
        <v>3.3842592592592591E-2</v>
      </c>
      <c r="AJ224" s="22">
        <f>VLOOKUP($B224,Data!$A$8:FC$351,Data!FC$4,FALSE)</f>
        <v>3.6182669789227163E-2</v>
      </c>
      <c r="AK224" s="22">
        <f>VLOOKUP($B224,Data!$A$8:FD$351,Data!FD$4,FALSE)</f>
        <v>7.8901869158878507E-2</v>
      </c>
      <c r="AL224" s="22">
        <f>VLOOKUP($B224,Data!$A$8:FE$351,Data!FE$4,FALSE)</f>
        <v>7.1466666666666664E-2</v>
      </c>
      <c r="AM224" s="22">
        <f>VLOOKUP($B224,Data!$A$8:FF$351,Data!FF$4,FALSE)</f>
        <v>6.7811816192560173E-2</v>
      </c>
      <c r="AN224" s="22" t="e">
        <f>VLOOKUP($B224,Data!$A$8:$EZ$351,Data!#REF!,FALSE)</f>
        <v>#REF!</v>
      </c>
      <c r="AO224" s="22" t="e">
        <f>VLOOKUP($B224,Data!$A$8:$EZ$351,Data!#REF!,FALSE)</f>
        <v>#REF!</v>
      </c>
      <c r="AP224" s="22" t="e">
        <f>VLOOKUP($B224,Data!$A$8:$EZ$351,Data!#REF!,FALSE)</f>
        <v>#REF!</v>
      </c>
      <c r="AQ224" s="22" t="e">
        <f>VLOOKUP($B224,Data!$A$8:$EZ$351,Data!#REF!,FALSE)</f>
        <v>#REF!</v>
      </c>
      <c r="AR224" s="22" t="e">
        <f>VLOOKUP($B224,Data!$A$8:$EZ$351,Data!#REF!,FALSE)</f>
        <v>#REF!</v>
      </c>
      <c r="AS224" s="22" t="e">
        <f>VLOOKUP($B224,Data!$A$8:$EZ$351,Data!#REF!,FALSE)</f>
        <v>#REF!</v>
      </c>
      <c r="AT224" s="22" t="e">
        <f>VLOOKUP($B224,Data!$A$8:$EZ$351,Data!#REF!,FALSE)</f>
        <v>#REF!</v>
      </c>
      <c r="AU224" s="22" t="e">
        <f>VLOOKUP($B224,Data!$A$8:$EZ$351,Data!#REF!,FALSE)</f>
        <v>#REF!</v>
      </c>
      <c r="AV224" s="22" t="e">
        <f>VLOOKUP($B224,Data!$A$8:$EZ$351,Data!#REF!,FALSE)</f>
        <v>#REF!</v>
      </c>
      <c r="AW224" s="22" t="e">
        <f>VLOOKUP($B224,Data!$A$8:$EZ$351,Data!#REF!,FALSE)</f>
        <v>#REF!</v>
      </c>
      <c r="AX224" s="22" t="e">
        <f>VLOOKUP($B224,Data!$A$8:$EZ$351,Data!#REF!,FALSE)</f>
        <v>#REF!</v>
      </c>
      <c r="AY224" s="22" t="e">
        <f>VLOOKUP($B224,Data!$A$8:$EZ$351,Data!#REF!,FALSE)</f>
        <v>#REF!</v>
      </c>
      <c r="AZ224" s="22" t="e">
        <f>VLOOKUP($B224,Data!$A$8:$EZ$351,Data!#REF!,FALSE)</f>
        <v>#REF!</v>
      </c>
      <c r="BA224" s="22" t="e">
        <f>VLOOKUP($B224,Data!$A$8:$EZ$351,Data!#REF!,FALSE)</f>
        <v>#REF!</v>
      </c>
      <c r="BB224" s="22" t="e">
        <f>VLOOKUP($B224,Data!$A$8:$EZ$351,Data!#REF!,FALSE)</f>
        <v>#REF!</v>
      </c>
      <c r="BC224" s="22" t="e">
        <f>VLOOKUP($B224,Data!$A$8:$EZ$351,Data!#REF!,FALSE)</f>
        <v>#REF!</v>
      </c>
      <c r="BD224" s="22" t="e">
        <f>VLOOKUP($B224,Data!$A$8:$EZ$351,Data!#REF!,FALSE)</f>
        <v>#REF!</v>
      </c>
      <c r="BE224" s="22" t="e">
        <f>VLOOKUP($B224,Data!$A$8:$EZ$351,Data!#REF!,FALSE)</f>
        <v>#REF!</v>
      </c>
    </row>
    <row r="225" spans="1:57" x14ac:dyDescent="0.3">
      <c r="A225" s="1"/>
      <c r="B225" s="16" t="s">
        <v>236</v>
      </c>
      <c r="C225" s="35" t="s">
        <v>440</v>
      </c>
      <c r="D225" t="s">
        <v>0</v>
      </c>
      <c r="E225" s="36" t="s">
        <v>236</v>
      </c>
      <c r="F225" t="s">
        <v>385</v>
      </c>
      <c r="G225" t="s">
        <v>418</v>
      </c>
      <c r="H225" s="22" t="e">
        <f>VLOOKUP($B225,Data!$A$8:$EZ$351,Data!EA$4,FALSE)</f>
        <v>#DIV/0!</v>
      </c>
      <c r="I225" s="22">
        <f>VLOOKUP($B225,Data!$A$8:$EZ$351,Data!EB$4,FALSE)</f>
        <v>3.2749287749287752E-2</v>
      </c>
      <c r="J225" s="22">
        <f>VLOOKUP($B225,Data!$A$8:$EZ$351,Data!EC$4,FALSE)</f>
        <v>2.8925619834710745E-2</v>
      </c>
      <c r="K225" s="22">
        <f>VLOOKUP($B225,Data!$A$8:$EZ$351,Data!ED$4,FALSE)</f>
        <v>2.6983695652173914E-2</v>
      </c>
      <c r="L225" s="22">
        <f>VLOOKUP($B225,Data!$A$8:$EZ$351,Data!EE$4,FALSE)</f>
        <v>2.7362637362637363E-2</v>
      </c>
      <c r="M225" s="22">
        <f>VLOOKUP($B225,Data!$A$8:$EZ$351,Data!EF$4,FALSE)</f>
        <v>2.4769874476987447E-2</v>
      </c>
      <c r="N225" s="22">
        <f>VLOOKUP($B225,Data!$A$8:$EZ$351,Data!EG$4,FALSE)</f>
        <v>2.1855955678670359E-2</v>
      </c>
      <c r="O225" s="22">
        <f>VLOOKUP($B225,Data!$A$8:$EZ$351,Data!EH$4,FALSE)</f>
        <v>2.0491132332878581E-2</v>
      </c>
      <c r="P225" s="22">
        <f>VLOOKUP($B225,Data!$A$8:$EZ$351,Data!EI$4,FALSE)</f>
        <v>2.1047486033519552E-2</v>
      </c>
      <c r="Q225" s="22">
        <f>VLOOKUP($B225,Data!$A$8:$EZ$351,Data!EJ$4,FALSE)</f>
        <v>1.9135802469135803E-2</v>
      </c>
      <c r="R225" s="22">
        <f>VLOOKUP($B225,Data!$A$8:$EZ$351,Data!EK$4,FALSE)</f>
        <v>1.8296703296703298E-2</v>
      </c>
      <c r="S225" s="22">
        <f>VLOOKUP($B225,Data!$A$8:$EZ$351,Data!EL$4,FALSE)</f>
        <v>1.7969187675070029E-2</v>
      </c>
      <c r="T225" s="22">
        <f>VLOOKUP($B225,Data!$A$8:$EZ$351,Data!EM$4,FALSE)</f>
        <v>1.7758389261744965E-2</v>
      </c>
      <c r="U225" s="22">
        <f>VLOOKUP($B225,Data!$A$8:$EZ$351,Data!EN$4,FALSE)</f>
        <v>1.6596306068601584E-2</v>
      </c>
      <c r="V225" s="22">
        <f>VLOOKUP($B225,Data!$A$8:$EZ$351,Data!EO$4,FALSE)</f>
        <v>1.6166007905138339E-2</v>
      </c>
      <c r="W225" s="22">
        <f>VLOOKUP($B225,Data!$A$8:$EZ$351,Data!EP$4,FALSE)</f>
        <v>1.6789960369881108E-2</v>
      </c>
      <c r="X225" s="22">
        <f>VLOOKUP($B225,Data!$A$8:$EZ$351,Data!EQ$4,FALSE)</f>
        <v>1.8471074380165289E-2</v>
      </c>
      <c r="Y225" s="22">
        <f>VLOOKUP($B225,Data!$A$8:$EZ$351,Data!ER$4,FALSE)</f>
        <v>1.837799717912553E-2</v>
      </c>
      <c r="Z225" s="22">
        <f>VLOOKUP($B225,Data!$A$8:$EZ$351,Data!ES$4,FALSE)</f>
        <v>1.7095890410958905E-2</v>
      </c>
      <c r="AA225" s="22">
        <f>VLOOKUP($B225,Data!$A$8:$EZ$351,Data!ET$4,FALSE)</f>
        <v>1.7021563342318059E-2</v>
      </c>
      <c r="AB225" s="22">
        <f>VLOOKUP($B225,Data!$A$8:$EZ$351,Data!EU$4,FALSE)</f>
        <v>1.7994505494505493E-2</v>
      </c>
      <c r="AC225" s="22">
        <f>VLOOKUP($B225,Data!$A$8:$EZ$351,Data!EV$4,FALSE)</f>
        <v>1.7930555555555557E-2</v>
      </c>
      <c r="AD225" s="22">
        <f>VLOOKUP($B225,Data!$A$8:$EZ$351,Data!EW$4,FALSE)</f>
        <v>1.7396280400572246E-2</v>
      </c>
      <c r="AE225" s="22">
        <f>VLOOKUP($B225,Data!$A$8:$EZ$351,Data!EX$4,FALSE)</f>
        <v>1.6791366906474821E-2</v>
      </c>
      <c r="AF225" s="22">
        <f>VLOOKUP($B225,Data!$A$8:$EZ$351,Data!EY$4,FALSE)</f>
        <v>1.7095046854082998E-2</v>
      </c>
      <c r="AG225" s="22">
        <f>VLOOKUP($B225,Data!$A$8:$EZ$351,Data!EZ$4,FALSE)</f>
        <v>1.6989389920424404E-2</v>
      </c>
      <c r="AH225" s="22">
        <f>VLOOKUP($B225,Data!$A$8:$FA$351,Data!FA$4,FALSE)</f>
        <v>1.8035714285714287E-2</v>
      </c>
      <c r="AI225" s="22">
        <f>VLOOKUP($B225,Data!$A$8:FB$351,Data!FB$4,FALSE)</f>
        <v>1.787433155080214E-2</v>
      </c>
      <c r="AJ225" s="22">
        <f>VLOOKUP($B225,Data!$A$8:FC$351,Data!FC$4,FALSE)</f>
        <v>1.9471544715447153E-2</v>
      </c>
      <c r="AK225" s="22">
        <f>VLOOKUP($B225,Data!$A$8:FD$351,Data!FD$4,FALSE)</f>
        <v>5.0106809078771693E-2</v>
      </c>
      <c r="AL225" s="22">
        <f>VLOOKUP($B225,Data!$A$8:FE$351,Data!FE$4,FALSE)</f>
        <v>5.206477732793522E-2</v>
      </c>
      <c r="AM225" s="22">
        <f>VLOOKUP($B225,Data!$A$8:FF$351,Data!FF$4,FALSE)</f>
        <v>5.4038997214484678E-2</v>
      </c>
      <c r="AN225" s="22" t="e">
        <f>VLOOKUP($B225,Data!$A$8:$EZ$351,Data!#REF!,FALSE)</f>
        <v>#REF!</v>
      </c>
      <c r="AO225" s="22" t="e">
        <f>VLOOKUP($B225,Data!$A$8:$EZ$351,Data!#REF!,FALSE)</f>
        <v>#REF!</v>
      </c>
      <c r="AP225" s="22" t="e">
        <f>VLOOKUP($B225,Data!$A$8:$EZ$351,Data!#REF!,FALSE)</f>
        <v>#REF!</v>
      </c>
      <c r="AQ225" s="22" t="e">
        <f>VLOOKUP($B225,Data!$A$8:$EZ$351,Data!#REF!,FALSE)</f>
        <v>#REF!</v>
      </c>
      <c r="AR225" s="22" t="e">
        <f>VLOOKUP($B225,Data!$A$8:$EZ$351,Data!#REF!,FALSE)</f>
        <v>#REF!</v>
      </c>
      <c r="AS225" s="22" t="e">
        <f>VLOOKUP($B225,Data!$A$8:$EZ$351,Data!#REF!,FALSE)</f>
        <v>#REF!</v>
      </c>
      <c r="AT225" s="22" t="e">
        <f>VLOOKUP($B225,Data!$A$8:$EZ$351,Data!#REF!,FALSE)</f>
        <v>#REF!</v>
      </c>
      <c r="AU225" s="22" t="e">
        <f>VLOOKUP($B225,Data!$A$8:$EZ$351,Data!#REF!,FALSE)</f>
        <v>#REF!</v>
      </c>
      <c r="AV225" s="22" t="e">
        <f>VLOOKUP($B225,Data!$A$8:$EZ$351,Data!#REF!,FALSE)</f>
        <v>#REF!</v>
      </c>
      <c r="AW225" s="22" t="e">
        <f>VLOOKUP($B225,Data!$A$8:$EZ$351,Data!#REF!,FALSE)</f>
        <v>#REF!</v>
      </c>
      <c r="AX225" s="22" t="e">
        <f>VLOOKUP($B225,Data!$A$8:$EZ$351,Data!#REF!,FALSE)</f>
        <v>#REF!</v>
      </c>
      <c r="AY225" s="22" t="e">
        <f>VLOOKUP($B225,Data!$A$8:$EZ$351,Data!#REF!,FALSE)</f>
        <v>#REF!</v>
      </c>
      <c r="AZ225" s="22" t="e">
        <f>VLOOKUP($B225,Data!$A$8:$EZ$351,Data!#REF!,FALSE)</f>
        <v>#REF!</v>
      </c>
      <c r="BA225" s="22" t="e">
        <f>VLOOKUP($B225,Data!$A$8:$EZ$351,Data!#REF!,FALSE)</f>
        <v>#REF!</v>
      </c>
      <c r="BB225" s="22" t="e">
        <f>VLOOKUP($B225,Data!$A$8:$EZ$351,Data!#REF!,FALSE)</f>
        <v>#REF!</v>
      </c>
      <c r="BC225" s="22" t="e">
        <f>VLOOKUP($B225,Data!$A$8:$EZ$351,Data!#REF!,FALSE)</f>
        <v>#REF!</v>
      </c>
      <c r="BD225" s="22" t="e">
        <f>VLOOKUP($B225,Data!$A$8:$EZ$351,Data!#REF!,FALSE)</f>
        <v>#REF!</v>
      </c>
      <c r="BE225" s="22" t="e">
        <f>VLOOKUP($B225,Data!$A$8:$EZ$351,Data!#REF!,FALSE)</f>
        <v>#REF!</v>
      </c>
    </row>
    <row r="226" spans="1:57" x14ac:dyDescent="0.3">
      <c r="A226" s="1"/>
      <c r="B226" s="16" t="s">
        <v>237</v>
      </c>
      <c r="C226" s="35" t="s">
        <v>441</v>
      </c>
      <c r="D226" t="s">
        <v>0</v>
      </c>
      <c r="E226" s="36" t="s">
        <v>237</v>
      </c>
      <c r="F226" t="s">
        <v>412</v>
      </c>
      <c r="G226" t="s">
        <v>418</v>
      </c>
      <c r="H226" s="22" t="e">
        <f>VLOOKUP($B226,Data!$A$8:$EZ$351,Data!EA$4,FALSE)</f>
        <v>#DIV/0!</v>
      </c>
      <c r="I226" s="22">
        <f>VLOOKUP($B226,Data!$A$8:$EZ$351,Data!EB$4,FALSE)</f>
        <v>2.2397260273972604E-2</v>
      </c>
      <c r="J226" s="22">
        <f>VLOOKUP($B226,Data!$A$8:$EZ$351,Data!EC$4,FALSE)</f>
        <v>1.956810631229236E-2</v>
      </c>
      <c r="K226" s="22">
        <f>VLOOKUP($B226,Data!$A$8:$EZ$351,Data!ED$4,FALSE)</f>
        <v>2.39453125E-2</v>
      </c>
      <c r="L226" s="22">
        <f>VLOOKUP($B226,Data!$A$8:$EZ$351,Data!EE$4,FALSE)</f>
        <v>2.2828685258964143E-2</v>
      </c>
      <c r="M226" s="22">
        <f>VLOOKUP($B226,Data!$A$8:$EZ$351,Data!EF$4,FALSE)</f>
        <v>1.9024390243902439E-2</v>
      </c>
      <c r="N226" s="22">
        <f>VLOOKUP($B226,Data!$A$8:$EZ$351,Data!EG$4,FALSE)</f>
        <v>1.9037656903765691E-2</v>
      </c>
      <c r="O226" s="22">
        <f>VLOOKUP($B226,Data!$A$8:$EZ$351,Data!EH$4,FALSE)</f>
        <v>1.6879999999999999E-2</v>
      </c>
      <c r="P226" s="22">
        <f>VLOOKUP($B226,Data!$A$8:$EZ$351,Data!EI$4,FALSE)</f>
        <v>1.5212355212355212E-2</v>
      </c>
      <c r="Q226" s="22">
        <f>VLOOKUP($B226,Data!$A$8:$EZ$351,Data!EJ$4,FALSE)</f>
        <v>1.5772058823529413E-2</v>
      </c>
      <c r="R226" s="22">
        <f>VLOOKUP($B226,Data!$A$8:$EZ$351,Data!EK$4,FALSE)</f>
        <v>1.4491228070175438E-2</v>
      </c>
      <c r="S226" s="22">
        <f>VLOOKUP($B226,Data!$A$8:$EZ$351,Data!EL$4,FALSE)</f>
        <v>1.3663366336633663E-2</v>
      </c>
      <c r="T226" s="22">
        <f>VLOOKUP($B226,Data!$A$8:$EZ$351,Data!EM$4,FALSE)</f>
        <v>1.4090909090909091E-2</v>
      </c>
      <c r="U226" s="22">
        <f>VLOOKUP($B226,Data!$A$8:$EZ$351,Data!EN$4,FALSE)</f>
        <v>1.2724358974358974E-2</v>
      </c>
      <c r="V226" s="22">
        <f>VLOOKUP($B226,Data!$A$8:$EZ$351,Data!EO$4,FALSE)</f>
        <v>1.4113712374581941E-2</v>
      </c>
      <c r="W226" s="22">
        <f>VLOOKUP($B226,Data!$A$8:$EZ$351,Data!EP$4,FALSE)</f>
        <v>1.2376237623762377E-2</v>
      </c>
      <c r="X226" s="22">
        <f>VLOOKUP($B226,Data!$A$8:$EZ$351,Data!EQ$4,FALSE)</f>
        <v>1.352542372881356E-2</v>
      </c>
      <c r="Y226" s="22">
        <f>VLOOKUP($B226,Data!$A$8:$EZ$351,Data!ER$4,FALSE)</f>
        <v>1.3822525597269625E-2</v>
      </c>
      <c r="Z226" s="22">
        <f>VLOOKUP($B226,Data!$A$8:$EZ$351,Data!ES$4,FALSE)</f>
        <v>1.2659932659932659E-2</v>
      </c>
      <c r="AA226" s="22">
        <f>VLOOKUP($B226,Data!$A$8:$EZ$351,Data!ET$4,FALSE)</f>
        <v>1.4295532646048111E-2</v>
      </c>
      <c r="AB226" s="22">
        <f>VLOOKUP($B226,Data!$A$8:$EZ$351,Data!EU$4,FALSE)</f>
        <v>1.525735294117647E-2</v>
      </c>
      <c r="AC226" s="22">
        <f>VLOOKUP($B226,Data!$A$8:$EZ$351,Data!EV$4,FALSE)</f>
        <v>1.4363636363636363E-2</v>
      </c>
      <c r="AD226" s="22">
        <f>VLOOKUP($B226,Data!$A$8:$EZ$351,Data!EW$4,FALSE)</f>
        <v>1.3369963369963369E-2</v>
      </c>
      <c r="AE226" s="22">
        <f>VLOOKUP($B226,Data!$A$8:$EZ$351,Data!EX$4,FALSE)</f>
        <v>1.5471698113207547E-2</v>
      </c>
      <c r="AF226" s="22">
        <f>VLOOKUP($B226,Data!$A$8:$EZ$351,Data!EY$4,FALSE)</f>
        <v>1.6250000000000001E-2</v>
      </c>
      <c r="AG226" s="22">
        <f>VLOOKUP($B226,Data!$A$8:$EZ$351,Data!EZ$4,FALSE)</f>
        <v>1.5531135531135531E-2</v>
      </c>
      <c r="AH226" s="22">
        <f>VLOOKUP($B226,Data!$A$8:$FA$351,Data!FA$4,FALSE)</f>
        <v>1.5958188153310106E-2</v>
      </c>
      <c r="AI226" s="22">
        <f>VLOOKUP($B226,Data!$A$8:FB$351,Data!FB$4,FALSE)</f>
        <v>1.5135135135135135E-2</v>
      </c>
      <c r="AJ226" s="22">
        <f>VLOOKUP($B226,Data!$A$8:FC$351,Data!FC$4,FALSE)</f>
        <v>1.5335570469798658E-2</v>
      </c>
      <c r="AK226" s="22">
        <f>VLOOKUP($B226,Data!$A$8:FD$351,Data!FD$4,FALSE)</f>
        <v>4.0263157894736841E-2</v>
      </c>
      <c r="AL226" s="22">
        <f>VLOOKUP($B226,Data!$A$8:FE$351,Data!FE$4,FALSE)</f>
        <v>4.3211678832116789E-2</v>
      </c>
      <c r="AM226" s="22">
        <f>VLOOKUP($B226,Data!$A$8:FF$351,Data!FF$4,FALSE)</f>
        <v>3.9273356401384081E-2</v>
      </c>
      <c r="AN226" s="22" t="e">
        <f>VLOOKUP($B226,Data!$A$8:$EZ$351,Data!#REF!,FALSE)</f>
        <v>#REF!</v>
      </c>
      <c r="AO226" s="22" t="e">
        <f>VLOOKUP($B226,Data!$A$8:$EZ$351,Data!#REF!,FALSE)</f>
        <v>#REF!</v>
      </c>
      <c r="AP226" s="22" t="e">
        <f>VLOOKUP($B226,Data!$A$8:$EZ$351,Data!#REF!,FALSE)</f>
        <v>#REF!</v>
      </c>
      <c r="AQ226" s="22" t="e">
        <f>VLOOKUP($B226,Data!$A$8:$EZ$351,Data!#REF!,FALSE)</f>
        <v>#REF!</v>
      </c>
      <c r="AR226" s="22" t="e">
        <f>VLOOKUP($B226,Data!$A$8:$EZ$351,Data!#REF!,FALSE)</f>
        <v>#REF!</v>
      </c>
      <c r="AS226" s="22" t="e">
        <f>VLOOKUP($B226,Data!$A$8:$EZ$351,Data!#REF!,FALSE)</f>
        <v>#REF!</v>
      </c>
      <c r="AT226" s="22" t="e">
        <f>VLOOKUP($B226,Data!$A$8:$EZ$351,Data!#REF!,FALSE)</f>
        <v>#REF!</v>
      </c>
      <c r="AU226" s="22" t="e">
        <f>VLOOKUP($B226,Data!$A$8:$EZ$351,Data!#REF!,FALSE)</f>
        <v>#REF!</v>
      </c>
      <c r="AV226" s="22" t="e">
        <f>VLOOKUP($B226,Data!$A$8:$EZ$351,Data!#REF!,FALSE)</f>
        <v>#REF!</v>
      </c>
      <c r="AW226" s="22" t="e">
        <f>VLOOKUP($B226,Data!$A$8:$EZ$351,Data!#REF!,FALSE)</f>
        <v>#REF!</v>
      </c>
      <c r="AX226" s="22" t="e">
        <f>VLOOKUP($B226,Data!$A$8:$EZ$351,Data!#REF!,FALSE)</f>
        <v>#REF!</v>
      </c>
      <c r="AY226" s="22" t="e">
        <f>VLOOKUP($B226,Data!$A$8:$EZ$351,Data!#REF!,FALSE)</f>
        <v>#REF!</v>
      </c>
      <c r="AZ226" s="22" t="e">
        <f>VLOOKUP($B226,Data!$A$8:$EZ$351,Data!#REF!,FALSE)</f>
        <v>#REF!</v>
      </c>
      <c r="BA226" s="22" t="e">
        <f>VLOOKUP($B226,Data!$A$8:$EZ$351,Data!#REF!,FALSE)</f>
        <v>#REF!</v>
      </c>
      <c r="BB226" s="22" t="e">
        <f>VLOOKUP($B226,Data!$A$8:$EZ$351,Data!#REF!,FALSE)</f>
        <v>#REF!</v>
      </c>
      <c r="BC226" s="22" t="e">
        <f>VLOOKUP($B226,Data!$A$8:$EZ$351,Data!#REF!,FALSE)</f>
        <v>#REF!</v>
      </c>
      <c r="BD226" s="22" t="e">
        <f>VLOOKUP($B226,Data!$A$8:$EZ$351,Data!#REF!,FALSE)</f>
        <v>#REF!</v>
      </c>
      <c r="BE226" s="22" t="e">
        <f>VLOOKUP($B226,Data!$A$8:$EZ$351,Data!#REF!,FALSE)</f>
        <v>#REF!</v>
      </c>
    </row>
    <row r="227" spans="1:57" x14ac:dyDescent="0.3">
      <c r="A227" s="1"/>
      <c r="B227" s="16" t="s">
        <v>238</v>
      </c>
      <c r="C227" s="35" t="s">
        <v>440</v>
      </c>
      <c r="D227" t="s">
        <v>442</v>
      </c>
      <c r="E227" s="36" t="s">
        <v>238</v>
      </c>
      <c r="F227" t="s">
        <v>402</v>
      </c>
      <c r="G227" t="s">
        <v>418</v>
      </c>
      <c r="H227" s="22" t="e">
        <f>VLOOKUP($B227,Data!$A$8:$EZ$351,Data!EA$4,FALSE)</f>
        <v>#DIV/0!</v>
      </c>
      <c r="I227" s="22">
        <f>VLOOKUP($B227,Data!$A$8:$EZ$351,Data!EB$4,FALSE)</f>
        <v>3.1906653426017874E-2</v>
      </c>
      <c r="J227" s="22">
        <f>VLOOKUP($B227,Data!$A$8:$EZ$351,Data!EC$4,FALSE)</f>
        <v>3.0441609421000982E-2</v>
      </c>
      <c r="K227" s="22">
        <f>VLOOKUP($B227,Data!$A$8:$EZ$351,Data!ED$4,FALSE)</f>
        <v>2.9580419580419581E-2</v>
      </c>
      <c r="L227" s="22">
        <f>VLOOKUP($B227,Data!$A$8:$EZ$351,Data!EE$4,FALSE)</f>
        <v>2.8866080156402737E-2</v>
      </c>
      <c r="M227" s="22">
        <f>VLOOKUP($B227,Data!$A$8:$EZ$351,Data!EF$4,FALSE)</f>
        <v>2.8402777777777777E-2</v>
      </c>
      <c r="N227" s="22">
        <f>VLOOKUP($B227,Data!$A$8:$EZ$351,Data!EG$4,FALSE)</f>
        <v>2.670611439842209E-2</v>
      </c>
      <c r="O227" s="22">
        <f>VLOOKUP($B227,Data!$A$8:$EZ$351,Data!EH$4,FALSE)</f>
        <v>2.4887585532746823E-2</v>
      </c>
      <c r="P227" s="22">
        <f>VLOOKUP($B227,Data!$A$8:$EZ$351,Data!EI$4,FALSE)</f>
        <v>2.4411473788328388E-2</v>
      </c>
      <c r="Q227" s="22">
        <f>VLOOKUP($B227,Data!$A$8:$EZ$351,Data!EJ$4,FALSE)</f>
        <v>2.2966926070038911E-2</v>
      </c>
      <c r="R227" s="22">
        <f>VLOOKUP($B227,Data!$A$8:$EZ$351,Data!EK$4,FALSE)</f>
        <v>2.2396449704142011E-2</v>
      </c>
      <c r="S227" s="22">
        <f>VLOOKUP($B227,Data!$A$8:$EZ$351,Data!EL$4,FALSE)</f>
        <v>2.2409046214355948E-2</v>
      </c>
      <c r="T227" s="22">
        <f>VLOOKUP($B227,Data!$A$8:$EZ$351,Data!EM$4,FALSE)</f>
        <v>2.3801404212637912E-2</v>
      </c>
      <c r="U227" s="22">
        <f>VLOOKUP($B227,Data!$A$8:$EZ$351,Data!EN$4,FALSE)</f>
        <v>2.3252662149080349E-2</v>
      </c>
      <c r="V227" s="22">
        <f>VLOOKUP($B227,Data!$A$8:$EZ$351,Data!EO$4,FALSE)</f>
        <v>2.2309885931558936E-2</v>
      </c>
      <c r="W227" s="22">
        <f>VLOOKUP($B227,Data!$A$8:$EZ$351,Data!EP$4,FALSE)</f>
        <v>2.1952606635071089E-2</v>
      </c>
      <c r="X227" s="22">
        <f>VLOOKUP($B227,Data!$A$8:$EZ$351,Data!EQ$4,FALSE)</f>
        <v>2.2540592168099331E-2</v>
      </c>
      <c r="Y227" s="22">
        <f>VLOOKUP($B227,Data!$A$8:$EZ$351,Data!ER$4,FALSE)</f>
        <v>2.3711442786069653E-2</v>
      </c>
      <c r="Z227" s="22">
        <f>VLOOKUP($B227,Data!$A$8:$EZ$351,Data!ES$4,FALSE)</f>
        <v>2.3860369609856262E-2</v>
      </c>
      <c r="AA227" s="22">
        <f>VLOOKUP($B227,Data!$A$8:$EZ$351,Data!ET$4,FALSE)</f>
        <v>2.390899689762151E-2</v>
      </c>
      <c r="AB227" s="22">
        <f>VLOOKUP($B227,Data!$A$8:$EZ$351,Data!EU$4,FALSE)</f>
        <v>2.4117647058823528E-2</v>
      </c>
      <c r="AC227" s="22">
        <f>VLOOKUP($B227,Data!$A$8:$EZ$351,Data!EV$4,FALSE)</f>
        <v>2.3566362715298887E-2</v>
      </c>
      <c r="AD227" s="22">
        <f>VLOOKUP($B227,Data!$A$8:$EZ$351,Data!EW$4,FALSE)</f>
        <v>2.3154701718907988E-2</v>
      </c>
      <c r="AE227" s="22">
        <f>VLOOKUP($B227,Data!$A$8:$EZ$351,Data!EX$4,FALSE)</f>
        <v>2.2735470941883766E-2</v>
      </c>
      <c r="AF227" s="22">
        <f>VLOOKUP($B227,Data!$A$8:$EZ$351,Data!EY$4,FALSE)</f>
        <v>2.3236472945891783E-2</v>
      </c>
      <c r="AG227" s="22">
        <f>VLOOKUP($B227,Data!$A$8:$EZ$351,Data!EZ$4,FALSE)</f>
        <v>2.3086785009861933E-2</v>
      </c>
      <c r="AH227" s="22">
        <f>VLOOKUP($B227,Data!$A$8:$FA$351,Data!FA$4,FALSE)</f>
        <v>2.3425468904244816E-2</v>
      </c>
      <c r="AI227" s="22">
        <f>VLOOKUP($B227,Data!$A$8:FB$351,Data!FB$4,FALSE)</f>
        <v>2.2463485881207401E-2</v>
      </c>
      <c r="AJ227" s="22">
        <f>VLOOKUP($B227,Data!$A$8:FC$351,Data!FC$4,FALSE)</f>
        <v>2.2667928098391674E-2</v>
      </c>
      <c r="AK227" s="22">
        <f>VLOOKUP($B227,Data!$A$8:FD$351,Data!FD$4,FALSE)</f>
        <v>5.5315840621963069E-2</v>
      </c>
      <c r="AL227" s="22">
        <f>VLOOKUP($B227,Data!$A$8:FE$351,Data!FE$4,FALSE)</f>
        <v>5.7861216730038023E-2</v>
      </c>
      <c r="AM227" s="22">
        <f>VLOOKUP($B227,Data!$A$8:FF$351,Data!FF$4,FALSE)</f>
        <v>5.7179732313575524E-2</v>
      </c>
      <c r="AN227" s="22" t="e">
        <f>VLOOKUP($B227,Data!$A$8:$EZ$351,Data!#REF!,FALSE)</f>
        <v>#REF!</v>
      </c>
      <c r="AO227" s="22" t="e">
        <f>VLOOKUP($B227,Data!$A$8:$EZ$351,Data!#REF!,FALSE)</f>
        <v>#REF!</v>
      </c>
      <c r="AP227" s="22" t="e">
        <f>VLOOKUP($B227,Data!$A$8:$EZ$351,Data!#REF!,FALSE)</f>
        <v>#REF!</v>
      </c>
      <c r="AQ227" s="22" t="e">
        <f>VLOOKUP($B227,Data!$A$8:$EZ$351,Data!#REF!,FALSE)</f>
        <v>#REF!</v>
      </c>
      <c r="AR227" s="22" t="e">
        <f>VLOOKUP($B227,Data!$A$8:$EZ$351,Data!#REF!,FALSE)</f>
        <v>#REF!</v>
      </c>
      <c r="AS227" s="22" t="e">
        <f>VLOOKUP($B227,Data!$A$8:$EZ$351,Data!#REF!,FALSE)</f>
        <v>#REF!</v>
      </c>
      <c r="AT227" s="22" t="e">
        <f>VLOOKUP($B227,Data!$A$8:$EZ$351,Data!#REF!,FALSE)</f>
        <v>#REF!</v>
      </c>
      <c r="AU227" s="22" t="e">
        <f>VLOOKUP($B227,Data!$A$8:$EZ$351,Data!#REF!,FALSE)</f>
        <v>#REF!</v>
      </c>
      <c r="AV227" s="22" t="e">
        <f>VLOOKUP($B227,Data!$A$8:$EZ$351,Data!#REF!,FALSE)</f>
        <v>#REF!</v>
      </c>
      <c r="AW227" s="22" t="e">
        <f>VLOOKUP($B227,Data!$A$8:$EZ$351,Data!#REF!,FALSE)</f>
        <v>#REF!</v>
      </c>
      <c r="AX227" s="22" t="e">
        <f>VLOOKUP($B227,Data!$A$8:$EZ$351,Data!#REF!,FALSE)</f>
        <v>#REF!</v>
      </c>
      <c r="AY227" s="22" t="e">
        <f>VLOOKUP($B227,Data!$A$8:$EZ$351,Data!#REF!,FALSE)</f>
        <v>#REF!</v>
      </c>
      <c r="AZ227" s="22" t="e">
        <f>VLOOKUP($B227,Data!$A$8:$EZ$351,Data!#REF!,FALSE)</f>
        <v>#REF!</v>
      </c>
      <c r="BA227" s="22" t="e">
        <f>VLOOKUP($B227,Data!$A$8:$EZ$351,Data!#REF!,FALSE)</f>
        <v>#REF!</v>
      </c>
      <c r="BB227" s="22" t="e">
        <f>VLOOKUP($B227,Data!$A$8:$EZ$351,Data!#REF!,FALSE)</f>
        <v>#REF!</v>
      </c>
      <c r="BC227" s="22" t="e">
        <f>VLOOKUP($B227,Data!$A$8:$EZ$351,Data!#REF!,FALSE)</f>
        <v>#REF!</v>
      </c>
      <c r="BD227" s="22" t="e">
        <f>VLOOKUP($B227,Data!$A$8:$EZ$351,Data!#REF!,FALSE)</f>
        <v>#REF!</v>
      </c>
      <c r="BE227" s="22" t="e">
        <f>VLOOKUP($B227,Data!$A$8:$EZ$351,Data!#REF!,FALSE)</f>
        <v>#REF!</v>
      </c>
    </row>
    <row r="228" spans="1:57" x14ac:dyDescent="0.3">
      <c r="A228" s="1"/>
      <c r="B228" s="16" t="s">
        <v>239</v>
      </c>
      <c r="C228" s="35" t="s">
        <v>441</v>
      </c>
      <c r="D228" t="s">
        <v>0</v>
      </c>
      <c r="E228" s="36" t="s">
        <v>239</v>
      </c>
      <c r="F228" t="s">
        <v>422</v>
      </c>
      <c r="G228" t="s">
        <v>418</v>
      </c>
      <c r="H228" s="22" t="e">
        <f>VLOOKUP($B228,Data!$A$8:$EZ$351,Data!EA$4,FALSE)</f>
        <v>#DIV/0!</v>
      </c>
      <c r="I228" s="22">
        <f>VLOOKUP($B228,Data!$A$8:$EZ$351,Data!EB$4,FALSE)</f>
        <v>3.4938271604938273E-2</v>
      </c>
      <c r="J228" s="22">
        <f>VLOOKUP($B228,Data!$A$8:$EZ$351,Data!EC$4,FALSE)</f>
        <v>3.2231404958677684E-2</v>
      </c>
      <c r="K228" s="22">
        <f>VLOOKUP($B228,Data!$A$8:$EZ$351,Data!ED$4,FALSE)</f>
        <v>3.0876494023904383E-2</v>
      </c>
      <c r="L228" s="22">
        <f>VLOOKUP($B228,Data!$A$8:$EZ$351,Data!EE$4,FALSE)</f>
        <v>2.8412698412698414E-2</v>
      </c>
      <c r="M228" s="22">
        <f>VLOOKUP($B228,Data!$A$8:$EZ$351,Data!EF$4,FALSE)</f>
        <v>2.2479674796747968E-2</v>
      </c>
      <c r="N228" s="22">
        <f>VLOOKUP($B228,Data!$A$8:$EZ$351,Data!EG$4,FALSE)</f>
        <v>1.962809917355372E-2</v>
      </c>
      <c r="O228" s="22">
        <f>VLOOKUP($B228,Data!$A$8:$EZ$351,Data!EH$4,FALSE)</f>
        <v>2.116883116883117E-2</v>
      </c>
      <c r="P228" s="22">
        <f>VLOOKUP($B228,Data!$A$8:$EZ$351,Data!EI$4,FALSE)</f>
        <v>2.2434782608695653E-2</v>
      </c>
      <c r="Q228" s="22">
        <f>VLOOKUP($B228,Data!$A$8:$EZ$351,Data!EJ$4,FALSE)</f>
        <v>2.0350877192982456E-2</v>
      </c>
      <c r="R228" s="22">
        <f>VLOOKUP($B228,Data!$A$8:$EZ$351,Data!EK$4,FALSE)</f>
        <v>1.9356223175965664E-2</v>
      </c>
      <c r="S228" s="22">
        <f>VLOOKUP($B228,Data!$A$8:$EZ$351,Data!EL$4,FALSE)</f>
        <v>1.9132231404958677E-2</v>
      </c>
      <c r="T228" s="22">
        <f>VLOOKUP($B228,Data!$A$8:$EZ$351,Data!EM$4,FALSE)</f>
        <v>1.9098360655737705E-2</v>
      </c>
      <c r="U228" s="22">
        <f>VLOOKUP($B228,Data!$A$8:$EZ$351,Data!EN$4,FALSE)</f>
        <v>1.7967479674796748E-2</v>
      </c>
      <c r="V228" s="22">
        <f>VLOOKUP($B228,Data!$A$8:$EZ$351,Data!EO$4,FALSE)</f>
        <v>1.8995633187772927E-2</v>
      </c>
      <c r="W228" s="22">
        <f>VLOOKUP($B228,Data!$A$8:$EZ$351,Data!EP$4,FALSE)</f>
        <v>1.8535564853556487E-2</v>
      </c>
      <c r="X228" s="22">
        <f>VLOOKUP($B228,Data!$A$8:$EZ$351,Data!EQ$4,FALSE)</f>
        <v>2.0515021459227466E-2</v>
      </c>
      <c r="Y228" s="22">
        <f>VLOOKUP($B228,Data!$A$8:$EZ$351,Data!ER$4,FALSE)</f>
        <v>2.0504201680672268E-2</v>
      </c>
      <c r="Z228" s="22">
        <f>VLOOKUP($B228,Data!$A$8:$EZ$351,Data!ES$4,FALSE)</f>
        <v>1.8132295719844357E-2</v>
      </c>
      <c r="AA228" s="22">
        <f>VLOOKUP($B228,Data!$A$8:$EZ$351,Data!ET$4,FALSE)</f>
        <v>1.9322709163346614E-2</v>
      </c>
      <c r="AB228" s="22">
        <f>VLOOKUP($B228,Data!$A$8:$EZ$351,Data!EU$4,FALSE)</f>
        <v>2.0685483870967743E-2</v>
      </c>
      <c r="AC228" s="22">
        <f>VLOOKUP($B228,Data!$A$8:$EZ$351,Data!EV$4,FALSE)</f>
        <v>2.0041841004184099E-2</v>
      </c>
      <c r="AD228" s="22">
        <f>VLOOKUP($B228,Data!$A$8:$EZ$351,Data!EW$4,FALSE)</f>
        <v>2.088235294117647E-2</v>
      </c>
      <c r="AE228" s="22">
        <f>VLOOKUP($B228,Data!$A$8:$EZ$351,Data!EX$4,FALSE)</f>
        <v>2.1614349775784754E-2</v>
      </c>
      <c r="AF228" s="22">
        <f>VLOOKUP($B228,Data!$A$8:$EZ$351,Data!EY$4,FALSE)</f>
        <v>2.2187499999999999E-2</v>
      </c>
      <c r="AG228" s="22">
        <f>VLOOKUP($B228,Data!$A$8:$EZ$351,Data!EZ$4,FALSE)</f>
        <v>2.0562770562770564E-2</v>
      </c>
      <c r="AH228" s="22">
        <f>VLOOKUP($B228,Data!$A$8:$FA$351,Data!FA$4,FALSE)</f>
        <v>2.1400966183574878E-2</v>
      </c>
      <c r="AI228" s="22">
        <f>VLOOKUP($B228,Data!$A$8:FB$351,Data!FB$4,FALSE)</f>
        <v>1.9199999999999998E-2</v>
      </c>
      <c r="AJ228" s="22">
        <f>VLOOKUP($B228,Data!$A$8:FC$351,Data!FC$4,FALSE)</f>
        <v>2.1261261261261263E-2</v>
      </c>
      <c r="AK228" s="22">
        <f>VLOOKUP($B228,Data!$A$8:FD$351,Data!FD$4,FALSE)</f>
        <v>4.6543778801843315E-2</v>
      </c>
      <c r="AL228" s="22">
        <f>VLOOKUP($B228,Data!$A$8:FE$351,Data!FE$4,FALSE)</f>
        <v>4.7188940092165899E-2</v>
      </c>
      <c r="AM228" s="22">
        <f>VLOOKUP($B228,Data!$A$8:FF$351,Data!FF$4,FALSE)</f>
        <v>4.3155555555555558E-2</v>
      </c>
      <c r="AN228" s="22" t="e">
        <f>VLOOKUP($B228,Data!$A$8:$EZ$351,Data!#REF!,FALSE)</f>
        <v>#REF!</v>
      </c>
      <c r="AO228" s="22" t="e">
        <f>VLOOKUP($B228,Data!$A$8:$EZ$351,Data!#REF!,FALSE)</f>
        <v>#REF!</v>
      </c>
      <c r="AP228" s="22" t="e">
        <f>VLOOKUP($B228,Data!$A$8:$EZ$351,Data!#REF!,FALSE)</f>
        <v>#REF!</v>
      </c>
      <c r="AQ228" s="22" t="e">
        <f>VLOOKUP($B228,Data!$A$8:$EZ$351,Data!#REF!,FALSE)</f>
        <v>#REF!</v>
      </c>
      <c r="AR228" s="22" t="e">
        <f>VLOOKUP($B228,Data!$A$8:$EZ$351,Data!#REF!,FALSE)</f>
        <v>#REF!</v>
      </c>
      <c r="AS228" s="22" t="e">
        <f>VLOOKUP($B228,Data!$A$8:$EZ$351,Data!#REF!,FALSE)</f>
        <v>#REF!</v>
      </c>
      <c r="AT228" s="22" t="e">
        <f>VLOOKUP($B228,Data!$A$8:$EZ$351,Data!#REF!,FALSE)</f>
        <v>#REF!</v>
      </c>
      <c r="AU228" s="22" t="e">
        <f>VLOOKUP($B228,Data!$A$8:$EZ$351,Data!#REF!,FALSE)</f>
        <v>#REF!</v>
      </c>
      <c r="AV228" s="22" t="e">
        <f>VLOOKUP($B228,Data!$A$8:$EZ$351,Data!#REF!,FALSE)</f>
        <v>#REF!</v>
      </c>
      <c r="AW228" s="22" t="e">
        <f>VLOOKUP($B228,Data!$A$8:$EZ$351,Data!#REF!,FALSE)</f>
        <v>#REF!</v>
      </c>
      <c r="AX228" s="22" t="e">
        <f>VLOOKUP($B228,Data!$A$8:$EZ$351,Data!#REF!,FALSE)</f>
        <v>#REF!</v>
      </c>
      <c r="AY228" s="22" t="e">
        <f>VLOOKUP($B228,Data!$A$8:$EZ$351,Data!#REF!,FALSE)</f>
        <v>#REF!</v>
      </c>
      <c r="AZ228" s="22" t="e">
        <f>VLOOKUP($B228,Data!$A$8:$EZ$351,Data!#REF!,FALSE)</f>
        <v>#REF!</v>
      </c>
      <c r="BA228" s="22" t="e">
        <f>VLOOKUP($B228,Data!$A$8:$EZ$351,Data!#REF!,FALSE)</f>
        <v>#REF!</v>
      </c>
      <c r="BB228" s="22" t="e">
        <f>VLOOKUP($B228,Data!$A$8:$EZ$351,Data!#REF!,FALSE)</f>
        <v>#REF!</v>
      </c>
      <c r="BC228" s="22" t="e">
        <f>VLOOKUP($B228,Data!$A$8:$EZ$351,Data!#REF!,FALSE)</f>
        <v>#REF!</v>
      </c>
      <c r="BD228" s="22" t="e">
        <f>VLOOKUP($B228,Data!$A$8:$EZ$351,Data!#REF!,FALSE)</f>
        <v>#REF!</v>
      </c>
      <c r="BE228" s="22" t="e">
        <f>VLOOKUP($B228,Data!$A$8:$EZ$351,Data!#REF!,FALSE)</f>
        <v>#REF!</v>
      </c>
    </row>
    <row r="229" spans="1:57" x14ac:dyDescent="0.3">
      <c r="A229" s="1"/>
      <c r="B229" s="16" t="s">
        <v>240</v>
      </c>
      <c r="C229" s="35" t="s">
        <v>440</v>
      </c>
      <c r="D229" t="s">
        <v>442</v>
      </c>
      <c r="E229" s="36" t="s">
        <v>240</v>
      </c>
      <c r="F229" t="s">
        <v>392</v>
      </c>
      <c r="G229" t="s">
        <v>418</v>
      </c>
      <c r="H229" s="22" t="e">
        <f>VLOOKUP($B229,Data!$A$8:$EZ$351,Data!EA$4,FALSE)</f>
        <v>#DIV/0!</v>
      </c>
      <c r="I229" s="22">
        <f>VLOOKUP($B229,Data!$A$8:$EZ$351,Data!EB$4,FALSE)</f>
        <v>0.10791044776119403</v>
      </c>
      <c r="J229" s="22">
        <f>VLOOKUP($B229,Data!$A$8:$EZ$351,Data!EC$4,FALSE)</f>
        <v>9.7881002087682675E-2</v>
      </c>
      <c r="K229" s="22">
        <f>VLOOKUP($B229,Data!$A$8:$EZ$351,Data!ED$4,FALSE)</f>
        <v>8.9730312837108958E-2</v>
      </c>
      <c r="L229" s="22">
        <f>VLOOKUP($B229,Data!$A$8:$EZ$351,Data!EE$4,FALSE)</f>
        <v>8.9777070063694273E-2</v>
      </c>
      <c r="M229" s="22">
        <f>VLOOKUP($B229,Data!$A$8:$EZ$351,Data!EF$4,FALSE)</f>
        <v>7.8989361702127656E-2</v>
      </c>
      <c r="N229" s="22">
        <f>VLOOKUP($B229,Data!$A$8:$EZ$351,Data!EG$4,FALSE)</f>
        <v>7.2255639097744365E-2</v>
      </c>
      <c r="O229" s="22">
        <f>VLOOKUP($B229,Data!$A$8:$EZ$351,Data!EH$4,FALSE)</f>
        <v>5.8518123667377402E-2</v>
      </c>
      <c r="P229" s="22">
        <f>VLOOKUP($B229,Data!$A$8:$EZ$351,Data!EI$4,FALSE)</f>
        <v>5.8832976445396146E-2</v>
      </c>
      <c r="Q229" s="22">
        <f>VLOOKUP($B229,Data!$A$8:$EZ$351,Data!EJ$4,FALSE)</f>
        <v>7.0043478260869568E-2</v>
      </c>
      <c r="R229" s="22">
        <f>VLOOKUP($B229,Data!$A$8:$EZ$351,Data!EK$4,FALSE)</f>
        <v>6.7608225108225103E-2</v>
      </c>
      <c r="S229" s="22">
        <f>VLOOKUP($B229,Data!$A$8:$EZ$351,Data!EL$4,FALSE)</f>
        <v>6.3102345415778249E-2</v>
      </c>
      <c r="T229" s="22">
        <f>VLOOKUP($B229,Data!$A$8:$EZ$351,Data!EM$4,FALSE)</f>
        <v>7.0076252723311541E-2</v>
      </c>
      <c r="U229" s="22">
        <f>VLOOKUP($B229,Data!$A$8:$EZ$351,Data!EN$4,FALSE)</f>
        <v>6.6824034334763943E-2</v>
      </c>
      <c r="V229" s="22">
        <f>VLOOKUP($B229,Data!$A$8:$EZ$351,Data!EO$4,FALSE)</f>
        <v>6.6600221483942415E-2</v>
      </c>
      <c r="W229" s="22">
        <f>VLOOKUP($B229,Data!$A$8:$EZ$351,Data!EP$4,FALSE)</f>
        <v>6.4081408140814075E-2</v>
      </c>
      <c r="X229" s="22">
        <f>VLOOKUP($B229,Data!$A$8:$EZ$351,Data!EQ$4,FALSE)</f>
        <v>6.6885069817400639E-2</v>
      </c>
      <c r="Y229" s="22">
        <f>VLOOKUP($B229,Data!$A$8:$EZ$351,Data!ER$4,FALSE)</f>
        <v>6.7984913793103452E-2</v>
      </c>
      <c r="Z229" s="22">
        <f>VLOOKUP($B229,Data!$A$8:$EZ$351,Data!ES$4,FALSE)</f>
        <v>6.2661122661122656E-2</v>
      </c>
      <c r="AA229" s="22">
        <f>VLOOKUP($B229,Data!$A$8:$EZ$351,Data!ET$4,FALSE)</f>
        <v>5.8080082135523611E-2</v>
      </c>
      <c r="AB229" s="22">
        <f>VLOOKUP($B229,Data!$A$8:$EZ$351,Data!EU$4,FALSE)</f>
        <v>6.2431052093973441E-2</v>
      </c>
      <c r="AC229" s="22">
        <f>VLOOKUP($B229,Data!$A$8:$EZ$351,Data!EV$4,FALSE)</f>
        <v>6.0981781376518218E-2</v>
      </c>
      <c r="AD229" s="22">
        <f>VLOOKUP($B229,Data!$A$8:$EZ$351,Data!EW$4,FALSE)</f>
        <v>5.9789368104312936E-2</v>
      </c>
      <c r="AE229" s="22">
        <f>VLOOKUP($B229,Data!$A$8:$EZ$351,Data!EX$4,FALSE)</f>
        <v>5.844155844155844E-2</v>
      </c>
      <c r="AF229" s="22">
        <f>VLOOKUP($B229,Data!$A$8:$EZ$351,Data!EY$4,FALSE)</f>
        <v>6.6353535353535359E-2</v>
      </c>
      <c r="AG229" s="22">
        <f>VLOOKUP($B229,Data!$A$8:$EZ$351,Data!EZ$4,FALSE)</f>
        <v>6.4445564516129039E-2</v>
      </c>
      <c r="AH229" s="22">
        <f>VLOOKUP($B229,Data!$A$8:$FA$351,Data!FA$4,FALSE)</f>
        <v>6.3815789473684215E-2</v>
      </c>
      <c r="AI229" s="22">
        <f>VLOOKUP($B229,Data!$A$8:FB$351,Data!FB$4,FALSE)</f>
        <v>6.1214859437751006E-2</v>
      </c>
      <c r="AJ229" s="22">
        <f>VLOOKUP($B229,Data!$A$8:FC$351,Data!FC$4,FALSE)</f>
        <v>6.8514056224899603E-2</v>
      </c>
      <c r="AK229" s="22">
        <f>VLOOKUP($B229,Data!$A$8:FD$351,Data!FD$4,FALSE)</f>
        <v>0.12579857578840284</v>
      </c>
      <c r="AL229" s="22">
        <f>VLOOKUP($B229,Data!$A$8:FE$351,Data!FE$4,FALSE)</f>
        <v>0.12441478439425051</v>
      </c>
      <c r="AM229" s="22">
        <f>VLOOKUP($B229,Data!$A$8:FF$351,Data!FF$4,FALSE)</f>
        <v>0.11895918367346939</v>
      </c>
      <c r="AN229" s="22" t="e">
        <f>VLOOKUP($B229,Data!$A$8:$EZ$351,Data!#REF!,FALSE)</f>
        <v>#REF!</v>
      </c>
      <c r="AO229" s="22" t="e">
        <f>VLOOKUP($B229,Data!$A$8:$EZ$351,Data!#REF!,FALSE)</f>
        <v>#REF!</v>
      </c>
      <c r="AP229" s="22" t="e">
        <f>VLOOKUP($B229,Data!$A$8:$EZ$351,Data!#REF!,FALSE)</f>
        <v>#REF!</v>
      </c>
      <c r="AQ229" s="22" t="e">
        <f>VLOOKUP($B229,Data!$A$8:$EZ$351,Data!#REF!,FALSE)</f>
        <v>#REF!</v>
      </c>
      <c r="AR229" s="22" t="e">
        <f>VLOOKUP($B229,Data!$A$8:$EZ$351,Data!#REF!,FALSE)</f>
        <v>#REF!</v>
      </c>
      <c r="AS229" s="22" t="e">
        <f>VLOOKUP($B229,Data!$A$8:$EZ$351,Data!#REF!,FALSE)</f>
        <v>#REF!</v>
      </c>
      <c r="AT229" s="22" t="e">
        <f>VLOOKUP($B229,Data!$A$8:$EZ$351,Data!#REF!,FALSE)</f>
        <v>#REF!</v>
      </c>
      <c r="AU229" s="22" t="e">
        <f>VLOOKUP($B229,Data!$A$8:$EZ$351,Data!#REF!,FALSE)</f>
        <v>#REF!</v>
      </c>
      <c r="AV229" s="22" t="e">
        <f>VLOOKUP($B229,Data!$A$8:$EZ$351,Data!#REF!,FALSE)</f>
        <v>#REF!</v>
      </c>
      <c r="AW229" s="22" t="e">
        <f>VLOOKUP($B229,Data!$A$8:$EZ$351,Data!#REF!,FALSE)</f>
        <v>#REF!</v>
      </c>
      <c r="AX229" s="22" t="e">
        <f>VLOOKUP($B229,Data!$A$8:$EZ$351,Data!#REF!,FALSE)</f>
        <v>#REF!</v>
      </c>
      <c r="AY229" s="22" t="e">
        <f>VLOOKUP($B229,Data!$A$8:$EZ$351,Data!#REF!,FALSE)</f>
        <v>#REF!</v>
      </c>
      <c r="AZ229" s="22" t="e">
        <f>VLOOKUP($B229,Data!$A$8:$EZ$351,Data!#REF!,FALSE)</f>
        <v>#REF!</v>
      </c>
      <c r="BA229" s="22" t="e">
        <f>VLOOKUP($B229,Data!$A$8:$EZ$351,Data!#REF!,FALSE)</f>
        <v>#REF!</v>
      </c>
      <c r="BB229" s="22" t="e">
        <f>VLOOKUP($B229,Data!$A$8:$EZ$351,Data!#REF!,FALSE)</f>
        <v>#REF!</v>
      </c>
      <c r="BC229" s="22" t="e">
        <f>VLOOKUP($B229,Data!$A$8:$EZ$351,Data!#REF!,FALSE)</f>
        <v>#REF!</v>
      </c>
      <c r="BD229" s="22" t="e">
        <f>VLOOKUP($B229,Data!$A$8:$EZ$351,Data!#REF!,FALSE)</f>
        <v>#REF!</v>
      </c>
      <c r="BE229" s="22" t="e">
        <f>VLOOKUP($B229,Data!$A$8:$EZ$351,Data!#REF!,FALSE)</f>
        <v>#REF!</v>
      </c>
    </row>
    <row r="230" spans="1:57" x14ac:dyDescent="0.3">
      <c r="A230" s="1"/>
      <c r="B230" s="16" t="s">
        <v>241</v>
      </c>
      <c r="C230" s="35" t="s">
        <v>440</v>
      </c>
      <c r="D230" t="s">
        <v>0</v>
      </c>
      <c r="E230" s="36" t="s">
        <v>241</v>
      </c>
      <c r="F230" t="s">
        <v>395</v>
      </c>
      <c r="G230" t="s">
        <v>418</v>
      </c>
      <c r="H230" s="22" t="e">
        <f>VLOOKUP($B230,Data!$A$8:$EZ$351,Data!EA$4,FALSE)</f>
        <v>#DIV/0!</v>
      </c>
      <c r="I230" s="22">
        <f>VLOOKUP($B230,Data!$A$8:$EZ$351,Data!EB$4,FALSE)</f>
        <v>3.735714285714286E-2</v>
      </c>
      <c r="J230" s="22">
        <f>VLOOKUP($B230,Data!$A$8:$EZ$351,Data!EC$4,FALSE)</f>
        <v>3.2563510392609699E-2</v>
      </c>
      <c r="K230" s="22">
        <f>VLOOKUP($B230,Data!$A$8:$EZ$351,Data!ED$4,FALSE)</f>
        <v>3.3618090452261308E-2</v>
      </c>
      <c r="L230" s="22">
        <f>VLOOKUP($B230,Data!$A$8:$EZ$351,Data!EE$4,FALSE)</f>
        <v>3.3146341463414636E-2</v>
      </c>
      <c r="M230" s="22">
        <f>VLOOKUP($B230,Data!$A$8:$EZ$351,Data!EF$4,FALSE)</f>
        <v>2.9007444168734492E-2</v>
      </c>
      <c r="N230" s="22">
        <f>VLOOKUP($B230,Data!$A$8:$EZ$351,Data!EG$4,FALSE)</f>
        <v>2.6517412935323382E-2</v>
      </c>
      <c r="O230" s="22">
        <f>VLOOKUP($B230,Data!$A$8:$EZ$351,Data!EH$4,FALSE)</f>
        <v>2.2465437788018433E-2</v>
      </c>
      <c r="P230" s="22">
        <f>VLOOKUP($B230,Data!$A$8:$EZ$351,Data!EI$4,FALSE)</f>
        <v>2.3894230769230768E-2</v>
      </c>
      <c r="Q230" s="22">
        <f>VLOOKUP($B230,Data!$A$8:$EZ$351,Data!EJ$4,FALSE)</f>
        <v>2.2586206896551723E-2</v>
      </c>
      <c r="R230" s="22">
        <f>VLOOKUP($B230,Data!$A$8:$EZ$351,Data!EK$4,FALSE)</f>
        <v>2.1287128712871289E-2</v>
      </c>
      <c r="S230" s="22">
        <f>VLOOKUP($B230,Data!$A$8:$EZ$351,Data!EL$4,FALSE)</f>
        <v>2.1365853658536587E-2</v>
      </c>
      <c r="T230" s="22">
        <f>VLOOKUP($B230,Data!$A$8:$EZ$351,Data!EM$4,FALSE)</f>
        <v>2.0671462829736212E-2</v>
      </c>
      <c r="U230" s="22">
        <f>VLOOKUP($B230,Data!$A$8:$EZ$351,Data!EN$4,FALSE)</f>
        <v>1.9612756264236902E-2</v>
      </c>
      <c r="V230" s="22">
        <f>VLOOKUP($B230,Data!$A$8:$EZ$351,Data!EO$4,FALSE)</f>
        <v>1.9632183908045976E-2</v>
      </c>
      <c r="W230" s="22">
        <f>VLOOKUP($B230,Data!$A$8:$EZ$351,Data!EP$4,FALSE)</f>
        <v>1.9765807962529275E-2</v>
      </c>
      <c r="X230" s="22">
        <f>VLOOKUP($B230,Data!$A$8:$EZ$351,Data!EQ$4,FALSE)</f>
        <v>2.0812064965197215E-2</v>
      </c>
      <c r="Y230" s="22">
        <f>VLOOKUP($B230,Data!$A$8:$EZ$351,Data!ER$4,FALSE)</f>
        <v>2.0809523809523809E-2</v>
      </c>
      <c r="Z230" s="22">
        <f>VLOOKUP($B230,Data!$A$8:$EZ$351,Data!ES$4,FALSE)</f>
        <v>1.914746543778802E-2</v>
      </c>
      <c r="AA230" s="22">
        <f>VLOOKUP($B230,Data!$A$8:$EZ$351,Data!ET$4,FALSE)</f>
        <v>1.8680555555555554E-2</v>
      </c>
      <c r="AB230" s="22">
        <f>VLOOKUP($B230,Data!$A$8:$EZ$351,Data!EU$4,FALSE)</f>
        <v>1.8230088495575222E-2</v>
      </c>
      <c r="AC230" s="22">
        <f>VLOOKUP($B230,Data!$A$8:$EZ$351,Data!EV$4,FALSE)</f>
        <v>1.7755991285403051E-2</v>
      </c>
      <c r="AD230" s="22">
        <f>VLOOKUP($B230,Data!$A$8:$EZ$351,Data!EW$4,FALSE)</f>
        <v>1.6725274725274724E-2</v>
      </c>
      <c r="AE230" s="22">
        <f>VLOOKUP($B230,Data!$A$8:$EZ$351,Data!EX$4,FALSE)</f>
        <v>1.7555066079295155E-2</v>
      </c>
      <c r="AF230" s="22">
        <f>VLOOKUP($B230,Data!$A$8:$EZ$351,Data!EY$4,FALSE)</f>
        <v>1.9435665914221217E-2</v>
      </c>
      <c r="AG230" s="22">
        <f>VLOOKUP($B230,Data!$A$8:$EZ$351,Data!EZ$4,FALSE)</f>
        <v>1.979683972911964E-2</v>
      </c>
      <c r="AH230" s="22">
        <f>VLOOKUP($B230,Data!$A$8:$FA$351,Data!FA$4,FALSE)</f>
        <v>1.8492239467849225E-2</v>
      </c>
      <c r="AI230" s="22">
        <f>VLOOKUP($B230,Data!$A$8:FB$351,Data!FB$4,FALSE)</f>
        <v>1.9076923076923078E-2</v>
      </c>
      <c r="AJ230" s="22">
        <f>VLOOKUP($B230,Data!$A$8:FC$351,Data!FC$4,FALSE)</f>
        <v>2.087719298245614E-2</v>
      </c>
      <c r="AK230" s="22">
        <f>VLOOKUP($B230,Data!$A$8:FD$351,Data!FD$4,FALSE)</f>
        <v>5.2947598253275108E-2</v>
      </c>
      <c r="AL230" s="22">
        <f>VLOOKUP($B230,Data!$A$8:FE$351,Data!FE$4,FALSE)</f>
        <v>5.5244755244755243E-2</v>
      </c>
      <c r="AM230" s="22">
        <f>VLOOKUP($B230,Data!$A$8:FF$351,Data!FF$4,FALSE)</f>
        <v>5.5903614457831326E-2</v>
      </c>
      <c r="AN230" s="22" t="e">
        <f>VLOOKUP($B230,Data!$A$8:$EZ$351,Data!#REF!,FALSE)</f>
        <v>#REF!</v>
      </c>
      <c r="AO230" s="22" t="e">
        <f>VLOOKUP($B230,Data!$A$8:$EZ$351,Data!#REF!,FALSE)</f>
        <v>#REF!</v>
      </c>
      <c r="AP230" s="22" t="e">
        <f>VLOOKUP($B230,Data!$A$8:$EZ$351,Data!#REF!,FALSE)</f>
        <v>#REF!</v>
      </c>
      <c r="AQ230" s="22" t="e">
        <f>VLOOKUP($B230,Data!$A$8:$EZ$351,Data!#REF!,FALSE)</f>
        <v>#REF!</v>
      </c>
      <c r="AR230" s="22" t="e">
        <f>VLOOKUP($B230,Data!$A$8:$EZ$351,Data!#REF!,FALSE)</f>
        <v>#REF!</v>
      </c>
      <c r="AS230" s="22" t="e">
        <f>VLOOKUP($B230,Data!$A$8:$EZ$351,Data!#REF!,FALSE)</f>
        <v>#REF!</v>
      </c>
      <c r="AT230" s="22" t="e">
        <f>VLOOKUP($B230,Data!$A$8:$EZ$351,Data!#REF!,FALSE)</f>
        <v>#REF!</v>
      </c>
      <c r="AU230" s="22" t="e">
        <f>VLOOKUP($B230,Data!$A$8:$EZ$351,Data!#REF!,FALSE)</f>
        <v>#REF!</v>
      </c>
      <c r="AV230" s="22" t="e">
        <f>VLOOKUP($B230,Data!$A$8:$EZ$351,Data!#REF!,FALSE)</f>
        <v>#REF!</v>
      </c>
      <c r="AW230" s="22" t="e">
        <f>VLOOKUP($B230,Data!$A$8:$EZ$351,Data!#REF!,FALSE)</f>
        <v>#REF!</v>
      </c>
      <c r="AX230" s="22" t="e">
        <f>VLOOKUP($B230,Data!$A$8:$EZ$351,Data!#REF!,FALSE)</f>
        <v>#REF!</v>
      </c>
      <c r="AY230" s="22" t="e">
        <f>VLOOKUP($B230,Data!$A$8:$EZ$351,Data!#REF!,FALSE)</f>
        <v>#REF!</v>
      </c>
      <c r="AZ230" s="22" t="e">
        <f>VLOOKUP($B230,Data!$A$8:$EZ$351,Data!#REF!,FALSE)</f>
        <v>#REF!</v>
      </c>
      <c r="BA230" s="22" t="e">
        <f>VLOOKUP($B230,Data!$A$8:$EZ$351,Data!#REF!,FALSE)</f>
        <v>#REF!</v>
      </c>
      <c r="BB230" s="22" t="e">
        <f>VLOOKUP($B230,Data!$A$8:$EZ$351,Data!#REF!,FALSE)</f>
        <v>#REF!</v>
      </c>
      <c r="BC230" s="22" t="e">
        <f>VLOOKUP($B230,Data!$A$8:$EZ$351,Data!#REF!,FALSE)</f>
        <v>#REF!</v>
      </c>
      <c r="BD230" s="22" t="e">
        <f>VLOOKUP($B230,Data!$A$8:$EZ$351,Data!#REF!,FALSE)</f>
        <v>#REF!</v>
      </c>
      <c r="BE230" s="22" t="e">
        <f>VLOOKUP($B230,Data!$A$8:$EZ$351,Data!#REF!,FALSE)</f>
        <v>#REF!</v>
      </c>
    </row>
    <row r="231" spans="1:57" x14ac:dyDescent="0.3">
      <c r="A231" s="1"/>
      <c r="B231" s="16" t="s">
        <v>242</v>
      </c>
      <c r="C231" s="35" t="s">
        <v>440</v>
      </c>
      <c r="D231" t="s">
        <v>0</v>
      </c>
      <c r="E231" s="36" t="s">
        <v>242</v>
      </c>
      <c r="F231" t="s">
        <v>412</v>
      </c>
      <c r="G231" t="s">
        <v>418</v>
      </c>
      <c r="H231" s="22" t="e">
        <f>VLOOKUP($B231,Data!$A$8:$EZ$351,Data!EA$4,FALSE)</f>
        <v>#DIV/0!</v>
      </c>
      <c r="I231" s="22">
        <f>VLOOKUP($B231,Data!$A$8:$EZ$351,Data!EB$4,FALSE)</f>
        <v>6.5060606060606055E-2</v>
      </c>
      <c r="J231" s="22">
        <f>VLOOKUP($B231,Data!$A$8:$EZ$351,Data!EC$4,FALSE)</f>
        <v>6.1779141104294479E-2</v>
      </c>
      <c r="K231" s="22">
        <f>VLOOKUP($B231,Data!$A$8:$EZ$351,Data!ED$4,FALSE)</f>
        <v>5.8138801261829652E-2</v>
      </c>
      <c r="L231" s="22">
        <f>VLOOKUP($B231,Data!$A$8:$EZ$351,Data!EE$4,FALSE)</f>
        <v>6.2133333333333332E-2</v>
      </c>
      <c r="M231" s="22">
        <f>VLOOKUP($B231,Data!$A$8:$EZ$351,Data!EF$4,FALSE)</f>
        <v>5.4906249999999997E-2</v>
      </c>
      <c r="N231" s="22">
        <f>VLOOKUP($B231,Data!$A$8:$EZ$351,Data!EG$4,FALSE)</f>
        <v>4.9110429447852759E-2</v>
      </c>
      <c r="O231" s="22">
        <f>VLOOKUP($B231,Data!$A$8:$EZ$351,Data!EH$4,FALSE)</f>
        <v>4.3181818181818182E-2</v>
      </c>
      <c r="P231" s="22">
        <f>VLOOKUP($B231,Data!$A$8:$EZ$351,Data!EI$4,FALSE)</f>
        <v>4.0445103857566764E-2</v>
      </c>
      <c r="Q231" s="22">
        <f>VLOOKUP($B231,Data!$A$8:$EZ$351,Data!EJ$4,FALSE)</f>
        <v>4.1954674220963176E-2</v>
      </c>
      <c r="R231" s="22">
        <f>VLOOKUP($B231,Data!$A$8:$EZ$351,Data!EK$4,FALSE)</f>
        <v>4.5579268292682926E-2</v>
      </c>
      <c r="S231" s="22">
        <f>VLOOKUP($B231,Data!$A$8:$EZ$351,Data!EL$4,FALSE)</f>
        <v>4.2818181818181818E-2</v>
      </c>
      <c r="T231" s="22">
        <f>VLOOKUP($B231,Data!$A$8:$EZ$351,Data!EM$4,FALSE)</f>
        <v>4.6199376947040502E-2</v>
      </c>
      <c r="U231" s="22">
        <f>VLOOKUP($B231,Data!$A$8:$EZ$351,Data!EN$4,FALSE)</f>
        <v>4.3384146341463412E-2</v>
      </c>
      <c r="V231" s="22">
        <f>VLOOKUP($B231,Data!$A$8:$EZ$351,Data!EO$4,FALSE)</f>
        <v>4.2160493827160493E-2</v>
      </c>
      <c r="W231" s="22">
        <f>VLOOKUP($B231,Data!$A$8:$EZ$351,Data!EP$4,FALSE)</f>
        <v>4.0674846625766869E-2</v>
      </c>
      <c r="X231" s="22">
        <f>VLOOKUP($B231,Data!$A$8:$EZ$351,Data!EQ$4,FALSE)</f>
        <v>4.1635802469135799E-2</v>
      </c>
      <c r="Y231" s="22">
        <f>VLOOKUP($B231,Data!$A$8:$EZ$351,Data!ER$4,FALSE)</f>
        <v>4.1538461538461538E-2</v>
      </c>
      <c r="Z231" s="22">
        <f>VLOOKUP($B231,Data!$A$8:$EZ$351,Data!ES$4,FALSE)</f>
        <v>4.1796407185628742E-2</v>
      </c>
      <c r="AA231" s="22">
        <f>VLOOKUP($B231,Data!$A$8:$EZ$351,Data!ET$4,FALSE)</f>
        <v>4.0753012048192774E-2</v>
      </c>
      <c r="AB231" s="22">
        <f>VLOOKUP($B231,Data!$A$8:$EZ$351,Data!EU$4,FALSE)</f>
        <v>3.9295774647887326E-2</v>
      </c>
      <c r="AC231" s="22">
        <f>VLOOKUP($B231,Data!$A$8:$EZ$351,Data!EV$4,FALSE)</f>
        <v>4.184848484848485E-2</v>
      </c>
      <c r="AD231" s="22">
        <f>VLOOKUP($B231,Data!$A$8:$EZ$351,Data!EW$4,FALSE)</f>
        <v>4.1197604790419159E-2</v>
      </c>
      <c r="AE231" s="22">
        <f>VLOOKUP($B231,Data!$A$8:$EZ$351,Data!EX$4,FALSE)</f>
        <v>4.0623145400593474E-2</v>
      </c>
      <c r="AF231" s="22">
        <f>VLOOKUP($B231,Data!$A$8:$EZ$351,Data!EY$4,FALSE)</f>
        <v>4.5106382978723401E-2</v>
      </c>
      <c r="AG231" s="22">
        <f>VLOOKUP($B231,Data!$A$8:$EZ$351,Data!EZ$4,FALSE)</f>
        <v>4.5153374233128832E-2</v>
      </c>
      <c r="AH231" s="22">
        <f>VLOOKUP($B231,Data!$A$8:$FA$351,Data!FA$4,FALSE)</f>
        <v>4.5295857988165683E-2</v>
      </c>
      <c r="AI231" s="22">
        <f>VLOOKUP($B231,Data!$A$8:FB$351,Data!FB$4,FALSE)</f>
        <v>4.3352601156069363E-2</v>
      </c>
      <c r="AJ231" s="22">
        <f>VLOOKUP($B231,Data!$A$8:FC$351,Data!FC$4,FALSE)</f>
        <v>4.5504322766570605E-2</v>
      </c>
      <c r="AK231" s="22">
        <f>VLOOKUP($B231,Data!$A$8:FD$351,Data!FD$4,FALSE)</f>
        <v>8.5999999999999993E-2</v>
      </c>
      <c r="AL231" s="22">
        <f>VLOOKUP($B231,Data!$A$8:FE$351,Data!FE$4,FALSE)</f>
        <v>8.3672316384180795E-2</v>
      </c>
      <c r="AM231" s="22">
        <f>VLOOKUP($B231,Data!$A$8:FF$351,Data!FF$4,FALSE)</f>
        <v>8.0730337078651682E-2</v>
      </c>
      <c r="AN231" s="22" t="e">
        <f>VLOOKUP($B231,Data!$A$8:$EZ$351,Data!#REF!,FALSE)</f>
        <v>#REF!</v>
      </c>
      <c r="AO231" s="22" t="e">
        <f>VLOOKUP($B231,Data!$A$8:$EZ$351,Data!#REF!,FALSE)</f>
        <v>#REF!</v>
      </c>
      <c r="AP231" s="22" t="e">
        <f>VLOOKUP($B231,Data!$A$8:$EZ$351,Data!#REF!,FALSE)</f>
        <v>#REF!</v>
      </c>
      <c r="AQ231" s="22" t="e">
        <f>VLOOKUP($B231,Data!$A$8:$EZ$351,Data!#REF!,FALSE)</f>
        <v>#REF!</v>
      </c>
      <c r="AR231" s="22" t="e">
        <f>VLOOKUP($B231,Data!$A$8:$EZ$351,Data!#REF!,FALSE)</f>
        <v>#REF!</v>
      </c>
      <c r="AS231" s="22" t="e">
        <f>VLOOKUP($B231,Data!$A$8:$EZ$351,Data!#REF!,FALSE)</f>
        <v>#REF!</v>
      </c>
      <c r="AT231" s="22" t="e">
        <f>VLOOKUP($B231,Data!$A$8:$EZ$351,Data!#REF!,FALSE)</f>
        <v>#REF!</v>
      </c>
      <c r="AU231" s="22" t="e">
        <f>VLOOKUP($B231,Data!$A$8:$EZ$351,Data!#REF!,FALSE)</f>
        <v>#REF!</v>
      </c>
      <c r="AV231" s="22" t="e">
        <f>VLOOKUP($B231,Data!$A$8:$EZ$351,Data!#REF!,FALSE)</f>
        <v>#REF!</v>
      </c>
      <c r="AW231" s="22" t="e">
        <f>VLOOKUP($B231,Data!$A$8:$EZ$351,Data!#REF!,FALSE)</f>
        <v>#REF!</v>
      </c>
      <c r="AX231" s="22" t="e">
        <f>VLOOKUP($B231,Data!$A$8:$EZ$351,Data!#REF!,FALSE)</f>
        <v>#REF!</v>
      </c>
      <c r="AY231" s="22" t="e">
        <f>VLOOKUP($B231,Data!$A$8:$EZ$351,Data!#REF!,FALSE)</f>
        <v>#REF!</v>
      </c>
      <c r="AZ231" s="22" t="e">
        <f>VLOOKUP($B231,Data!$A$8:$EZ$351,Data!#REF!,FALSE)</f>
        <v>#REF!</v>
      </c>
      <c r="BA231" s="22" t="e">
        <f>VLOOKUP($B231,Data!$A$8:$EZ$351,Data!#REF!,FALSE)</f>
        <v>#REF!</v>
      </c>
      <c r="BB231" s="22" t="e">
        <f>VLOOKUP($B231,Data!$A$8:$EZ$351,Data!#REF!,FALSE)</f>
        <v>#REF!</v>
      </c>
      <c r="BC231" s="22" t="e">
        <f>VLOOKUP($B231,Data!$A$8:$EZ$351,Data!#REF!,FALSE)</f>
        <v>#REF!</v>
      </c>
      <c r="BD231" s="22" t="e">
        <f>VLOOKUP($B231,Data!$A$8:$EZ$351,Data!#REF!,FALSE)</f>
        <v>#REF!</v>
      </c>
      <c r="BE231" s="22" t="e">
        <f>VLOOKUP($B231,Data!$A$8:$EZ$351,Data!#REF!,FALSE)</f>
        <v>#REF!</v>
      </c>
    </row>
    <row r="232" spans="1:57" x14ac:dyDescent="0.3">
      <c r="A232" s="1"/>
      <c r="B232" s="16" t="s">
        <v>243</v>
      </c>
      <c r="C232" s="35" t="s">
        <v>441</v>
      </c>
      <c r="D232" t="s">
        <v>0</v>
      </c>
      <c r="E232" s="36" t="s">
        <v>243</v>
      </c>
      <c r="F232" t="s">
        <v>395</v>
      </c>
      <c r="G232" t="s">
        <v>418</v>
      </c>
      <c r="H232" s="22" t="e">
        <f>VLOOKUP($B232,Data!$A$8:$EZ$351,Data!EA$4,FALSE)</f>
        <v>#DIV/0!</v>
      </c>
      <c r="I232" s="22">
        <f>VLOOKUP($B232,Data!$A$8:$EZ$351,Data!EB$4,FALSE)</f>
        <v>5.296E-2</v>
      </c>
      <c r="J232" s="22">
        <f>VLOOKUP($B232,Data!$A$8:$EZ$351,Data!EC$4,FALSE)</f>
        <v>4.7258064516129031E-2</v>
      </c>
      <c r="K232" s="22">
        <f>VLOOKUP($B232,Data!$A$8:$EZ$351,Data!ED$4,FALSE)</f>
        <v>4.6846361185983829E-2</v>
      </c>
      <c r="L232" s="22">
        <f>VLOOKUP($B232,Data!$A$8:$EZ$351,Data!EE$4,FALSE)</f>
        <v>4.5679999999999998E-2</v>
      </c>
      <c r="M232" s="22">
        <f>VLOOKUP($B232,Data!$A$8:$EZ$351,Data!EF$4,FALSE)</f>
        <v>4.1828254847645428E-2</v>
      </c>
      <c r="N232" s="22">
        <f>VLOOKUP($B232,Data!$A$8:$EZ$351,Data!EG$4,FALSE)</f>
        <v>3.9152542372881356E-2</v>
      </c>
      <c r="O232" s="22">
        <f>VLOOKUP($B232,Data!$A$8:$EZ$351,Data!EH$4,FALSE)</f>
        <v>3.8828571428571428E-2</v>
      </c>
      <c r="P232" s="22">
        <f>VLOOKUP($B232,Data!$A$8:$EZ$351,Data!EI$4,FALSE)</f>
        <v>3.7288135593220341E-2</v>
      </c>
      <c r="Q232" s="22">
        <f>VLOOKUP($B232,Data!$A$8:$EZ$351,Data!EJ$4,FALSE)</f>
        <v>3.2189973614775727E-2</v>
      </c>
      <c r="R232" s="22">
        <f>VLOOKUP($B232,Data!$A$8:$EZ$351,Data!EK$4,FALSE)</f>
        <v>3.0442708333333332E-2</v>
      </c>
      <c r="S232" s="22">
        <f>VLOOKUP($B232,Data!$A$8:$EZ$351,Data!EL$4,FALSE)</f>
        <v>3.0826873385012919E-2</v>
      </c>
      <c r="T232" s="22">
        <f>VLOOKUP($B232,Data!$A$8:$EZ$351,Data!EM$4,FALSE)</f>
        <v>3.0419947506561681E-2</v>
      </c>
      <c r="U232" s="22">
        <f>VLOOKUP($B232,Data!$A$8:$EZ$351,Data!EN$4,FALSE)</f>
        <v>3.0777479892761393E-2</v>
      </c>
      <c r="V232" s="22">
        <f>VLOOKUP($B232,Data!$A$8:$EZ$351,Data!EO$4,FALSE)</f>
        <v>3.0423280423280422E-2</v>
      </c>
      <c r="W232" s="22">
        <f>VLOOKUP($B232,Data!$A$8:$EZ$351,Data!EP$4,FALSE)</f>
        <v>2.9326424870466321E-2</v>
      </c>
      <c r="X232" s="22">
        <f>VLOOKUP($B232,Data!$A$8:$EZ$351,Data!EQ$4,FALSE)</f>
        <v>2.9740932642487047E-2</v>
      </c>
      <c r="Y232" s="22">
        <f>VLOOKUP($B232,Data!$A$8:$EZ$351,Data!ER$4,FALSE)</f>
        <v>2.9248704663212437E-2</v>
      </c>
      <c r="Z232" s="22">
        <f>VLOOKUP($B232,Data!$A$8:$EZ$351,Data!ES$4,FALSE)</f>
        <v>2.9821882951653944E-2</v>
      </c>
      <c r="AA232" s="22">
        <f>VLOOKUP($B232,Data!$A$8:$EZ$351,Data!ET$4,FALSE)</f>
        <v>3.2000000000000001E-2</v>
      </c>
      <c r="AB232" s="22">
        <f>VLOOKUP($B232,Data!$A$8:$EZ$351,Data!EU$4,FALSE)</f>
        <v>3.4477211796246646E-2</v>
      </c>
      <c r="AC232" s="22">
        <f>VLOOKUP($B232,Data!$A$8:$EZ$351,Data!EV$4,FALSE)</f>
        <v>3.622589531680441E-2</v>
      </c>
      <c r="AD232" s="22">
        <f>VLOOKUP($B232,Data!$A$8:$EZ$351,Data!EW$4,FALSE)</f>
        <v>3.6098901098901098E-2</v>
      </c>
      <c r="AE232" s="22">
        <f>VLOOKUP($B232,Data!$A$8:$EZ$351,Data!EX$4,FALSE)</f>
        <v>3.8276836158192093E-2</v>
      </c>
      <c r="AF232" s="22">
        <f>VLOOKUP($B232,Data!$A$8:$EZ$351,Data!EY$4,FALSE)</f>
        <v>3.8552631578947366E-2</v>
      </c>
      <c r="AG232" s="22">
        <f>VLOOKUP($B232,Data!$A$8:$EZ$351,Data!EZ$4,FALSE)</f>
        <v>3.4210526315789476E-2</v>
      </c>
      <c r="AH232" s="22">
        <f>VLOOKUP($B232,Data!$A$8:$FA$351,Data!FA$4,FALSE)</f>
        <v>3.4278481012658228E-2</v>
      </c>
      <c r="AI232" s="22">
        <f>VLOOKUP($B232,Data!$A$8:FB$351,Data!FB$4,FALSE)</f>
        <v>3.2630331753554502E-2</v>
      </c>
      <c r="AJ232" s="22">
        <f>VLOOKUP($B232,Data!$A$8:FC$351,Data!FC$4,FALSE)</f>
        <v>3.3866348448687349E-2</v>
      </c>
      <c r="AK232" s="22">
        <f>VLOOKUP($B232,Data!$A$8:FD$351,Data!FD$4,FALSE)</f>
        <v>7.2727272727272724E-2</v>
      </c>
      <c r="AL232" s="22">
        <f>VLOOKUP($B232,Data!$A$8:FE$351,Data!FE$4,FALSE)</f>
        <v>6.9882352941176465E-2</v>
      </c>
      <c r="AM232" s="22">
        <f>VLOOKUP($B232,Data!$A$8:FF$351,Data!FF$4,FALSE)</f>
        <v>6.8000000000000005E-2</v>
      </c>
      <c r="AN232" s="22" t="e">
        <f>VLOOKUP($B232,Data!$A$8:$EZ$351,Data!#REF!,FALSE)</f>
        <v>#REF!</v>
      </c>
      <c r="AO232" s="22" t="e">
        <f>VLOOKUP($B232,Data!$A$8:$EZ$351,Data!#REF!,FALSE)</f>
        <v>#REF!</v>
      </c>
      <c r="AP232" s="22" t="e">
        <f>VLOOKUP($B232,Data!$A$8:$EZ$351,Data!#REF!,FALSE)</f>
        <v>#REF!</v>
      </c>
      <c r="AQ232" s="22" t="e">
        <f>VLOOKUP($B232,Data!$A$8:$EZ$351,Data!#REF!,FALSE)</f>
        <v>#REF!</v>
      </c>
      <c r="AR232" s="22" t="e">
        <f>VLOOKUP($B232,Data!$A$8:$EZ$351,Data!#REF!,FALSE)</f>
        <v>#REF!</v>
      </c>
      <c r="AS232" s="22" t="e">
        <f>VLOOKUP($B232,Data!$A$8:$EZ$351,Data!#REF!,FALSE)</f>
        <v>#REF!</v>
      </c>
      <c r="AT232" s="22" t="e">
        <f>VLOOKUP($B232,Data!$A$8:$EZ$351,Data!#REF!,FALSE)</f>
        <v>#REF!</v>
      </c>
      <c r="AU232" s="22" t="e">
        <f>VLOOKUP($B232,Data!$A$8:$EZ$351,Data!#REF!,FALSE)</f>
        <v>#REF!</v>
      </c>
      <c r="AV232" s="22" t="e">
        <f>VLOOKUP($B232,Data!$A$8:$EZ$351,Data!#REF!,FALSE)</f>
        <v>#REF!</v>
      </c>
      <c r="AW232" s="22" t="e">
        <f>VLOOKUP($B232,Data!$A$8:$EZ$351,Data!#REF!,FALSE)</f>
        <v>#REF!</v>
      </c>
      <c r="AX232" s="22" t="e">
        <f>VLOOKUP($B232,Data!$A$8:$EZ$351,Data!#REF!,FALSE)</f>
        <v>#REF!</v>
      </c>
      <c r="AY232" s="22" t="e">
        <f>VLOOKUP($B232,Data!$A$8:$EZ$351,Data!#REF!,FALSE)</f>
        <v>#REF!</v>
      </c>
      <c r="AZ232" s="22" t="e">
        <f>VLOOKUP($B232,Data!$A$8:$EZ$351,Data!#REF!,FALSE)</f>
        <v>#REF!</v>
      </c>
      <c r="BA232" s="22" t="e">
        <f>VLOOKUP($B232,Data!$A$8:$EZ$351,Data!#REF!,FALSE)</f>
        <v>#REF!</v>
      </c>
      <c r="BB232" s="22" t="e">
        <f>VLOOKUP($B232,Data!$A$8:$EZ$351,Data!#REF!,FALSE)</f>
        <v>#REF!</v>
      </c>
      <c r="BC232" s="22" t="e">
        <f>VLOOKUP($B232,Data!$A$8:$EZ$351,Data!#REF!,FALSE)</f>
        <v>#REF!</v>
      </c>
      <c r="BD232" s="22" t="e">
        <f>VLOOKUP($B232,Data!$A$8:$EZ$351,Data!#REF!,FALSE)</f>
        <v>#REF!</v>
      </c>
      <c r="BE232" s="22" t="e">
        <f>VLOOKUP($B232,Data!$A$8:$EZ$351,Data!#REF!,FALSE)</f>
        <v>#REF!</v>
      </c>
    </row>
    <row r="233" spans="1:57" x14ac:dyDescent="0.3">
      <c r="A233" s="1"/>
      <c r="B233" s="16" t="s">
        <v>244</v>
      </c>
      <c r="C233" s="35" t="s">
        <v>440</v>
      </c>
      <c r="D233" t="s">
        <v>442</v>
      </c>
      <c r="E233" s="36" t="s">
        <v>244</v>
      </c>
      <c r="F233" t="s">
        <v>403</v>
      </c>
      <c r="G233" t="s">
        <v>418</v>
      </c>
      <c r="H233" s="22" t="e">
        <f>VLOOKUP($B233,Data!$A$8:$EZ$351,Data!EA$4,FALSE)</f>
        <v>#DIV/0!</v>
      </c>
      <c r="I233" s="22">
        <f>VLOOKUP($B233,Data!$A$8:$EZ$351,Data!EB$4,FALSE)</f>
        <v>0.10131270903010034</v>
      </c>
      <c r="J233" s="22">
        <f>VLOOKUP($B233,Data!$A$8:$EZ$351,Data!EC$4,FALSE)</f>
        <v>9.4389027431421441E-2</v>
      </c>
      <c r="K233" s="22">
        <f>VLOOKUP($B233,Data!$A$8:$EZ$351,Data!ED$4,FALSE)</f>
        <v>8.7933609958506229E-2</v>
      </c>
      <c r="L233" s="22">
        <f>VLOOKUP($B233,Data!$A$8:$EZ$351,Data!EE$4,FALSE)</f>
        <v>9.0620805369127519E-2</v>
      </c>
      <c r="M233" s="22">
        <f>VLOOKUP($B233,Data!$A$8:$EZ$351,Data!EF$4,FALSE)</f>
        <v>8.3397489539748959E-2</v>
      </c>
      <c r="N233" s="22">
        <f>VLOOKUP($B233,Data!$A$8:$EZ$351,Data!EG$4,FALSE)</f>
        <v>7.6304163126593036E-2</v>
      </c>
      <c r="O233" s="22">
        <f>VLOOKUP($B233,Data!$A$8:$EZ$351,Data!EH$4,FALSE)</f>
        <v>7.0712468193384226E-2</v>
      </c>
      <c r="P233" s="22">
        <f>VLOOKUP($B233,Data!$A$8:$EZ$351,Data!EI$4,FALSE)</f>
        <v>7.0688497061293029E-2</v>
      </c>
      <c r="Q233" s="22">
        <f>VLOOKUP($B233,Data!$A$8:$EZ$351,Data!EJ$4,FALSE)</f>
        <v>6.3369384359400996E-2</v>
      </c>
      <c r="R233" s="22">
        <f>VLOOKUP($B233,Data!$A$8:$EZ$351,Data!EK$4,FALSE)</f>
        <v>6.0894308943089434E-2</v>
      </c>
      <c r="S233" s="22">
        <f>VLOOKUP($B233,Data!$A$8:$EZ$351,Data!EL$4,FALSE)</f>
        <v>5.7361563517915312E-2</v>
      </c>
      <c r="T233" s="22">
        <f>VLOOKUP($B233,Data!$A$8:$EZ$351,Data!EM$4,FALSE)</f>
        <v>6.1398834304746047E-2</v>
      </c>
      <c r="U233" s="22">
        <f>VLOOKUP($B233,Data!$A$8:$EZ$351,Data!EN$4,FALSE)</f>
        <v>5.9328802039082411E-2</v>
      </c>
      <c r="V233" s="22">
        <f>VLOOKUP($B233,Data!$A$8:$EZ$351,Data!EO$4,FALSE)</f>
        <v>6.2172774869109951E-2</v>
      </c>
      <c r="W233" s="22">
        <f>VLOOKUP($B233,Data!$A$8:$EZ$351,Data!EP$4,FALSE)</f>
        <v>5.8611111111111114E-2</v>
      </c>
      <c r="X233" s="22">
        <f>VLOOKUP($B233,Data!$A$8:$EZ$351,Data!EQ$4,FALSE)</f>
        <v>5.9475908706677939E-2</v>
      </c>
      <c r="Y233" s="22">
        <f>VLOOKUP($B233,Data!$A$8:$EZ$351,Data!ER$4,FALSE)</f>
        <v>5.5620860927152321E-2</v>
      </c>
      <c r="Z233" s="22">
        <f>VLOOKUP($B233,Data!$A$8:$EZ$351,Data!ES$4,FALSE)</f>
        <v>5.3969280517380758E-2</v>
      </c>
      <c r="AA233" s="22">
        <f>VLOOKUP($B233,Data!$A$8:$EZ$351,Data!ET$4,FALSE)</f>
        <v>5.218724778046812E-2</v>
      </c>
      <c r="AB233" s="22">
        <f>VLOOKUP($B233,Data!$A$8:$EZ$351,Data!EU$4,FALSE)</f>
        <v>5.3542494042891187E-2</v>
      </c>
      <c r="AC233" s="22">
        <f>VLOOKUP($B233,Data!$A$8:$EZ$351,Data!EV$4,FALSE)</f>
        <v>5.0345911949685532E-2</v>
      </c>
      <c r="AD233" s="22">
        <f>VLOOKUP($B233,Data!$A$8:$EZ$351,Data!EW$4,FALSE)</f>
        <v>4.8984932593180014E-2</v>
      </c>
      <c r="AE233" s="22">
        <f>VLOOKUP($B233,Data!$A$8:$EZ$351,Data!EX$4,FALSE)</f>
        <v>4.9675060926076361E-2</v>
      </c>
      <c r="AF233" s="22">
        <f>VLOOKUP($B233,Data!$A$8:$EZ$351,Data!EY$4,FALSE)</f>
        <v>5.2399010717230007E-2</v>
      </c>
      <c r="AG233" s="22">
        <f>VLOOKUP($B233,Data!$A$8:$EZ$351,Data!EZ$4,FALSE)</f>
        <v>5.0299251870324191E-2</v>
      </c>
      <c r="AH233" s="22">
        <f>VLOOKUP($B233,Data!$A$8:$FA$351,Data!FA$4,FALSE)</f>
        <v>4.935351882160393E-2</v>
      </c>
      <c r="AI233" s="22">
        <f>VLOOKUP($B233,Data!$A$8:FB$351,Data!FB$4,FALSE)</f>
        <v>4.8584362139917694E-2</v>
      </c>
      <c r="AJ233" s="22">
        <f>VLOOKUP($B233,Data!$A$8:FC$351,Data!FC$4,FALSE)</f>
        <v>5.4507512520868114E-2</v>
      </c>
      <c r="AK233" s="22">
        <f>VLOOKUP($B233,Data!$A$8:FD$351,Data!FD$4,FALSE)</f>
        <v>0.10051882845188284</v>
      </c>
      <c r="AL233" s="22">
        <f>VLOOKUP($B233,Data!$A$8:FE$351,Data!FE$4,FALSE)</f>
        <v>9.6947890818858559E-2</v>
      </c>
      <c r="AM233" s="22">
        <f>VLOOKUP($B233,Data!$A$8:FF$351,Data!FF$4,FALSE)</f>
        <v>8.7461180124223603E-2</v>
      </c>
      <c r="AN233" s="22" t="e">
        <f>VLOOKUP($B233,Data!$A$8:$EZ$351,Data!#REF!,FALSE)</f>
        <v>#REF!</v>
      </c>
      <c r="AO233" s="22" t="e">
        <f>VLOOKUP($B233,Data!$A$8:$EZ$351,Data!#REF!,FALSE)</f>
        <v>#REF!</v>
      </c>
      <c r="AP233" s="22" t="e">
        <f>VLOOKUP($B233,Data!$A$8:$EZ$351,Data!#REF!,FALSE)</f>
        <v>#REF!</v>
      </c>
      <c r="AQ233" s="22" t="e">
        <f>VLOOKUP($B233,Data!$A$8:$EZ$351,Data!#REF!,FALSE)</f>
        <v>#REF!</v>
      </c>
      <c r="AR233" s="22" t="e">
        <f>VLOOKUP($B233,Data!$A$8:$EZ$351,Data!#REF!,FALSE)</f>
        <v>#REF!</v>
      </c>
      <c r="AS233" s="22" t="e">
        <f>VLOOKUP($B233,Data!$A$8:$EZ$351,Data!#REF!,FALSE)</f>
        <v>#REF!</v>
      </c>
      <c r="AT233" s="22" t="e">
        <f>VLOOKUP($B233,Data!$A$8:$EZ$351,Data!#REF!,FALSE)</f>
        <v>#REF!</v>
      </c>
      <c r="AU233" s="22" t="e">
        <f>VLOOKUP($B233,Data!$A$8:$EZ$351,Data!#REF!,FALSE)</f>
        <v>#REF!</v>
      </c>
      <c r="AV233" s="22" t="e">
        <f>VLOOKUP($B233,Data!$A$8:$EZ$351,Data!#REF!,FALSE)</f>
        <v>#REF!</v>
      </c>
      <c r="AW233" s="22" t="e">
        <f>VLOOKUP($B233,Data!$A$8:$EZ$351,Data!#REF!,FALSE)</f>
        <v>#REF!</v>
      </c>
      <c r="AX233" s="22" t="e">
        <f>VLOOKUP($B233,Data!$A$8:$EZ$351,Data!#REF!,FALSE)</f>
        <v>#REF!</v>
      </c>
      <c r="AY233" s="22" t="e">
        <f>VLOOKUP($B233,Data!$A$8:$EZ$351,Data!#REF!,FALSE)</f>
        <v>#REF!</v>
      </c>
      <c r="AZ233" s="22" t="e">
        <f>VLOOKUP($B233,Data!$A$8:$EZ$351,Data!#REF!,FALSE)</f>
        <v>#REF!</v>
      </c>
      <c r="BA233" s="22" t="e">
        <f>VLOOKUP($B233,Data!$A$8:$EZ$351,Data!#REF!,FALSE)</f>
        <v>#REF!</v>
      </c>
      <c r="BB233" s="22" t="e">
        <f>VLOOKUP($B233,Data!$A$8:$EZ$351,Data!#REF!,FALSE)</f>
        <v>#REF!</v>
      </c>
      <c r="BC233" s="22" t="e">
        <f>VLOOKUP($B233,Data!$A$8:$EZ$351,Data!#REF!,FALSE)</f>
        <v>#REF!</v>
      </c>
      <c r="BD233" s="22" t="e">
        <f>VLOOKUP($B233,Data!$A$8:$EZ$351,Data!#REF!,FALSE)</f>
        <v>#REF!</v>
      </c>
      <c r="BE233" s="22" t="e">
        <f>VLOOKUP($B233,Data!$A$8:$EZ$351,Data!#REF!,FALSE)</f>
        <v>#REF!</v>
      </c>
    </row>
    <row r="234" spans="1:57" x14ac:dyDescent="0.3">
      <c r="A234" s="1"/>
      <c r="B234" s="16" t="s">
        <v>245</v>
      </c>
      <c r="C234" s="35" t="s">
        <v>440</v>
      </c>
      <c r="D234" t="s">
        <v>0</v>
      </c>
      <c r="E234" s="36" t="s">
        <v>245</v>
      </c>
      <c r="F234" t="s">
        <v>386</v>
      </c>
      <c r="G234" t="s">
        <v>418</v>
      </c>
      <c r="H234" s="22" t="e">
        <f>VLOOKUP($B234,Data!$A$8:$EZ$351,Data!EA$4,FALSE)</f>
        <v>#DIV/0!</v>
      </c>
      <c r="I234" s="22">
        <f>VLOOKUP($B234,Data!$A$8:$EZ$351,Data!EB$4,FALSE)</f>
        <v>4.1752380952380951E-2</v>
      </c>
      <c r="J234" s="22">
        <f>VLOOKUP($B234,Data!$A$8:$EZ$351,Data!EC$4,FALSE)</f>
        <v>3.9070208728652751E-2</v>
      </c>
      <c r="K234" s="22">
        <f>VLOOKUP($B234,Data!$A$8:$EZ$351,Data!ED$4,FALSE)</f>
        <v>3.6328600405679513E-2</v>
      </c>
      <c r="L234" s="22">
        <f>VLOOKUP($B234,Data!$A$8:$EZ$351,Data!EE$4,FALSE)</f>
        <v>3.5348360655737703E-2</v>
      </c>
      <c r="M234" s="22">
        <f>VLOOKUP($B234,Data!$A$8:$EZ$351,Data!EF$4,FALSE)</f>
        <v>3.2965235173824131E-2</v>
      </c>
      <c r="N234" s="22">
        <f>VLOOKUP($B234,Data!$A$8:$EZ$351,Data!EG$4,FALSE)</f>
        <v>2.784E-2</v>
      </c>
      <c r="O234" s="22">
        <f>VLOOKUP($B234,Data!$A$8:$EZ$351,Data!EH$4,FALSE)</f>
        <v>2.2754491017964073E-2</v>
      </c>
      <c r="P234" s="22">
        <f>VLOOKUP($B234,Data!$A$8:$EZ$351,Data!EI$4,FALSE)</f>
        <v>2.3481624758220503E-2</v>
      </c>
      <c r="Q234" s="22">
        <f>VLOOKUP($B234,Data!$A$8:$EZ$351,Data!EJ$4,FALSE)</f>
        <v>2.730550284629981E-2</v>
      </c>
      <c r="R234" s="22">
        <f>VLOOKUP($B234,Data!$A$8:$EZ$351,Data!EK$4,FALSE)</f>
        <v>2.6219281663516069E-2</v>
      </c>
      <c r="S234" s="22">
        <f>VLOOKUP($B234,Data!$A$8:$EZ$351,Data!EL$4,FALSE)</f>
        <v>2.2088724584103513E-2</v>
      </c>
      <c r="T234" s="22">
        <f>VLOOKUP($B234,Data!$A$8:$EZ$351,Data!EM$4,FALSE)</f>
        <v>2.5283018867924528E-2</v>
      </c>
      <c r="U234" s="22">
        <f>VLOOKUP($B234,Data!$A$8:$EZ$351,Data!EN$4,FALSE)</f>
        <v>2.5275142314990513E-2</v>
      </c>
      <c r="V234" s="22">
        <f>VLOOKUP($B234,Data!$A$8:$EZ$351,Data!EO$4,FALSE)</f>
        <v>2.2667946257197695E-2</v>
      </c>
      <c r="W234" s="22">
        <f>VLOOKUP($B234,Data!$A$8:$EZ$351,Data!EP$4,FALSE)</f>
        <v>2.1450676982591878E-2</v>
      </c>
      <c r="X234" s="22">
        <f>VLOOKUP($B234,Data!$A$8:$EZ$351,Data!EQ$4,FALSE)</f>
        <v>2.3869731800766285E-2</v>
      </c>
      <c r="Y234" s="22">
        <f>VLOOKUP($B234,Data!$A$8:$EZ$351,Data!ER$4,FALSE)</f>
        <v>2.5884615384615384E-2</v>
      </c>
      <c r="Z234" s="22">
        <f>VLOOKUP($B234,Data!$A$8:$EZ$351,Data!ES$4,FALSE)</f>
        <v>2.6410748560460651E-2</v>
      </c>
      <c r="AA234" s="22">
        <f>VLOOKUP($B234,Data!$A$8:$EZ$351,Data!ET$4,FALSE)</f>
        <v>2.4896810506566603E-2</v>
      </c>
      <c r="AB234" s="22">
        <f>VLOOKUP($B234,Data!$A$8:$EZ$351,Data!EU$4,FALSE)</f>
        <v>2.6911487758945387E-2</v>
      </c>
      <c r="AC234" s="22">
        <f>VLOOKUP($B234,Data!$A$8:$EZ$351,Data!EV$4,FALSE)</f>
        <v>2.6395563770794824E-2</v>
      </c>
      <c r="AD234" s="22">
        <f>VLOOKUP($B234,Data!$A$8:$EZ$351,Data!EW$4,FALSE)</f>
        <v>2.4648648648648647E-2</v>
      </c>
      <c r="AE234" s="22">
        <f>VLOOKUP($B234,Data!$A$8:$EZ$351,Data!EX$4,FALSE)</f>
        <v>2.3618181818181819E-2</v>
      </c>
      <c r="AF234" s="22">
        <f>VLOOKUP($B234,Data!$A$8:$EZ$351,Data!EY$4,FALSE)</f>
        <v>2.5744680851063829E-2</v>
      </c>
      <c r="AG234" s="22">
        <f>VLOOKUP($B234,Data!$A$8:$EZ$351,Data!EZ$4,FALSE)</f>
        <v>2.520572450805009E-2</v>
      </c>
      <c r="AH234" s="22">
        <f>VLOOKUP($B234,Data!$A$8:$FA$351,Data!FA$4,FALSE)</f>
        <v>2.4763572679509634E-2</v>
      </c>
      <c r="AI234" s="22">
        <f>VLOOKUP($B234,Data!$A$8:FB$351,Data!FB$4,FALSE)</f>
        <v>2.3968531468531468E-2</v>
      </c>
      <c r="AJ234" s="22">
        <f>VLOOKUP($B234,Data!$A$8:FC$351,Data!FC$4,FALSE)</f>
        <v>2.5913200723327305E-2</v>
      </c>
      <c r="AK234" s="22">
        <f>VLOOKUP($B234,Data!$A$8:FD$351,Data!FD$4,FALSE)</f>
        <v>5.6702317290552584E-2</v>
      </c>
      <c r="AL234" s="22">
        <f>VLOOKUP($B234,Data!$A$8:FE$351,Data!FE$4,FALSE)</f>
        <v>5.6727605118829981E-2</v>
      </c>
      <c r="AM234" s="22">
        <f>VLOOKUP($B234,Data!$A$8:FF$351,Data!FF$4,FALSE)</f>
        <v>5.2193784277879345E-2</v>
      </c>
      <c r="AN234" s="22" t="e">
        <f>VLOOKUP($B234,Data!$A$8:$EZ$351,Data!#REF!,FALSE)</f>
        <v>#REF!</v>
      </c>
      <c r="AO234" s="22" t="e">
        <f>VLOOKUP($B234,Data!$A$8:$EZ$351,Data!#REF!,FALSE)</f>
        <v>#REF!</v>
      </c>
      <c r="AP234" s="22" t="e">
        <f>VLOOKUP($B234,Data!$A$8:$EZ$351,Data!#REF!,FALSE)</f>
        <v>#REF!</v>
      </c>
      <c r="AQ234" s="22" t="e">
        <f>VLOOKUP($B234,Data!$A$8:$EZ$351,Data!#REF!,FALSE)</f>
        <v>#REF!</v>
      </c>
      <c r="AR234" s="22" t="e">
        <f>VLOOKUP($B234,Data!$A$8:$EZ$351,Data!#REF!,FALSE)</f>
        <v>#REF!</v>
      </c>
      <c r="AS234" s="22" t="e">
        <f>VLOOKUP($B234,Data!$A$8:$EZ$351,Data!#REF!,FALSE)</f>
        <v>#REF!</v>
      </c>
      <c r="AT234" s="22" t="e">
        <f>VLOOKUP($B234,Data!$A$8:$EZ$351,Data!#REF!,FALSE)</f>
        <v>#REF!</v>
      </c>
      <c r="AU234" s="22" t="e">
        <f>VLOOKUP($B234,Data!$A$8:$EZ$351,Data!#REF!,FALSE)</f>
        <v>#REF!</v>
      </c>
      <c r="AV234" s="22" t="e">
        <f>VLOOKUP($B234,Data!$A$8:$EZ$351,Data!#REF!,FALSE)</f>
        <v>#REF!</v>
      </c>
      <c r="AW234" s="22" t="e">
        <f>VLOOKUP($B234,Data!$A$8:$EZ$351,Data!#REF!,FALSE)</f>
        <v>#REF!</v>
      </c>
      <c r="AX234" s="22" t="e">
        <f>VLOOKUP($B234,Data!$A$8:$EZ$351,Data!#REF!,FALSE)</f>
        <v>#REF!</v>
      </c>
      <c r="AY234" s="22" t="e">
        <f>VLOOKUP($B234,Data!$A$8:$EZ$351,Data!#REF!,FALSE)</f>
        <v>#REF!</v>
      </c>
      <c r="AZ234" s="22" t="e">
        <f>VLOOKUP($B234,Data!$A$8:$EZ$351,Data!#REF!,FALSE)</f>
        <v>#REF!</v>
      </c>
      <c r="BA234" s="22" t="e">
        <f>VLOOKUP($B234,Data!$A$8:$EZ$351,Data!#REF!,FALSE)</f>
        <v>#REF!</v>
      </c>
      <c r="BB234" s="22" t="e">
        <f>VLOOKUP($B234,Data!$A$8:$EZ$351,Data!#REF!,FALSE)</f>
        <v>#REF!</v>
      </c>
      <c r="BC234" s="22" t="e">
        <f>VLOOKUP($B234,Data!$A$8:$EZ$351,Data!#REF!,FALSE)</f>
        <v>#REF!</v>
      </c>
      <c r="BD234" s="22" t="e">
        <f>VLOOKUP($B234,Data!$A$8:$EZ$351,Data!#REF!,FALSE)</f>
        <v>#REF!</v>
      </c>
      <c r="BE234" s="22" t="e">
        <f>VLOOKUP($B234,Data!$A$8:$EZ$351,Data!#REF!,FALSE)</f>
        <v>#REF!</v>
      </c>
    </row>
    <row r="235" spans="1:57" x14ac:dyDescent="0.3">
      <c r="A235" s="1"/>
      <c r="B235" s="16" t="s">
        <v>246</v>
      </c>
      <c r="C235" s="35" t="s">
        <v>440</v>
      </c>
      <c r="D235" t="s">
        <v>0</v>
      </c>
      <c r="E235" s="36" t="s">
        <v>246</v>
      </c>
      <c r="F235" t="s">
        <v>389</v>
      </c>
      <c r="G235" t="s">
        <v>418</v>
      </c>
      <c r="H235" s="22" t="e">
        <f>VLOOKUP($B235,Data!$A$8:$EZ$351,Data!EA$4,FALSE)</f>
        <v>#DIV/0!</v>
      </c>
      <c r="I235" s="22">
        <f>VLOOKUP($B235,Data!$A$8:$EZ$351,Data!EB$4,FALSE)</f>
        <v>2.7550561797752809E-2</v>
      </c>
      <c r="J235" s="22">
        <f>VLOOKUP($B235,Data!$A$8:$EZ$351,Data!EC$4,FALSE)</f>
        <v>2.5879629629629631E-2</v>
      </c>
      <c r="K235" s="22">
        <f>VLOOKUP($B235,Data!$A$8:$EZ$351,Data!ED$4,FALSE)</f>
        <v>2.4242424242424242E-2</v>
      </c>
      <c r="L235" s="22">
        <f>VLOOKUP($B235,Data!$A$8:$EZ$351,Data!EE$4,FALSE)</f>
        <v>2.3303571428571427E-2</v>
      </c>
      <c r="M235" s="22">
        <f>VLOOKUP($B235,Data!$A$8:$EZ$351,Data!EF$4,FALSE)</f>
        <v>2.2293144208037824E-2</v>
      </c>
      <c r="N235" s="22">
        <f>VLOOKUP($B235,Data!$A$8:$EZ$351,Data!EG$4,FALSE)</f>
        <v>2.0450236966824645E-2</v>
      </c>
      <c r="O235" s="22">
        <f>VLOOKUP($B235,Data!$A$8:$EZ$351,Data!EH$4,FALSE)</f>
        <v>1.9776674937965262E-2</v>
      </c>
      <c r="P235" s="22">
        <f>VLOOKUP($B235,Data!$A$8:$EZ$351,Data!EI$4,FALSE)</f>
        <v>2.0430379746835443E-2</v>
      </c>
      <c r="Q235" s="22">
        <f>VLOOKUP($B235,Data!$A$8:$EZ$351,Data!EJ$4,FALSE)</f>
        <v>1.7361111111111112E-2</v>
      </c>
      <c r="R235" s="22">
        <f>VLOOKUP($B235,Data!$A$8:$EZ$351,Data!EK$4,FALSE)</f>
        <v>1.6636568848758464E-2</v>
      </c>
      <c r="S235" s="22">
        <f>VLOOKUP($B235,Data!$A$8:$EZ$351,Data!EL$4,FALSE)</f>
        <v>1.7043879907621247E-2</v>
      </c>
      <c r="T235" s="22">
        <f>VLOOKUP($B235,Data!$A$8:$EZ$351,Data!EM$4,FALSE)</f>
        <v>1.7664399092970521E-2</v>
      </c>
      <c r="U235" s="22">
        <f>VLOOKUP($B235,Data!$A$8:$EZ$351,Data!EN$4,FALSE)</f>
        <v>1.7039627039627039E-2</v>
      </c>
      <c r="V235" s="22">
        <f>VLOOKUP($B235,Data!$A$8:$EZ$351,Data!EO$4,FALSE)</f>
        <v>1.6261061946902654E-2</v>
      </c>
      <c r="W235" s="22">
        <f>VLOOKUP($B235,Data!$A$8:$EZ$351,Data!EP$4,FALSE)</f>
        <v>1.5164609053497943E-2</v>
      </c>
      <c r="X235" s="22">
        <f>VLOOKUP($B235,Data!$A$8:$EZ$351,Data!EQ$4,FALSE)</f>
        <v>1.6239669421487603E-2</v>
      </c>
      <c r="Y235" s="22">
        <f>VLOOKUP($B235,Data!$A$8:$EZ$351,Data!ER$4,FALSE)</f>
        <v>1.5462012320328542E-2</v>
      </c>
      <c r="Z235" s="22">
        <f>VLOOKUP($B235,Data!$A$8:$EZ$351,Data!ES$4,FALSE)</f>
        <v>1.4938271604938271E-2</v>
      </c>
      <c r="AA235" s="22">
        <f>VLOOKUP($B235,Data!$A$8:$EZ$351,Data!ET$4,FALSE)</f>
        <v>1.4665314401622718E-2</v>
      </c>
      <c r="AB235" s="22">
        <f>VLOOKUP($B235,Data!$A$8:$EZ$351,Data!EU$4,FALSE)</f>
        <v>1.6739130434782607E-2</v>
      </c>
      <c r="AC235" s="22">
        <f>VLOOKUP($B235,Data!$A$8:$EZ$351,Data!EV$4,FALSE)</f>
        <v>1.6621923937360179E-2</v>
      </c>
      <c r="AD235" s="22">
        <f>VLOOKUP($B235,Data!$A$8:$EZ$351,Data!EW$4,FALSE)</f>
        <v>1.7500000000000002E-2</v>
      </c>
      <c r="AE235" s="22">
        <f>VLOOKUP($B235,Data!$A$8:$EZ$351,Data!EX$4,FALSE)</f>
        <v>1.7337962962962961E-2</v>
      </c>
      <c r="AF235" s="22">
        <f>VLOOKUP($B235,Data!$A$8:$EZ$351,Data!EY$4,FALSE)</f>
        <v>1.6688453159041394E-2</v>
      </c>
      <c r="AG235" s="22">
        <f>VLOOKUP($B235,Data!$A$8:$EZ$351,Data!EZ$4,FALSE)</f>
        <v>1.6046025104602509E-2</v>
      </c>
      <c r="AH235" s="22">
        <f>VLOOKUP($B235,Data!$A$8:$FA$351,Data!FA$4,FALSE)</f>
        <v>1.5871369294605808E-2</v>
      </c>
      <c r="AI235" s="22">
        <f>VLOOKUP($B235,Data!$A$8:FB$351,Data!FB$4,FALSE)</f>
        <v>1.8534482758620689E-2</v>
      </c>
      <c r="AJ235" s="22">
        <f>VLOOKUP($B235,Data!$A$8:FC$351,Data!FC$4,FALSE)</f>
        <v>1.9206008583690988E-2</v>
      </c>
      <c r="AK235" s="22">
        <f>VLOOKUP($B235,Data!$A$8:FD$351,Data!FD$4,FALSE)</f>
        <v>5.1104033970276005E-2</v>
      </c>
      <c r="AL235" s="22">
        <f>VLOOKUP($B235,Data!$A$8:FE$351,Data!FE$4,FALSE)</f>
        <v>5.2939914163090129E-2</v>
      </c>
      <c r="AM235" s="22">
        <f>VLOOKUP($B235,Data!$A$8:FF$351,Data!FF$4,FALSE)</f>
        <v>5.066265060240964E-2</v>
      </c>
      <c r="AN235" s="22" t="e">
        <f>VLOOKUP($B235,Data!$A$8:$EZ$351,Data!#REF!,FALSE)</f>
        <v>#REF!</v>
      </c>
      <c r="AO235" s="22" t="e">
        <f>VLOOKUP($B235,Data!$A$8:$EZ$351,Data!#REF!,FALSE)</f>
        <v>#REF!</v>
      </c>
      <c r="AP235" s="22" t="e">
        <f>VLOOKUP($B235,Data!$A$8:$EZ$351,Data!#REF!,FALSE)</f>
        <v>#REF!</v>
      </c>
      <c r="AQ235" s="22" t="e">
        <f>VLOOKUP($B235,Data!$A$8:$EZ$351,Data!#REF!,FALSE)</f>
        <v>#REF!</v>
      </c>
      <c r="AR235" s="22" t="e">
        <f>VLOOKUP($B235,Data!$A$8:$EZ$351,Data!#REF!,FALSE)</f>
        <v>#REF!</v>
      </c>
      <c r="AS235" s="22" t="e">
        <f>VLOOKUP($B235,Data!$A$8:$EZ$351,Data!#REF!,FALSE)</f>
        <v>#REF!</v>
      </c>
      <c r="AT235" s="22" t="e">
        <f>VLOOKUP($B235,Data!$A$8:$EZ$351,Data!#REF!,FALSE)</f>
        <v>#REF!</v>
      </c>
      <c r="AU235" s="22" t="e">
        <f>VLOOKUP($B235,Data!$A$8:$EZ$351,Data!#REF!,FALSE)</f>
        <v>#REF!</v>
      </c>
      <c r="AV235" s="22" t="e">
        <f>VLOOKUP($B235,Data!$A$8:$EZ$351,Data!#REF!,FALSE)</f>
        <v>#REF!</v>
      </c>
      <c r="AW235" s="22" t="e">
        <f>VLOOKUP($B235,Data!$A$8:$EZ$351,Data!#REF!,FALSE)</f>
        <v>#REF!</v>
      </c>
      <c r="AX235" s="22" t="e">
        <f>VLOOKUP($B235,Data!$A$8:$EZ$351,Data!#REF!,FALSE)</f>
        <v>#REF!</v>
      </c>
      <c r="AY235" s="22" t="e">
        <f>VLOOKUP($B235,Data!$A$8:$EZ$351,Data!#REF!,FALSE)</f>
        <v>#REF!</v>
      </c>
      <c r="AZ235" s="22" t="e">
        <f>VLOOKUP($B235,Data!$A$8:$EZ$351,Data!#REF!,FALSE)</f>
        <v>#REF!</v>
      </c>
      <c r="BA235" s="22" t="e">
        <f>VLOOKUP($B235,Data!$A$8:$EZ$351,Data!#REF!,FALSE)</f>
        <v>#REF!</v>
      </c>
      <c r="BB235" s="22" t="e">
        <f>VLOOKUP($B235,Data!$A$8:$EZ$351,Data!#REF!,FALSE)</f>
        <v>#REF!</v>
      </c>
      <c r="BC235" s="22" t="e">
        <f>VLOOKUP($B235,Data!$A$8:$EZ$351,Data!#REF!,FALSE)</f>
        <v>#REF!</v>
      </c>
      <c r="BD235" s="22" t="e">
        <f>VLOOKUP($B235,Data!$A$8:$EZ$351,Data!#REF!,FALSE)</f>
        <v>#REF!</v>
      </c>
      <c r="BE235" s="22" t="e">
        <f>VLOOKUP($B235,Data!$A$8:$EZ$351,Data!#REF!,FALSE)</f>
        <v>#REF!</v>
      </c>
    </row>
    <row r="236" spans="1:57" x14ac:dyDescent="0.3">
      <c r="A236" s="1"/>
      <c r="B236" s="16" t="s">
        <v>247</v>
      </c>
      <c r="C236" s="35" t="s">
        <v>441</v>
      </c>
      <c r="D236" t="s">
        <v>0</v>
      </c>
      <c r="E236" s="36" t="s">
        <v>247</v>
      </c>
      <c r="F236" t="s">
        <v>388</v>
      </c>
      <c r="G236" t="s">
        <v>418</v>
      </c>
      <c r="H236" s="22" t="e">
        <f>VLOOKUP($B236,Data!$A$8:$EZ$351,Data!EA$4,FALSE)</f>
        <v>#DIV/0!</v>
      </c>
      <c r="I236" s="22">
        <f>VLOOKUP($B236,Data!$A$8:$EZ$351,Data!EB$4,FALSE)</f>
        <v>3.4864341085271318E-2</v>
      </c>
      <c r="J236" s="22">
        <f>VLOOKUP($B236,Data!$A$8:$EZ$351,Data!EC$4,FALSE)</f>
        <v>3.2687747035573124E-2</v>
      </c>
      <c r="K236" s="22">
        <f>VLOOKUP($B236,Data!$A$8:$EZ$351,Data!ED$4,FALSE)</f>
        <v>2.8771266540642722E-2</v>
      </c>
      <c r="L236" s="22">
        <f>VLOOKUP($B236,Data!$A$8:$EZ$351,Data!EE$4,FALSE)</f>
        <v>2.6684684684684684E-2</v>
      </c>
      <c r="M236" s="22">
        <f>VLOOKUP($B236,Data!$A$8:$EZ$351,Data!EF$4,FALSE)</f>
        <v>2.4330275229357799E-2</v>
      </c>
      <c r="N236" s="22">
        <f>VLOOKUP($B236,Data!$A$8:$EZ$351,Data!EG$4,FALSE)</f>
        <v>2.2942238267148016E-2</v>
      </c>
      <c r="O236" s="22">
        <f>VLOOKUP($B236,Data!$A$8:$EZ$351,Data!EH$4,FALSE)</f>
        <v>2.1073943661971829E-2</v>
      </c>
      <c r="P236" s="22">
        <f>VLOOKUP($B236,Data!$A$8:$EZ$351,Data!EI$4,FALSE)</f>
        <v>2.1407942238267148E-2</v>
      </c>
      <c r="Q236" s="22">
        <f>VLOOKUP($B236,Data!$A$8:$EZ$351,Data!EJ$4,FALSE)</f>
        <v>1.8804920913884006E-2</v>
      </c>
      <c r="R236" s="22">
        <f>VLOOKUP($B236,Data!$A$8:$EZ$351,Data!EK$4,FALSE)</f>
        <v>1.8912280701754387E-2</v>
      </c>
      <c r="S236" s="22">
        <f>VLOOKUP($B236,Data!$A$8:$EZ$351,Data!EL$4,FALSE)</f>
        <v>1.7583187390542907E-2</v>
      </c>
      <c r="T236" s="22">
        <f>VLOOKUP($B236,Data!$A$8:$EZ$351,Data!EM$4,FALSE)</f>
        <v>1.8191304347826086E-2</v>
      </c>
      <c r="U236" s="22">
        <f>VLOOKUP($B236,Data!$A$8:$EZ$351,Data!EN$4,FALSE)</f>
        <v>1.7927461139896374E-2</v>
      </c>
      <c r="V236" s="22">
        <f>VLOOKUP($B236,Data!$A$8:$EZ$351,Data!EO$4,FALSE)</f>
        <v>1.7243816254416962E-2</v>
      </c>
      <c r="W236" s="22">
        <f>VLOOKUP($B236,Data!$A$8:$EZ$351,Data!EP$4,FALSE)</f>
        <v>1.7142857142857144E-2</v>
      </c>
      <c r="X236" s="22">
        <f>VLOOKUP($B236,Data!$A$8:$EZ$351,Data!EQ$4,FALSE)</f>
        <v>1.8622540250447229E-2</v>
      </c>
      <c r="Y236" s="22">
        <f>VLOOKUP($B236,Data!$A$8:$EZ$351,Data!ER$4,FALSE)</f>
        <v>1.8454706927175844E-2</v>
      </c>
      <c r="Z236" s="22">
        <f>VLOOKUP($B236,Data!$A$8:$EZ$351,Data!ES$4,FALSE)</f>
        <v>1.7461406518010293E-2</v>
      </c>
      <c r="AA236" s="22">
        <f>VLOOKUP($B236,Data!$A$8:$EZ$351,Data!ET$4,FALSE)</f>
        <v>1.6785109983079527E-2</v>
      </c>
      <c r="AB236" s="22">
        <f>VLOOKUP($B236,Data!$A$8:$EZ$351,Data!EU$4,FALSE)</f>
        <v>1.7541806020066889E-2</v>
      </c>
      <c r="AC236" s="22">
        <f>VLOOKUP($B236,Data!$A$8:$EZ$351,Data!EV$4,FALSE)</f>
        <v>1.6862416107382549E-2</v>
      </c>
      <c r="AD236" s="22">
        <f>VLOOKUP($B236,Data!$A$8:$EZ$351,Data!EW$4,FALSE)</f>
        <v>1.5502555366269165E-2</v>
      </c>
      <c r="AE236" s="22">
        <f>VLOOKUP($B236,Data!$A$8:$EZ$351,Data!EX$4,FALSE)</f>
        <v>1.5897887323943663E-2</v>
      </c>
      <c r="AF236" s="22">
        <f>VLOOKUP($B236,Data!$A$8:$EZ$351,Data!EY$4,FALSE)</f>
        <v>1.7055837563451776E-2</v>
      </c>
      <c r="AG236" s="22">
        <f>VLOOKUP($B236,Data!$A$8:$EZ$351,Data!EZ$4,FALSE)</f>
        <v>1.7938671209540034E-2</v>
      </c>
      <c r="AH236" s="22">
        <f>VLOOKUP($B236,Data!$A$8:$FA$351,Data!FA$4,FALSE)</f>
        <v>1.8952879581151834E-2</v>
      </c>
      <c r="AI236" s="22">
        <f>VLOOKUP($B236,Data!$A$8:FB$351,Data!FB$4,FALSE)</f>
        <v>1.9410745233968803E-2</v>
      </c>
      <c r="AJ236" s="22">
        <f>VLOOKUP($B236,Data!$A$8:FC$351,Data!FC$4,FALSE)</f>
        <v>2.0505226480836237E-2</v>
      </c>
      <c r="AK236" s="22">
        <f>VLOOKUP($B236,Data!$A$8:FD$351,Data!FD$4,FALSE)</f>
        <v>4.4596491228070176E-2</v>
      </c>
      <c r="AL236" s="22">
        <f>VLOOKUP($B236,Data!$A$8:FE$351,Data!FE$4,FALSE)</f>
        <v>4.3743315508021394E-2</v>
      </c>
      <c r="AM236" s="22">
        <f>VLOOKUP($B236,Data!$A$8:FF$351,Data!FF$4,FALSE)</f>
        <v>4.0261324041811847E-2</v>
      </c>
      <c r="AN236" s="22" t="e">
        <f>VLOOKUP($B236,Data!$A$8:$EZ$351,Data!#REF!,FALSE)</f>
        <v>#REF!</v>
      </c>
      <c r="AO236" s="22" t="e">
        <f>VLOOKUP($B236,Data!$A$8:$EZ$351,Data!#REF!,FALSE)</f>
        <v>#REF!</v>
      </c>
      <c r="AP236" s="22" t="e">
        <f>VLOOKUP($B236,Data!$A$8:$EZ$351,Data!#REF!,FALSE)</f>
        <v>#REF!</v>
      </c>
      <c r="AQ236" s="22" t="e">
        <f>VLOOKUP($B236,Data!$A$8:$EZ$351,Data!#REF!,FALSE)</f>
        <v>#REF!</v>
      </c>
      <c r="AR236" s="22" t="e">
        <f>VLOOKUP($B236,Data!$A$8:$EZ$351,Data!#REF!,FALSE)</f>
        <v>#REF!</v>
      </c>
      <c r="AS236" s="22" t="e">
        <f>VLOOKUP($B236,Data!$A$8:$EZ$351,Data!#REF!,FALSE)</f>
        <v>#REF!</v>
      </c>
      <c r="AT236" s="22" t="e">
        <f>VLOOKUP($B236,Data!$A$8:$EZ$351,Data!#REF!,FALSE)</f>
        <v>#REF!</v>
      </c>
      <c r="AU236" s="22" t="e">
        <f>VLOOKUP($B236,Data!$A$8:$EZ$351,Data!#REF!,FALSE)</f>
        <v>#REF!</v>
      </c>
      <c r="AV236" s="22" t="e">
        <f>VLOOKUP($B236,Data!$A$8:$EZ$351,Data!#REF!,FALSE)</f>
        <v>#REF!</v>
      </c>
      <c r="AW236" s="22" t="e">
        <f>VLOOKUP($B236,Data!$A$8:$EZ$351,Data!#REF!,FALSE)</f>
        <v>#REF!</v>
      </c>
      <c r="AX236" s="22" t="e">
        <f>VLOOKUP($B236,Data!$A$8:$EZ$351,Data!#REF!,FALSE)</f>
        <v>#REF!</v>
      </c>
      <c r="AY236" s="22" t="e">
        <f>VLOOKUP($B236,Data!$A$8:$EZ$351,Data!#REF!,FALSE)</f>
        <v>#REF!</v>
      </c>
      <c r="AZ236" s="22" t="e">
        <f>VLOOKUP($B236,Data!$A$8:$EZ$351,Data!#REF!,FALSE)</f>
        <v>#REF!</v>
      </c>
      <c r="BA236" s="22" t="e">
        <f>VLOOKUP($B236,Data!$A$8:$EZ$351,Data!#REF!,FALSE)</f>
        <v>#REF!</v>
      </c>
      <c r="BB236" s="22" t="e">
        <f>VLOOKUP($B236,Data!$A$8:$EZ$351,Data!#REF!,FALSE)</f>
        <v>#REF!</v>
      </c>
      <c r="BC236" s="22" t="e">
        <f>VLOOKUP($B236,Data!$A$8:$EZ$351,Data!#REF!,FALSE)</f>
        <v>#REF!</v>
      </c>
      <c r="BD236" s="22" t="e">
        <f>VLOOKUP($B236,Data!$A$8:$EZ$351,Data!#REF!,FALSE)</f>
        <v>#REF!</v>
      </c>
      <c r="BE236" s="22" t="e">
        <f>VLOOKUP($B236,Data!$A$8:$EZ$351,Data!#REF!,FALSE)</f>
        <v>#REF!</v>
      </c>
    </row>
    <row r="237" spans="1:57" x14ac:dyDescent="0.3">
      <c r="A237" s="1"/>
      <c r="B237" s="16" t="s">
        <v>248</v>
      </c>
      <c r="C237" s="35" t="s">
        <v>440</v>
      </c>
      <c r="D237" t="s">
        <v>0</v>
      </c>
      <c r="E237" s="36" t="s">
        <v>248</v>
      </c>
      <c r="F237" t="s">
        <v>389</v>
      </c>
      <c r="G237" t="s">
        <v>418</v>
      </c>
      <c r="H237" s="22" t="e">
        <f>VLOOKUP($B237,Data!$A$8:$EZ$351,Data!EA$4,FALSE)</f>
        <v>#DIV/0!</v>
      </c>
      <c r="I237" s="22">
        <f>VLOOKUP($B237,Data!$A$8:$EZ$351,Data!EB$4,FALSE)</f>
        <v>5.2053941908713694E-2</v>
      </c>
      <c r="J237" s="22">
        <f>VLOOKUP($B237,Data!$A$8:$EZ$351,Data!EC$4,FALSE)</f>
        <v>4.7163561076604556E-2</v>
      </c>
      <c r="K237" s="22">
        <f>VLOOKUP($B237,Data!$A$8:$EZ$351,Data!ED$4,FALSE)</f>
        <v>4.4207188160676536E-2</v>
      </c>
      <c r="L237" s="22">
        <f>VLOOKUP($B237,Data!$A$8:$EZ$351,Data!EE$4,FALSE)</f>
        <v>4.3505154639175259E-2</v>
      </c>
      <c r="M237" s="22">
        <f>VLOOKUP($B237,Data!$A$8:$EZ$351,Data!EF$4,FALSE)</f>
        <v>3.7698412698412696E-2</v>
      </c>
      <c r="N237" s="22">
        <f>VLOOKUP($B237,Data!$A$8:$EZ$351,Data!EG$4,FALSE)</f>
        <v>3.4775828460038988E-2</v>
      </c>
      <c r="O237" s="22">
        <f>VLOOKUP($B237,Data!$A$8:$EZ$351,Data!EH$4,FALSE)</f>
        <v>2.9638095238095238E-2</v>
      </c>
      <c r="P237" s="22">
        <f>VLOOKUP($B237,Data!$A$8:$EZ$351,Data!EI$4,FALSE)</f>
        <v>3.0485981308411216E-2</v>
      </c>
      <c r="Q237" s="22">
        <f>VLOOKUP($B237,Data!$A$8:$EZ$351,Data!EJ$4,FALSE)</f>
        <v>2.9013035381750464E-2</v>
      </c>
      <c r="R237" s="22">
        <f>VLOOKUP($B237,Data!$A$8:$EZ$351,Data!EK$4,FALSE)</f>
        <v>2.7184115523465703E-2</v>
      </c>
      <c r="S237" s="22">
        <f>VLOOKUP($B237,Data!$A$8:$EZ$351,Data!EL$4,FALSE)</f>
        <v>2.5390070921985815E-2</v>
      </c>
      <c r="T237" s="22">
        <f>VLOOKUP($B237,Data!$A$8:$EZ$351,Data!EM$4,FALSE)</f>
        <v>2.630357142857143E-2</v>
      </c>
      <c r="U237" s="22">
        <f>VLOOKUP($B237,Data!$A$8:$EZ$351,Data!EN$4,FALSE)</f>
        <v>2.4473684210526314E-2</v>
      </c>
      <c r="V237" s="22">
        <f>VLOOKUP($B237,Data!$A$8:$EZ$351,Data!EO$4,FALSE)</f>
        <v>2.4145907473309608E-2</v>
      </c>
      <c r="W237" s="22">
        <f>VLOOKUP($B237,Data!$A$8:$EZ$351,Data!EP$4,FALSE)</f>
        <v>2.47992700729927E-2</v>
      </c>
      <c r="X237" s="22">
        <f>VLOOKUP($B237,Data!$A$8:$EZ$351,Data!EQ$4,FALSE)</f>
        <v>2.6341911764705881E-2</v>
      </c>
      <c r="Y237" s="22">
        <f>VLOOKUP($B237,Data!$A$8:$EZ$351,Data!ER$4,FALSE)</f>
        <v>2.5956284153005466E-2</v>
      </c>
      <c r="Z237" s="22">
        <f>VLOOKUP($B237,Data!$A$8:$EZ$351,Data!ES$4,FALSE)</f>
        <v>2.5084745762711864E-2</v>
      </c>
      <c r="AA237" s="22">
        <f>VLOOKUP($B237,Data!$A$8:$EZ$351,Data!ET$4,FALSE)</f>
        <v>2.3327137546468403E-2</v>
      </c>
      <c r="AB237" s="22">
        <f>VLOOKUP($B237,Data!$A$8:$EZ$351,Data!EU$4,FALSE)</f>
        <v>2.3989071038251365E-2</v>
      </c>
      <c r="AC237" s="22">
        <f>VLOOKUP($B237,Data!$A$8:$EZ$351,Data!EV$4,FALSE)</f>
        <v>2.3969754253308127E-2</v>
      </c>
      <c r="AD237" s="22">
        <f>VLOOKUP($B237,Data!$A$8:$EZ$351,Data!EW$4,FALSE)</f>
        <v>2.3308957952468009E-2</v>
      </c>
      <c r="AE237" s="22">
        <f>VLOOKUP($B237,Data!$A$8:$EZ$351,Data!EX$4,FALSE)</f>
        <v>2.2481751824817518E-2</v>
      </c>
      <c r="AF237" s="22">
        <f>VLOOKUP($B237,Data!$A$8:$EZ$351,Data!EY$4,FALSE)</f>
        <v>2.3925233644859812E-2</v>
      </c>
      <c r="AG237" s="22">
        <f>VLOOKUP($B237,Data!$A$8:$EZ$351,Data!EZ$4,FALSE)</f>
        <v>2.4971857410881801E-2</v>
      </c>
      <c r="AH237" s="22">
        <f>VLOOKUP($B237,Data!$A$8:$FA$351,Data!FA$4,FALSE)</f>
        <v>2.5525812619502868E-2</v>
      </c>
      <c r="AI237" s="22">
        <f>VLOOKUP($B237,Data!$A$8:FB$351,Data!FB$4,FALSE)</f>
        <v>2.4540229885057472E-2</v>
      </c>
      <c r="AJ237" s="22">
        <f>VLOOKUP($B237,Data!$A$8:FC$351,Data!FC$4,FALSE)</f>
        <v>2.5642994241842611E-2</v>
      </c>
      <c r="AK237" s="22">
        <f>VLOOKUP($B237,Data!$A$8:FD$351,Data!FD$4,FALSE)</f>
        <v>6.2677165354330711E-2</v>
      </c>
      <c r="AL237" s="22">
        <f>VLOOKUP($B237,Data!$A$8:FE$351,Data!FE$4,FALSE)</f>
        <v>6.3339768339768343E-2</v>
      </c>
      <c r="AM237" s="22">
        <f>VLOOKUP($B237,Data!$A$8:FF$351,Data!FF$4,FALSE)</f>
        <v>6.0635838150289015E-2</v>
      </c>
      <c r="AN237" s="22" t="e">
        <f>VLOOKUP($B237,Data!$A$8:$EZ$351,Data!#REF!,FALSE)</f>
        <v>#REF!</v>
      </c>
      <c r="AO237" s="22" t="e">
        <f>VLOOKUP($B237,Data!$A$8:$EZ$351,Data!#REF!,FALSE)</f>
        <v>#REF!</v>
      </c>
      <c r="AP237" s="22" t="e">
        <f>VLOOKUP($B237,Data!$A$8:$EZ$351,Data!#REF!,FALSE)</f>
        <v>#REF!</v>
      </c>
      <c r="AQ237" s="22" t="e">
        <f>VLOOKUP($B237,Data!$A$8:$EZ$351,Data!#REF!,FALSE)</f>
        <v>#REF!</v>
      </c>
      <c r="AR237" s="22" t="e">
        <f>VLOOKUP($B237,Data!$A$8:$EZ$351,Data!#REF!,FALSE)</f>
        <v>#REF!</v>
      </c>
      <c r="AS237" s="22" t="e">
        <f>VLOOKUP($B237,Data!$A$8:$EZ$351,Data!#REF!,FALSE)</f>
        <v>#REF!</v>
      </c>
      <c r="AT237" s="22" t="e">
        <f>VLOOKUP($B237,Data!$A$8:$EZ$351,Data!#REF!,FALSE)</f>
        <v>#REF!</v>
      </c>
      <c r="AU237" s="22" t="e">
        <f>VLOOKUP($B237,Data!$A$8:$EZ$351,Data!#REF!,FALSE)</f>
        <v>#REF!</v>
      </c>
      <c r="AV237" s="22" t="e">
        <f>VLOOKUP($B237,Data!$A$8:$EZ$351,Data!#REF!,FALSE)</f>
        <v>#REF!</v>
      </c>
      <c r="AW237" s="22" t="e">
        <f>VLOOKUP($B237,Data!$A$8:$EZ$351,Data!#REF!,FALSE)</f>
        <v>#REF!</v>
      </c>
      <c r="AX237" s="22" t="e">
        <f>VLOOKUP($B237,Data!$A$8:$EZ$351,Data!#REF!,FALSE)</f>
        <v>#REF!</v>
      </c>
      <c r="AY237" s="22" t="e">
        <f>VLOOKUP($B237,Data!$A$8:$EZ$351,Data!#REF!,FALSE)</f>
        <v>#REF!</v>
      </c>
      <c r="AZ237" s="22" t="e">
        <f>VLOOKUP($B237,Data!$A$8:$EZ$351,Data!#REF!,FALSE)</f>
        <v>#REF!</v>
      </c>
      <c r="BA237" s="22" t="e">
        <f>VLOOKUP($B237,Data!$A$8:$EZ$351,Data!#REF!,FALSE)</f>
        <v>#REF!</v>
      </c>
      <c r="BB237" s="22" t="e">
        <f>VLOOKUP($B237,Data!$A$8:$EZ$351,Data!#REF!,FALSE)</f>
        <v>#REF!</v>
      </c>
      <c r="BC237" s="22" t="e">
        <f>VLOOKUP($B237,Data!$A$8:$EZ$351,Data!#REF!,FALSE)</f>
        <v>#REF!</v>
      </c>
      <c r="BD237" s="22" t="e">
        <f>VLOOKUP($B237,Data!$A$8:$EZ$351,Data!#REF!,FALSE)</f>
        <v>#REF!</v>
      </c>
      <c r="BE237" s="22" t="e">
        <f>VLOOKUP($B237,Data!$A$8:$EZ$351,Data!#REF!,FALSE)</f>
        <v>#REF!</v>
      </c>
    </row>
    <row r="238" spans="1:57" x14ac:dyDescent="0.3">
      <c r="A238" s="1"/>
      <c r="B238" s="16" t="s">
        <v>249</v>
      </c>
      <c r="C238" s="35" t="s">
        <v>441</v>
      </c>
      <c r="D238" t="s">
        <v>442</v>
      </c>
      <c r="E238" s="36" t="s">
        <v>249</v>
      </c>
      <c r="F238" t="s">
        <v>391</v>
      </c>
      <c r="G238" t="s">
        <v>418</v>
      </c>
      <c r="H238" s="22" t="e">
        <f>VLOOKUP($B238,Data!$A$8:$EZ$351,Data!EA$4,FALSE)</f>
        <v>#DIV/0!</v>
      </c>
      <c r="I238" s="22">
        <f>VLOOKUP($B238,Data!$A$8:$EZ$351,Data!EB$4,FALSE)</f>
        <v>0.03</v>
      </c>
      <c r="J238" s="22">
        <f>VLOOKUP($B238,Data!$A$8:$EZ$351,Data!EC$4,FALSE)</f>
        <v>2.6993865030674847E-2</v>
      </c>
      <c r="K238" s="22">
        <f>VLOOKUP($B238,Data!$A$8:$EZ$351,Data!ED$4,FALSE)</f>
        <v>2.1939393939393939E-2</v>
      </c>
      <c r="L238" s="22">
        <f>VLOOKUP($B238,Data!$A$8:$EZ$351,Data!EE$4,FALSE)</f>
        <v>2.3313609467455622E-2</v>
      </c>
      <c r="M238" s="22">
        <f>VLOOKUP($B238,Data!$A$8:$EZ$351,Data!EF$4,FALSE)</f>
        <v>2.1479289940828403E-2</v>
      </c>
      <c r="N238" s="22">
        <f>VLOOKUP($B238,Data!$A$8:$EZ$351,Data!EG$4,FALSE)</f>
        <v>2.0523255813953489E-2</v>
      </c>
      <c r="O238" s="22">
        <f>VLOOKUP($B238,Data!$A$8:$EZ$351,Data!EH$4,FALSE)</f>
        <v>1.7558139534883721E-2</v>
      </c>
      <c r="P238" s="22">
        <f>VLOOKUP($B238,Data!$A$8:$EZ$351,Data!EI$4,FALSE)</f>
        <v>1.8154761904761906E-2</v>
      </c>
      <c r="Q238" s="22">
        <f>VLOOKUP($B238,Data!$A$8:$EZ$351,Data!EJ$4,FALSE)</f>
        <v>1.6964285714285713E-2</v>
      </c>
      <c r="R238" s="22">
        <f>VLOOKUP($B238,Data!$A$8:$EZ$351,Data!EK$4,FALSE)</f>
        <v>1.7852760736196318E-2</v>
      </c>
      <c r="S238" s="22">
        <f>VLOOKUP($B238,Data!$A$8:$EZ$351,Data!EL$4,FALSE)</f>
        <v>1.6545454545454544E-2</v>
      </c>
      <c r="T238" s="22">
        <f>VLOOKUP($B238,Data!$A$8:$EZ$351,Data!EM$4,FALSE)</f>
        <v>1.7195121951219514E-2</v>
      </c>
      <c r="U238" s="22">
        <f>VLOOKUP($B238,Data!$A$8:$EZ$351,Data!EN$4,FALSE)</f>
        <v>1.7546012269938651E-2</v>
      </c>
      <c r="V238" s="22">
        <f>VLOOKUP($B238,Data!$A$8:$EZ$351,Data!EO$4,FALSE)</f>
        <v>1.5602409638554218E-2</v>
      </c>
      <c r="W238" s="22">
        <f>VLOOKUP($B238,Data!$A$8:$EZ$351,Data!EP$4,FALSE)</f>
        <v>1.5086705202312138E-2</v>
      </c>
      <c r="X238" s="22">
        <f>VLOOKUP($B238,Data!$A$8:$EZ$351,Data!EQ$4,FALSE)</f>
        <v>1.6704545454545455E-2</v>
      </c>
      <c r="Y238" s="22">
        <f>VLOOKUP($B238,Data!$A$8:$EZ$351,Data!ER$4,FALSE)</f>
        <v>1.6820809248554912E-2</v>
      </c>
      <c r="Z238" s="22">
        <f>VLOOKUP($B238,Data!$A$8:$EZ$351,Data!ES$4,FALSE)</f>
        <v>1.4566473988439306E-2</v>
      </c>
      <c r="AA238" s="22">
        <f>VLOOKUP($B238,Data!$A$8:$EZ$351,Data!ET$4,FALSE)</f>
        <v>1.5847953216374271E-2</v>
      </c>
      <c r="AB238" s="22">
        <f>VLOOKUP($B238,Data!$A$8:$EZ$351,Data!EU$4,FALSE)</f>
        <v>1.6470588235294119E-2</v>
      </c>
      <c r="AC238" s="22">
        <f>VLOOKUP($B238,Data!$A$8:$EZ$351,Data!EV$4,FALSE)</f>
        <v>1.6149425287356321E-2</v>
      </c>
      <c r="AD238" s="22">
        <f>VLOOKUP($B238,Data!$A$8:$EZ$351,Data!EW$4,FALSE)</f>
        <v>1.7076023391812866E-2</v>
      </c>
      <c r="AE238" s="22">
        <f>VLOOKUP($B238,Data!$A$8:$EZ$351,Data!EX$4,FALSE)</f>
        <v>1.8106508875739644E-2</v>
      </c>
      <c r="AF238" s="22">
        <f>VLOOKUP($B238,Data!$A$8:$EZ$351,Data!EY$4,FALSE)</f>
        <v>1.6959064327485378E-2</v>
      </c>
      <c r="AG238" s="22">
        <f>VLOOKUP($B238,Data!$A$8:$EZ$351,Data!EZ$4,FALSE)</f>
        <v>1.6153846153846154E-2</v>
      </c>
      <c r="AH238" s="22">
        <f>VLOOKUP($B238,Data!$A$8:$FA$351,Data!FA$4,FALSE)</f>
        <v>1.7333333333333333E-2</v>
      </c>
      <c r="AI238" s="22">
        <f>VLOOKUP($B238,Data!$A$8:FB$351,Data!FB$4,FALSE)</f>
        <v>1.7500000000000002E-2</v>
      </c>
      <c r="AJ238" s="22">
        <f>VLOOKUP($B238,Data!$A$8:FC$351,Data!FC$4,FALSE)</f>
        <v>1.9741935483870966E-2</v>
      </c>
      <c r="AK238" s="22">
        <f>VLOOKUP($B238,Data!$A$8:FD$351,Data!FD$4,FALSE)</f>
        <v>5.3600000000000002E-2</v>
      </c>
      <c r="AL238" s="22">
        <f>VLOOKUP($B238,Data!$A$8:FE$351,Data!FE$4,FALSE)</f>
        <v>5.4066666666666666E-2</v>
      </c>
      <c r="AM238" s="22">
        <f>VLOOKUP($B238,Data!$A$8:FF$351,Data!FF$4,FALSE)</f>
        <v>4.900662251655629E-2</v>
      </c>
      <c r="AN238" s="22" t="e">
        <f>VLOOKUP($B238,Data!$A$8:$EZ$351,Data!#REF!,FALSE)</f>
        <v>#REF!</v>
      </c>
      <c r="AO238" s="22" t="e">
        <f>VLOOKUP($B238,Data!$A$8:$EZ$351,Data!#REF!,FALSE)</f>
        <v>#REF!</v>
      </c>
      <c r="AP238" s="22" t="e">
        <f>VLOOKUP($B238,Data!$A$8:$EZ$351,Data!#REF!,FALSE)</f>
        <v>#REF!</v>
      </c>
      <c r="AQ238" s="22" t="e">
        <f>VLOOKUP($B238,Data!$A$8:$EZ$351,Data!#REF!,FALSE)</f>
        <v>#REF!</v>
      </c>
      <c r="AR238" s="22" t="e">
        <f>VLOOKUP($B238,Data!$A$8:$EZ$351,Data!#REF!,FALSE)</f>
        <v>#REF!</v>
      </c>
      <c r="AS238" s="22" t="e">
        <f>VLOOKUP($B238,Data!$A$8:$EZ$351,Data!#REF!,FALSE)</f>
        <v>#REF!</v>
      </c>
      <c r="AT238" s="22" t="e">
        <f>VLOOKUP($B238,Data!$A$8:$EZ$351,Data!#REF!,FALSE)</f>
        <v>#REF!</v>
      </c>
      <c r="AU238" s="22" t="e">
        <f>VLOOKUP($B238,Data!$A$8:$EZ$351,Data!#REF!,FALSE)</f>
        <v>#REF!</v>
      </c>
      <c r="AV238" s="22" t="e">
        <f>VLOOKUP($B238,Data!$A$8:$EZ$351,Data!#REF!,FALSE)</f>
        <v>#REF!</v>
      </c>
      <c r="AW238" s="22" t="e">
        <f>VLOOKUP($B238,Data!$A$8:$EZ$351,Data!#REF!,FALSE)</f>
        <v>#REF!</v>
      </c>
      <c r="AX238" s="22" t="e">
        <f>VLOOKUP($B238,Data!$A$8:$EZ$351,Data!#REF!,FALSE)</f>
        <v>#REF!</v>
      </c>
      <c r="AY238" s="22" t="e">
        <f>VLOOKUP($B238,Data!$A$8:$EZ$351,Data!#REF!,FALSE)</f>
        <v>#REF!</v>
      </c>
      <c r="AZ238" s="22" t="e">
        <f>VLOOKUP($B238,Data!$A$8:$EZ$351,Data!#REF!,FALSE)</f>
        <v>#REF!</v>
      </c>
      <c r="BA238" s="22" t="e">
        <f>VLOOKUP($B238,Data!$A$8:$EZ$351,Data!#REF!,FALSE)</f>
        <v>#REF!</v>
      </c>
      <c r="BB238" s="22" t="e">
        <f>VLOOKUP($B238,Data!$A$8:$EZ$351,Data!#REF!,FALSE)</f>
        <v>#REF!</v>
      </c>
      <c r="BC238" s="22" t="e">
        <f>VLOOKUP($B238,Data!$A$8:$EZ$351,Data!#REF!,FALSE)</f>
        <v>#REF!</v>
      </c>
      <c r="BD238" s="22" t="e">
        <f>VLOOKUP($B238,Data!$A$8:$EZ$351,Data!#REF!,FALSE)</f>
        <v>#REF!</v>
      </c>
      <c r="BE238" s="22" t="e">
        <f>VLOOKUP($B238,Data!$A$8:$EZ$351,Data!#REF!,FALSE)</f>
        <v>#REF!</v>
      </c>
    </row>
    <row r="239" spans="1:57" x14ac:dyDescent="0.3">
      <c r="A239" s="1"/>
      <c r="B239" s="16" t="s">
        <v>250</v>
      </c>
      <c r="C239" s="35" t="s">
        <v>441</v>
      </c>
      <c r="D239" t="s">
        <v>0</v>
      </c>
      <c r="E239" s="36" t="s">
        <v>250</v>
      </c>
      <c r="F239" t="s">
        <v>422</v>
      </c>
      <c r="G239" t="s">
        <v>418</v>
      </c>
      <c r="H239" s="22" t="e">
        <f>VLOOKUP($B239,Data!$A$8:$EZ$351,Data!EA$4,FALSE)</f>
        <v>#DIV/0!</v>
      </c>
      <c r="I239" s="22">
        <f>VLOOKUP($B239,Data!$A$8:$EZ$351,Data!EB$4,FALSE)</f>
        <v>3.2669172932330827E-2</v>
      </c>
      <c r="J239" s="22">
        <f>VLOOKUP($B239,Data!$A$8:$EZ$351,Data!EC$4,FALSE)</f>
        <v>3.2748091603053434E-2</v>
      </c>
      <c r="K239" s="22">
        <f>VLOOKUP($B239,Data!$A$8:$EZ$351,Data!ED$4,FALSE)</f>
        <v>3.3294573643410853E-2</v>
      </c>
      <c r="L239" s="22">
        <f>VLOOKUP($B239,Data!$A$8:$EZ$351,Data!EE$4,FALSE)</f>
        <v>3.6090534979423869E-2</v>
      </c>
      <c r="M239" s="22">
        <f>VLOOKUP($B239,Data!$A$8:$EZ$351,Data!EF$4,FALSE)</f>
        <v>2.991769547325103E-2</v>
      </c>
      <c r="N239" s="22">
        <f>VLOOKUP($B239,Data!$A$8:$EZ$351,Data!EG$4,FALSE)</f>
        <v>2.4541832669322708E-2</v>
      </c>
      <c r="O239" s="22">
        <f>VLOOKUP($B239,Data!$A$8:$EZ$351,Data!EH$4,FALSE)</f>
        <v>2.5238095238095237E-2</v>
      </c>
      <c r="P239" s="22">
        <f>VLOOKUP($B239,Data!$A$8:$EZ$351,Data!EI$4,FALSE)</f>
        <v>2.5220883534136547E-2</v>
      </c>
      <c r="Q239" s="22">
        <f>VLOOKUP($B239,Data!$A$8:$EZ$351,Data!EJ$4,FALSE)</f>
        <v>2.3253012048192773E-2</v>
      </c>
      <c r="R239" s="22">
        <f>VLOOKUP($B239,Data!$A$8:$EZ$351,Data!EK$4,FALSE)</f>
        <v>2.1851851851851851E-2</v>
      </c>
      <c r="S239" s="22">
        <f>VLOOKUP($B239,Data!$A$8:$EZ$351,Data!EL$4,FALSE)</f>
        <v>2.1747967479674796E-2</v>
      </c>
      <c r="T239" s="22">
        <f>VLOOKUP($B239,Data!$A$8:$EZ$351,Data!EM$4,FALSE)</f>
        <v>2.1725490196078431E-2</v>
      </c>
      <c r="U239" s="22">
        <f>VLOOKUP($B239,Data!$A$8:$EZ$351,Data!EN$4,FALSE)</f>
        <v>2.0273437500000002E-2</v>
      </c>
      <c r="V239" s="22">
        <f>VLOOKUP($B239,Data!$A$8:$EZ$351,Data!EO$4,FALSE)</f>
        <v>1.9269230769230768E-2</v>
      </c>
      <c r="W239" s="22">
        <f>VLOOKUP($B239,Data!$A$8:$EZ$351,Data!EP$4,FALSE)</f>
        <v>1.984126984126984E-2</v>
      </c>
      <c r="X239" s="22">
        <f>VLOOKUP($B239,Data!$A$8:$EZ$351,Data!EQ$4,FALSE)</f>
        <v>2.3190661478599221E-2</v>
      </c>
      <c r="Y239" s="22">
        <f>VLOOKUP($B239,Data!$A$8:$EZ$351,Data!ER$4,FALSE)</f>
        <v>2.0884615384615383E-2</v>
      </c>
      <c r="Z239" s="22">
        <f>VLOOKUP($B239,Data!$A$8:$EZ$351,Data!ES$4,FALSE)</f>
        <v>2.1250000000000002E-2</v>
      </c>
      <c r="AA239" s="22">
        <f>VLOOKUP($B239,Data!$A$8:$EZ$351,Data!ET$4,FALSE)</f>
        <v>2.0526315789473684E-2</v>
      </c>
      <c r="AB239" s="22">
        <f>VLOOKUP($B239,Data!$A$8:$EZ$351,Data!EU$4,FALSE)</f>
        <v>2.2499999999999999E-2</v>
      </c>
      <c r="AC239" s="22">
        <f>VLOOKUP($B239,Data!$A$8:$EZ$351,Data!EV$4,FALSE)</f>
        <v>2.0197628458498023E-2</v>
      </c>
      <c r="AD239" s="22">
        <f>VLOOKUP($B239,Data!$A$8:$EZ$351,Data!EW$4,FALSE)</f>
        <v>1.9960784313725489E-2</v>
      </c>
      <c r="AE239" s="22">
        <f>VLOOKUP($B239,Data!$A$8:$EZ$351,Data!EX$4,FALSE)</f>
        <v>1.9807692307692307E-2</v>
      </c>
      <c r="AF239" s="22">
        <f>VLOOKUP($B239,Data!$A$8:$EZ$351,Data!EY$4,FALSE)</f>
        <v>1.9070631970260224E-2</v>
      </c>
      <c r="AG239" s="22">
        <f>VLOOKUP($B239,Data!$A$8:$EZ$351,Data!EZ$4,FALSE)</f>
        <v>1.828996282527881E-2</v>
      </c>
      <c r="AH239" s="22">
        <f>VLOOKUP($B239,Data!$A$8:$FA$351,Data!FA$4,FALSE)</f>
        <v>1.8257575757575757E-2</v>
      </c>
      <c r="AI239" s="22">
        <f>VLOOKUP($B239,Data!$A$8:FB$351,Data!FB$4,FALSE)</f>
        <v>1.9921568627450981E-2</v>
      </c>
      <c r="AJ239" s="22">
        <f>VLOOKUP($B239,Data!$A$8:FC$351,Data!FC$4,FALSE)</f>
        <v>2.0078124999999999E-2</v>
      </c>
      <c r="AK239" s="22">
        <f>VLOOKUP($B239,Data!$A$8:FD$351,Data!FD$4,FALSE)</f>
        <v>5.0573770491803276E-2</v>
      </c>
      <c r="AL239" s="22">
        <f>VLOOKUP($B239,Data!$A$8:FE$351,Data!FE$4,FALSE)</f>
        <v>4.9523809523809526E-2</v>
      </c>
      <c r="AM239" s="22">
        <f>VLOOKUP($B239,Data!$A$8:FF$351,Data!FF$4,FALSE)</f>
        <v>5.0550458715596332E-2</v>
      </c>
      <c r="AN239" s="22" t="e">
        <f>VLOOKUP($B239,Data!$A$8:$EZ$351,Data!#REF!,FALSE)</f>
        <v>#REF!</v>
      </c>
      <c r="AO239" s="22" t="e">
        <f>VLOOKUP($B239,Data!$A$8:$EZ$351,Data!#REF!,FALSE)</f>
        <v>#REF!</v>
      </c>
      <c r="AP239" s="22" t="e">
        <f>VLOOKUP($B239,Data!$A$8:$EZ$351,Data!#REF!,FALSE)</f>
        <v>#REF!</v>
      </c>
      <c r="AQ239" s="22" t="e">
        <f>VLOOKUP($B239,Data!$A$8:$EZ$351,Data!#REF!,FALSE)</f>
        <v>#REF!</v>
      </c>
      <c r="AR239" s="22" t="e">
        <f>VLOOKUP($B239,Data!$A$8:$EZ$351,Data!#REF!,FALSE)</f>
        <v>#REF!</v>
      </c>
      <c r="AS239" s="22" t="e">
        <f>VLOOKUP($B239,Data!$A$8:$EZ$351,Data!#REF!,FALSE)</f>
        <v>#REF!</v>
      </c>
      <c r="AT239" s="22" t="e">
        <f>VLOOKUP($B239,Data!$A$8:$EZ$351,Data!#REF!,FALSE)</f>
        <v>#REF!</v>
      </c>
      <c r="AU239" s="22" t="e">
        <f>VLOOKUP($B239,Data!$A$8:$EZ$351,Data!#REF!,FALSE)</f>
        <v>#REF!</v>
      </c>
      <c r="AV239" s="22" t="e">
        <f>VLOOKUP($B239,Data!$A$8:$EZ$351,Data!#REF!,FALSE)</f>
        <v>#REF!</v>
      </c>
      <c r="AW239" s="22" t="e">
        <f>VLOOKUP($B239,Data!$A$8:$EZ$351,Data!#REF!,FALSE)</f>
        <v>#REF!</v>
      </c>
      <c r="AX239" s="22" t="e">
        <f>VLOOKUP($B239,Data!$A$8:$EZ$351,Data!#REF!,FALSE)</f>
        <v>#REF!</v>
      </c>
      <c r="AY239" s="22" t="e">
        <f>VLOOKUP($B239,Data!$A$8:$EZ$351,Data!#REF!,FALSE)</f>
        <v>#REF!</v>
      </c>
      <c r="AZ239" s="22" t="e">
        <f>VLOOKUP($B239,Data!$A$8:$EZ$351,Data!#REF!,FALSE)</f>
        <v>#REF!</v>
      </c>
      <c r="BA239" s="22" t="e">
        <f>VLOOKUP($B239,Data!$A$8:$EZ$351,Data!#REF!,FALSE)</f>
        <v>#REF!</v>
      </c>
      <c r="BB239" s="22" t="e">
        <f>VLOOKUP($B239,Data!$A$8:$EZ$351,Data!#REF!,FALSE)</f>
        <v>#REF!</v>
      </c>
      <c r="BC239" s="22" t="e">
        <f>VLOOKUP($B239,Data!$A$8:$EZ$351,Data!#REF!,FALSE)</f>
        <v>#REF!</v>
      </c>
      <c r="BD239" s="22" t="e">
        <f>VLOOKUP($B239,Data!$A$8:$EZ$351,Data!#REF!,FALSE)</f>
        <v>#REF!</v>
      </c>
      <c r="BE239" s="22" t="e">
        <f>VLOOKUP($B239,Data!$A$8:$EZ$351,Data!#REF!,FALSE)</f>
        <v>#REF!</v>
      </c>
    </row>
    <row r="240" spans="1:57" x14ac:dyDescent="0.3">
      <c r="A240" s="1"/>
      <c r="B240" s="16" t="s">
        <v>251</v>
      </c>
      <c r="C240" s="35" t="s">
        <v>440</v>
      </c>
      <c r="D240" t="s">
        <v>442</v>
      </c>
      <c r="E240" s="36" t="s">
        <v>251</v>
      </c>
      <c r="F240" t="s">
        <v>392</v>
      </c>
      <c r="G240" t="s">
        <v>418</v>
      </c>
      <c r="H240" s="22" t="e">
        <f>VLOOKUP($B240,Data!$A$8:$EZ$351,Data!EA$4,FALSE)</f>
        <v>#DIV/0!</v>
      </c>
      <c r="I240" s="22">
        <f>VLOOKUP($B240,Data!$A$8:$EZ$351,Data!EB$4,FALSE)</f>
        <v>0.10201754385964912</v>
      </c>
      <c r="J240" s="22">
        <f>VLOOKUP($B240,Data!$A$8:$EZ$351,Data!EC$4,FALSE)</f>
        <v>9.5298184961106314E-2</v>
      </c>
      <c r="K240" s="22">
        <f>VLOOKUP($B240,Data!$A$8:$EZ$351,Data!ED$4,FALSE)</f>
        <v>8.7413194444444439E-2</v>
      </c>
      <c r="L240" s="22">
        <f>VLOOKUP($B240,Data!$A$8:$EZ$351,Data!EE$4,FALSE)</f>
        <v>8.3950834064969268E-2</v>
      </c>
      <c r="M240" s="22">
        <f>VLOOKUP($B240,Data!$A$8:$EZ$351,Data!EF$4,FALSE)</f>
        <v>7.3390705679862306E-2</v>
      </c>
      <c r="N240" s="22">
        <f>VLOOKUP($B240,Data!$A$8:$EZ$351,Data!EG$4,FALSE)</f>
        <v>6.5311699402220327E-2</v>
      </c>
      <c r="O240" s="22">
        <f>VLOOKUP($B240,Data!$A$8:$EZ$351,Data!EH$4,FALSE)</f>
        <v>5.6016528925619834E-2</v>
      </c>
      <c r="P240" s="22">
        <f>VLOOKUP($B240,Data!$A$8:$EZ$351,Data!EI$4,FALSE)</f>
        <v>5.2722086389568053E-2</v>
      </c>
      <c r="Q240" s="22">
        <f>VLOOKUP($B240,Data!$A$8:$EZ$351,Data!EJ$4,FALSE)</f>
        <v>5.7310789049919486E-2</v>
      </c>
      <c r="R240" s="22">
        <f>VLOOKUP($B240,Data!$A$8:$EZ$351,Data!EK$4,FALSE)</f>
        <v>5.5139888089528376E-2</v>
      </c>
      <c r="S240" s="22">
        <f>VLOOKUP($B240,Data!$A$8:$EZ$351,Data!EL$4,FALSE)</f>
        <v>5.5110565110565113E-2</v>
      </c>
      <c r="T240" s="22">
        <f>VLOOKUP($B240,Data!$A$8:$EZ$351,Data!EM$4,FALSE)</f>
        <v>5.7766043866774981E-2</v>
      </c>
      <c r="U240" s="22">
        <f>VLOOKUP($B240,Data!$A$8:$EZ$351,Data!EN$4,FALSE)</f>
        <v>5.8467274233637116E-2</v>
      </c>
      <c r="V240" s="22">
        <f>VLOOKUP($B240,Data!$A$8:$EZ$351,Data!EO$4,FALSE)</f>
        <v>5.6231527093596058E-2</v>
      </c>
      <c r="W240" s="22">
        <f>VLOOKUP($B240,Data!$A$8:$EZ$351,Data!EP$4,FALSE)</f>
        <v>5.3081300813008131E-2</v>
      </c>
      <c r="X240" s="22">
        <f>VLOOKUP($B240,Data!$A$8:$EZ$351,Data!EQ$4,FALSE)</f>
        <v>5.3195548489666136E-2</v>
      </c>
      <c r="Y240" s="22">
        <f>VLOOKUP($B240,Data!$A$8:$EZ$351,Data!ER$4,FALSE)</f>
        <v>5.3710443037974683E-2</v>
      </c>
      <c r="Z240" s="22">
        <f>VLOOKUP($B240,Data!$A$8:$EZ$351,Data!ES$4,FALSE)</f>
        <v>5.1217798594847777E-2</v>
      </c>
      <c r="AA240" s="22">
        <f>VLOOKUP($B240,Data!$A$8:$EZ$351,Data!ET$4,FALSE)</f>
        <v>4.9537979639780738E-2</v>
      </c>
      <c r="AB240" s="22">
        <f>VLOOKUP($B240,Data!$A$8:$EZ$351,Data!EU$4,FALSE)</f>
        <v>5.1823754789272029E-2</v>
      </c>
      <c r="AC240" s="22">
        <f>VLOOKUP($B240,Data!$A$8:$EZ$351,Data!EV$4,FALSE)</f>
        <v>5.2664122137404581E-2</v>
      </c>
      <c r="AD240" s="22">
        <f>VLOOKUP($B240,Data!$A$8:$EZ$351,Data!EW$4,FALSE)</f>
        <v>5.1377983063895301E-2</v>
      </c>
      <c r="AE240" s="22">
        <f>VLOOKUP($B240,Data!$A$8:$EZ$351,Data!EX$4,FALSE)</f>
        <v>4.9644478063540089E-2</v>
      </c>
      <c r="AF240" s="22">
        <f>VLOOKUP($B240,Data!$A$8:$EZ$351,Data!EY$4,FALSE)</f>
        <v>5.2910052910052907E-2</v>
      </c>
      <c r="AG240" s="22">
        <f>VLOOKUP($B240,Data!$A$8:$EZ$351,Data!EZ$4,FALSE)</f>
        <v>5.3760488176964147E-2</v>
      </c>
      <c r="AH240" s="22">
        <f>VLOOKUP($B240,Data!$A$8:$FA$351,Data!FA$4,FALSE)</f>
        <v>5.2972159518434911E-2</v>
      </c>
      <c r="AI240" s="22">
        <f>VLOOKUP($B240,Data!$A$8:FB$351,Data!FB$4,FALSE)</f>
        <v>5.3009049773755659E-2</v>
      </c>
      <c r="AJ240" s="22">
        <f>VLOOKUP($B240,Data!$A$8:FC$351,Data!FC$4,FALSE)</f>
        <v>5.7492354740061161E-2</v>
      </c>
      <c r="AK240" s="22">
        <f>VLOOKUP($B240,Data!$A$8:FD$351,Data!FD$4,FALSE)</f>
        <v>0.10916666666666666</v>
      </c>
      <c r="AL240" s="22">
        <f>VLOOKUP($B240,Data!$A$8:FE$351,Data!FE$4,FALSE)</f>
        <v>0.11043343653250774</v>
      </c>
      <c r="AM240" s="22">
        <f>VLOOKUP($B240,Data!$A$8:FF$351,Data!FF$4,FALSE)</f>
        <v>0.10716923076923077</v>
      </c>
      <c r="AN240" s="22" t="e">
        <f>VLOOKUP($B240,Data!$A$8:$EZ$351,Data!#REF!,FALSE)</f>
        <v>#REF!</v>
      </c>
      <c r="AO240" s="22" t="e">
        <f>VLOOKUP($B240,Data!$A$8:$EZ$351,Data!#REF!,FALSE)</f>
        <v>#REF!</v>
      </c>
      <c r="AP240" s="22" t="e">
        <f>VLOOKUP($B240,Data!$A$8:$EZ$351,Data!#REF!,FALSE)</f>
        <v>#REF!</v>
      </c>
      <c r="AQ240" s="22" t="e">
        <f>VLOOKUP($B240,Data!$A$8:$EZ$351,Data!#REF!,FALSE)</f>
        <v>#REF!</v>
      </c>
      <c r="AR240" s="22" t="e">
        <f>VLOOKUP($B240,Data!$A$8:$EZ$351,Data!#REF!,FALSE)</f>
        <v>#REF!</v>
      </c>
      <c r="AS240" s="22" t="e">
        <f>VLOOKUP($B240,Data!$A$8:$EZ$351,Data!#REF!,FALSE)</f>
        <v>#REF!</v>
      </c>
      <c r="AT240" s="22" t="e">
        <f>VLOOKUP($B240,Data!$A$8:$EZ$351,Data!#REF!,FALSE)</f>
        <v>#REF!</v>
      </c>
      <c r="AU240" s="22" t="e">
        <f>VLOOKUP($B240,Data!$A$8:$EZ$351,Data!#REF!,FALSE)</f>
        <v>#REF!</v>
      </c>
      <c r="AV240" s="22" t="e">
        <f>VLOOKUP($B240,Data!$A$8:$EZ$351,Data!#REF!,FALSE)</f>
        <v>#REF!</v>
      </c>
      <c r="AW240" s="22" t="e">
        <f>VLOOKUP($B240,Data!$A$8:$EZ$351,Data!#REF!,FALSE)</f>
        <v>#REF!</v>
      </c>
      <c r="AX240" s="22" t="e">
        <f>VLOOKUP($B240,Data!$A$8:$EZ$351,Data!#REF!,FALSE)</f>
        <v>#REF!</v>
      </c>
      <c r="AY240" s="22" t="e">
        <f>VLOOKUP($B240,Data!$A$8:$EZ$351,Data!#REF!,FALSE)</f>
        <v>#REF!</v>
      </c>
      <c r="AZ240" s="22" t="e">
        <f>VLOOKUP($B240,Data!$A$8:$EZ$351,Data!#REF!,FALSE)</f>
        <v>#REF!</v>
      </c>
      <c r="BA240" s="22" t="e">
        <f>VLOOKUP($B240,Data!$A$8:$EZ$351,Data!#REF!,FALSE)</f>
        <v>#REF!</v>
      </c>
      <c r="BB240" s="22" t="e">
        <f>VLOOKUP($B240,Data!$A$8:$EZ$351,Data!#REF!,FALSE)</f>
        <v>#REF!</v>
      </c>
      <c r="BC240" s="22" t="e">
        <f>VLOOKUP($B240,Data!$A$8:$EZ$351,Data!#REF!,FALSE)</f>
        <v>#REF!</v>
      </c>
      <c r="BD240" s="22" t="e">
        <f>VLOOKUP($B240,Data!$A$8:$EZ$351,Data!#REF!,FALSE)</f>
        <v>#REF!</v>
      </c>
      <c r="BE240" s="22" t="e">
        <f>VLOOKUP($B240,Data!$A$8:$EZ$351,Data!#REF!,FALSE)</f>
        <v>#REF!</v>
      </c>
    </row>
    <row r="241" spans="1:57" x14ac:dyDescent="0.3">
      <c r="A241" s="1"/>
      <c r="B241" s="16" t="s">
        <v>252</v>
      </c>
      <c r="C241" s="35" t="s">
        <v>440</v>
      </c>
      <c r="D241" t="s">
        <v>442</v>
      </c>
      <c r="E241" s="36" t="s">
        <v>252</v>
      </c>
      <c r="F241" t="s">
        <v>383</v>
      </c>
      <c r="G241" t="s">
        <v>418</v>
      </c>
      <c r="H241" s="22" t="e">
        <f>VLOOKUP($B241,Data!$A$8:$EZ$351,Data!EA$4,FALSE)</f>
        <v>#DIV/0!</v>
      </c>
      <c r="I241" s="22">
        <f>VLOOKUP($B241,Data!$A$8:$EZ$351,Data!EB$4,FALSE)</f>
        <v>0.13103305785123967</v>
      </c>
      <c r="J241" s="22">
        <f>VLOOKUP($B241,Data!$A$8:$EZ$351,Data!EC$4,FALSE)</f>
        <v>0.12023319615912209</v>
      </c>
      <c r="K241" s="22">
        <f>VLOOKUP($B241,Data!$A$8:$EZ$351,Data!ED$4,FALSE)</f>
        <v>0.11413314840499307</v>
      </c>
      <c r="L241" s="22">
        <f>VLOOKUP($B241,Data!$A$8:$EZ$351,Data!EE$4,FALSE)</f>
        <v>0.11283848797250859</v>
      </c>
      <c r="M241" s="22">
        <f>VLOOKUP($B241,Data!$A$8:$EZ$351,Data!EF$4,FALSE)</f>
        <v>0.10645587213342599</v>
      </c>
      <c r="N241" s="22">
        <f>VLOOKUP($B241,Data!$A$8:$EZ$351,Data!EG$4,FALSE)</f>
        <v>9.9914712153518118E-2</v>
      </c>
      <c r="O241" s="22">
        <f>VLOOKUP($B241,Data!$A$8:$EZ$351,Data!EH$4,FALSE)</f>
        <v>9.2132564841498565E-2</v>
      </c>
      <c r="P241" s="22">
        <f>VLOOKUP($B241,Data!$A$8:$EZ$351,Data!EI$4,FALSE)</f>
        <v>9.0855499640546372E-2</v>
      </c>
      <c r="Q241" s="22">
        <f>VLOOKUP($B241,Data!$A$8:$EZ$351,Data!EJ$4,FALSE)</f>
        <v>8.7260963335729691E-2</v>
      </c>
      <c r="R241" s="22">
        <f>VLOOKUP($B241,Data!$A$8:$EZ$351,Data!EK$4,FALSE)</f>
        <v>7.9844632768361581E-2</v>
      </c>
      <c r="S241" s="22">
        <f>VLOOKUP($B241,Data!$A$8:$EZ$351,Data!EL$4,FALSE)</f>
        <v>7.7150837988826812E-2</v>
      </c>
      <c r="T241" s="22">
        <f>VLOOKUP($B241,Data!$A$8:$EZ$351,Data!EM$4,FALSE)</f>
        <v>8.277074542897328E-2</v>
      </c>
      <c r="U241" s="22">
        <f>VLOOKUP($B241,Data!$A$8:$EZ$351,Data!EN$4,FALSE)</f>
        <v>8.5575411007862756E-2</v>
      </c>
      <c r="V241" s="22">
        <f>VLOOKUP($B241,Data!$A$8:$EZ$351,Data!EO$4,FALSE)</f>
        <v>8.6296840558412927E-2</v>
      </c>
      <c r="W241" s="22">
        <f>VLOOKUP($B241,Data!$A$8:$EZ$351,Data!EP$4,FALSE)</f>
        <v>8.5259643916913944E-2</v>
      </c>
      <c r="X241" s="22">
        <f>VLOOKUP($B241,Data!$A$8:$EZ$351,Data!EQ$4,FALSE)</f>
        <v>8.7336309523809524E-2</v>
      </c>
      <c r="Y241" s="22">
        <f>VLOOKUP($B241,Data!$A$8:$EZ$351,Data!ER$4,FALSE)</f>
        <v>8.4141926140477913E-2</v>
      </c>
      <c r="Z241" s="22">
        <f>VLOOKUP($B241,Data!$A$8:$EZ$351,Data!ES$4,FALSE)</f>
        <v>8.1202898550724642E-2</v>
      </c>
      <c r="AA241" s="22">
        <f>VLOOKUP($B241,Data!$A$8:$EZ$351,Data!ET$4,FALSE)</f>
        <v>7.7314487632508838E-2</v>
      </c>
      <c r="AB241" s="22">
        <f>VLOOKUP($B241,Data!$A$8:$EZ$351,Data!EU$4,FALSE)</f>
        <v>7.9732016925246826E-2</v>
      </c>
      <c r="AC241" s="22">
        <f>VLOOKUP($B241,Data!$A$8:$EZ$351,Data!EV$4,FALSE)</f>
        <v>7.6705320600272853E-2</v>
      </c>
      <c r="AD241" s="22">
        <f>VLOOKUP($B241,Data!$A$8:$EZ$351,Data!EW$4,FALSE)</f>
        <v>7.4751677852348999E-2</v>
      </c>
      <c r="AE241" s="22">
        <f>VLOOKUP($B241,Data!$A$8:$EZ$351,Data!EX$4,FALSE)</f>
        <v>7.2972427706792201E-2</v>
      </c>
      <c r="AF241" s="22">
        <f>VLOOKUP($B241,Data!$A$8:$EZ$351,Data!EY$4,FALSE)</f>
        <v>7.1298108284409648E-2</v>
      </c>
      <c r="AG241" s="22">
        <f>VLOOKUP($B241,Data!$A$8:$EZ$351,Data!EZ$4,FALSE)</f>
        <v>7.1851368970013041E-2</v>
      </c>
      <c r="AH241" s="22">
        <f>VLOOKUP($B241,Data!$A$8:$FA$351,Data!FA$4,FALSE)</f>
        <v>7.1897335932423645E-2</v>
      </c>
      <c r="AI241" s="22">
        <f>VLOOKUP($B241,Data!$A$8:FB$351,Data!FB$4,FALSE)</f>
        <v>7.2685788787483704E-2</v>
      </c>
      <c r="AJ241" s="22">
        <f>VLOOKUP($B241,Data!$A$8:FC$351,Data!FC$4,FALSE)</f>
        <v>7.8519012675116739E-2</v>
      </c>
      <c r="AK241" s="22">
        <f>VLOOKUP($B241,Data!$A$8:FD$351,Data!FD$4,FALSE)</f>
        <v>0.12978275181040158</v>
      </c>
      <c r="AL241" s="22">
        <f>VLOOKUP($B241,Data!$A$8:FE$351,Data!FE$4,FALSE)</f>
        <v>0.13021667760998029</v>
      </c>
      <c r="AM241" s="22">
        <f>VLOOKUP($B241,Data!$A$8:FF$351,Data!FF$4,FALSE)</f>
        <v>0.1288033635187581</v>
      </c>
      <c r="AN241" s="22" t="e">
        <f>VLOOKUP($B241,Data!$A$8:$EZ$351,Data!#REF!,FALSE)</f>
        <v>#REF!</v>
      </c>
      <c r="AO241" s="22" t="e">
        <f>VLOOKUP($B241,Data!$A$8:$EZ$351,Data!#REF!,FALSE)</f>
        <v>#REF!</v>
      </c>
      <c r="AP241" s="22" t="e">
        <f>VLOOKUP($B241,Data!$A$8:$EZ$351,Data!#REF!,FALSE)</f>
        <v>#REF!</v>
      </c>
      <c r="AQ241" s="22" t="e">
        <f>VLOOKUP($B241,Data!$A$8:$EZ$351,Data!#REF!,FALSE)</f>
        <v>#REF!</v>
      </c>
      <c r="AR241" s="22" t="e">
        <f>VLOOKUP($B241,Data!$A$8:$EZ$351,Data!#REF!,FALSE)</f>
        <v>#REF!</v>
      </c>
      <c r="AS241" s="22" t="e">
        <f>VLOOKUP($B241,Data!$A$8:$EZ$351,Data!#REF!,FALSE)</f>
        <v>#REF!</v>
      </c>
      <c r="AT241" s="22" t="e">
        <f>VLOOKUP($B241,Data!$A$8:$EZ$351,Data!#REF!,FALSE)</f>
        <v>#REF!</v>
      </c>
      <c r="AU241" s="22" t="e">
        <f>VLOOKUP($B241,Data!$A$8:$EZ$351,Data!#REF!,FALSE)</f>
        <v>#REF!</v>
      </c>
      <c r="AV241" s="22" t="e">
        <f>VLOOKUP($B241,Data!$A$8:$EZ$351,Data!#REF!,FALSE)</f>
        <v>#REF!</v>
      </c>
      <c r="AW241" s="22" t="e">
        <f>VLOOKUP($B241,Data!$A$8:$EZ$351,Data!#REF!,FALSE)</f>
        <v>#REF!</v>
      </c>
      <c r="AX241" s="22" t="e">
        <f>VLOOKUP($B241,Data!$A$8:$EZ$351,Data!#REF!,FALSE)</f>
        <v>#REF!</v>
      </c>
      <c r="AY241" s="22" t="e">
        <f>VLOOKUP($B241,Data!$A$8:$EZ$351,Data!#REF!,FALSE)</f>
        <v>#REF!</v>
      </c>
      <c r="AZ241" s="22" t="e">
        <f>VLOOKUP($B241,Data!$A$8:$EZ$351,Data!#REF!,FALSE)</f>
        <v>#REF!</v>
      </c>
      <c r="BA241" s="22" t="e">
        <f>VLOOKUP($B241,Data!$A$8:$EZ$351,Data!#REF!,FALSE)</f>
        <v>#REF!</v>
      </c>
      <c r="BB241" s="22" t="e">
        <f>VLOOKUP($B241,Data!$A$8:$EZ$351,Data!#REF!,FALSE)</f>
        <v>#REF!</v>
      </c>
      <c r="BC241" s="22" t="e">
        <f>VLOOKUP($B241,Data!$A$8:$EZ$351,Data!#REF!,FALSE)</f>
        <v>#REF!</v>
      </c>
      <c r="BD241" s="22" t="e">
        <f>VLOOKUP($B241,Data!$A$8:$EZ$351,Data!#REF!,FALSE)</f>
        <v>#REF!</v>
      </c>
      <c r="BE241" s="22" t="e">
        <f>VLOOKUP($B241,Data!$A$8:$EZ$351,Data!#REF!,FALSE)</f>
        <v>#REF!</v>
      </c>
    </row>
    <row r="242" spans="1:57" x14ac:dyDescent="0.3">
      <c r="A242" s="1"/>
      <c r="B242" s="16" t="s">
        <v>253</v>
      </c>
      <c r="C242" s="35" t="s">
        <v>446</v>
      </c>
      <c r="D242" t="s">
        <v>0</v>
      </c>
      <c r="E242" s="36" t="s">
        <v>253</v>
      </c>
      <c r="F242" t="s">
        <v>422</v>
      </c>
      <c r="G242" t="s">
        <v>418</v>
      </c>
      <c r="H242" s="22" t="e">
        <f>VLOOKUP($B242,Data!$A$8:$EZ$351,Data!EA$4,FALSE)</f>
        <v>#DIV/0!</v>
      </c>
      <c r="I242" s="22">
        <f>VLOOKUP($B242,Data!$A$8:$EZ$351,Data!EB$4,FALSE)</f>
        <v>7.1465346534653459E-2</v>
      </c>
      <c r="J242" s="22">
        <f>VLOOKUP($B242,Data!$A$8:$EZ$351,Data!EC$4,FALSE)</f>
        <v>6.6285714285714281E-2</v>
      </c>
      <c r="K242" s="22">
        <f>VLOOKUP($B242,Data!$A$8:$EZ$351,Data!ED$4,FALSE)</f>
        <v>6.9585921325051758E-2</v>
      </c>
      <c r="L242" s="22">
        <f>VLOOKUP($B242,Data!$A$8:$EZ$351,Data!EE$4,FALSE)</f>
        <v>7.1841004184100415E-2</v>
      </c>
      <c r="M242" s="22">
        <f>VLOOKUP($B242,Data!$A$8:$EZ$351,Data!EF$4,FALSE)</f>
        <v>6.171492204899777E-2</v>
      </c>
      <c r="N242" s="22">
        <f>VLOOKUP($B242,Data!$A$8:$EZ$351,Data!EG$4,FALSE)</f>
        <v>5.3385300668151447E-2</v>
      </c>
      <c r="O242" s="22">
        <f>VLOOKUP($B242,Data!$A$8:$EZ$351,Data!EH$4,FALSE)</f>
        <v>5.692134831460674E-2</v>
      </c>
      <c r="P242" s="22">
        <f>VLOOKUP($B242,Data!$A$8:$EZ$351,Data!EI$4,FALSE)</f>
        <v>5.5186813186813184E-2</v>
      </c>
      <c r="Q242" s="22">
        <f>VLOOKUP($B242,Data!$A$8:$EZ$351,Data!EJ$4,FALSE)</f>
        <v>4.1743486973947898E-2</v>
      </c>
      <c r="R242" s="22">
        <f>VLOOKUP($B242,Data!$A$8:$EZ$351,Data!EK$4,FALSE)</f>
        <v>3.8637274549098197E-2</v>
      </c>
      <c r="S242" s="22">
        <f>VLOOKUP($B242,Data!$A$8:$EZ$351,Data!EL$4,FALSE)</f>
        <v>4.2427745664739884E-2</v>
      </c>
      <c r="T242" s="22">
        <f>VLOOKUP($B242,Data!$A$8:$EZ$351,Data!EM$4,FALSE)</f>
        <v>4.6800804828973842E-2</v>
      </c>
      <c r="U242" s="22">
        <f>VLOOKUP($B242,Data!$A$8:$EZ$351,Data!EN$4,FALSE)</f>
        <v>3.9839679358717434E-2</v>
      </c>
      <c r="V242" s="22">
        <f>VLOOKUP($B242,Data!$A$8:$EZ$351,Data!EO$4,FALSE)</f>
        <v>3.5789473684210524E-2</v>
      </c>
      <c r="W242" s="22">
        <f>VLOOKUP($B242,Data!$A$8:$EZ$351,Data!EP$4,FALSE)</f>
        <v>3.7863894139886577E-2</v>
      </c>
      <c r="X242" s="22">
        <f>VLOOKUP($B242,Data!$A$8:$EZ$351,Data!EQ$4,FALSE)</f>
        <v>4.1425891181988743E-2</v>
      </c>
      <c r="Y242" s="22">
        <f>VLOOKUP($B242,Data!$A$8:$EZ$351,Data!ER$4,FALSE)</f>
        <v>3.6103646833013439E-2</v>
      </c>
      <c r="Z242" s="22">
        <f>VLOOKUP($B242,Data!$A$8:$EZ$351,Data!ES$4,FALSE)</f>
        <v>3.2664092664092662E-2</v>
      </c>
      <c r="AA242" s="22">
        <f>VLOOKUP($B242,Data!$A$8:$EZ$351,Data!ET$4,FALSE)</f>
        <v>3.6349206349206346E-2</v>
      </c>
      <c r="AB242" s="22">
        <f>VLOOKUP($B242,Data!$A$8:$EZ$351,Data!EU$4,FALSE)</f>
        <v>3.9207920792079208E-2</v>
      </c>
      <c r="AC242" s="22">
        <f>VLOOKUP($B242,Data!$A$8:$EZ$351,Data!EV$4,FALSE)</f>
        <v>3.4647887323943659E-2</v>
      </c>
      <c r="AD242" s="22">
        <f>VLOOKUP($B242,Data!$A$8:$EZ$351,Data!EW$4,FALSE)</f>
        <v>3.2559523809523809E-2</v>
      </c>
      <c r="AE242" s="22">
        <f>VLOOKUP($B242,Data!$A$8:$EZ$351,Data!EX$4,FALSE)</f>
        <v>3.6626262626262625E-2</v>
      </c>
      <c r="AF242" s="22">
        <f>VLOOKUP($B242,Data!$A$8:$EZ$351,Data!EY$4,FALSE)</f>
        <v>3.9899799599198399E-2</v>
      </c>
      <c r="AG242" s="22">
        <f>VLOOKUP($B242,Data!$A$8:$EZ$351,Data!EZ$4,FALSE)</f>
        <v>3.3996062992125986E-2</v>
      </c>
      <c r="AH242" s="22">
        <f>VLOOKUP($B242,Data!$A$8:$FA$351,Data!FA$4,FALSE)</f>
        <v>3.1553784860557772E-2</v>
      </c>
      <c r="AI242" s="22">
        <f>VLOOKUP($B242,Data!$A$8:FB$351,Data!FB$4,FALSE)</f>
        <v>3.3810483870967745E-2</v>
      </c>
      <c r="AJ242" s="22">
        <f>VLOOKUP($B242,Data!$A$8:FC$351,Data!FC$4,FALSE)</f>
        <v>3.9121338912133888E-2</v>
      </c>
      <c r="AK242" s="22">
        <f>VLOOKUP($B242,Data!$A$8:FD$351,Data!FD$4,FALSE)</f>
        <v>8.6223175965665241E-2</v>
      </c>
      <c r="AL242" s="22">
        <f>VLOOKUP($B242,Data!$A$8:FE$351,Data!FE$4,FALSE)</f>
        <v>7.8311965811965811E-2</v>
      </c>
      <c r="AM242" s="22">
        <f>VLOOKUP($B242,Data!$A$8:FF$351,Data!FF$4,FALSE)</f>
        <v>7.8222222222222221E-2</v>
      </c>
      <c r="AN242" s="22" t="e">
        <f>VLOOKUP($B242,Data!$A$8:$EZ$351,Data!#REF!,FALSE)</f>
        <v>#REF!</v>
      </c>
      <c r="AO242" s="22" t="e">
        <f>VLOOKUP($B242,Data!$A$8:$EZ$351,Data!#REF!,FALSE)</f>
        <v>#REF!</v>
      </c>
      <c r="AP242" s="22" t="e">
        <f>VLOOKUP($B242,Data!$A$8:$EZ$351,Data!#REF!,FALSE)</f>
        <v>#REF!</v>
      </c>
      <c r="AQ242" s="22" t="e">
        <f>VLOOKUP($B242,Data!$A$8:$EZ$351,Data!#REF!,FALSE)</f>
        <v>#REF!</v>
      </c>
      <c r="AR242" s="22" t="e">
        <f>VLOOKUP($B242,Data!$A$8:$EZ$351,Data!#REF!,FALSE)</f>
        <v>#REF!</v>
      </c>
      <c r="AS242" s="22" t="e">
        <f>VLOOKUP($B242,Data!$A$8:$EZ$351,Data!#REF!,FALSE)</f>
        <v>#REF!</v>
      </c>
      <c r="AT242" s="22" t="e">
        <f>VLOOKUP($B242,Data!$A$8:$EZ$351,Data!#REF!,FALSE)</f>
        <v>#REF!</v>
      </c>
      <c r="AU242" s="22" t="e">
        <f>VLOOKUP($B242,Data!$A$8:$EZ$351,Data!#REF!,FALSE)</f>
        <v>#REF!</v>
      </c>
      <c r="AV242" s="22" t="e">
        <f>VLOOKUP($B242,Data!$A$8:$EZ$351,Data!#REF!,FALSE)</f>
        <v>#REF!</v>
      </c>
      <c r="AW242" s="22" t="e">
        <f>VLOOKUP($B242,Data!$A$8:$EZ$351,Data!#REF!,FALSE)</f>
        <v>#REF!</v>
      </c>
      <c r="AX242" s="22" t="e">
        <f>VLOOKUP($B242,Data!$A$8:$EZ$351,Data!#REF!,FALSE)</f>
        <v>#REF!</v>
      </c>
      <c r="AY242" s="22" t="e">
        <f>VLOOKUP($B242,Data!$A$8:$EZ$351,Data!#REF!,FALSE)</f>
        <v>#REF!</v>
      </c>
      <c r="AZ242" s="22" t="e">
        <f>VLOOKUP($B242,Data!$A$8:$EZ$351,Data!#REF!,FALSE)</f>
        <v>#REF!</v>
      </c>
      <c r="BA242" s="22" t="e">
        <f>VLOOKUP($B242,Data!$A$8:$EZ$351,Data!#REF!,FALSE)</f>
        <v>#REF!</v>
      </c>
      <c r="BB242" s="22" t="e">
        <f>VLOOKUP($B242,Data!$A$8:$EZ$351,Data!#REF!,FALSE)</f>
        <v>#REF!</v>
      </c>
      <c r="BC242" s="22" t="e">
        <f>VLOOKUP($B242,Data!$A$8:$EZ$351,Data!#REF!,FALSE)</f>
        <v>#REF!</v>
      </c>
      <c r="BD242" s="22" t="e">
        <f>VLOOKUP($B242,Data!$A$8:$EZ$351,Data!#REF!,FALSE)</f>
        <v>#REF!</v>
      </c>
      <c r="BE242" s="22" t="e">
        <f>VLOOKUP($B242,Data!$A$8:$EZ$351,Data!#REF!,FALSE)</f>
        <v>#REF!</v>
      </c>
    </row>
    <row r="243" spans="1:57" x14ac:dyDescent="0.3">
      <c r="A243" s="1"/>
      <c r="B243" s="16" t="s">
        <v>254</v>
      </c>
      <c r="C243" s="35" t="s">
        <v>441</v>
      </c>
      <c r="D243" t="s">
        <v>0</v>
      </c>
      <c r="E243" s="36" t="s">
        <v>254</v>
      </c>
      <c r="F243" t="s">
        <v>393</v>
      </c>
      <c r="G243" t="s">
        <v>418</v>
      </c>
      <c r="H243" s="22" t="e">
        <f>VLOOKUP($B243,Data!$A$8:$EZ$351,Data!EA$4,FALSE)</f>
        <v>#DIV/0!</v>
      </c>
      <c r="I243" s="22">
        <f>VLOOKUP($B243,Data!$A$8:$EZ$351,Data!EB$4,FALSE)</f>
        <v>5.3409090909090906E-2</v>
      </c>
      <c r="J243" s="22">
        <f>VLOOKUP($B243,Data!$A$8:$EZ$351,Data!EC$4,FALSE)</f>
        <v>4.7186440677966103E-2</v>
      </c>
      <c r="K243" s="22">
        <f>VLOOKUP($B243,Data!$A$8:$EZ$351,Data!ED$4,FALSE)</f>
        <v>4.7623762376237624E-2</v>
      </c>
      <c r="L243" s="22">
        <f>VLOOKUP($B243,Data!$A$8:$EZ$351,Data!EE$4,FALSE)</f>
        <v>5.0759930915371329E-2</v>
      </c>
      <c r="M243" s="22">
        <f>VLOOKUP($B243,Data!$A$8:$EZ$351,Data!EF$4,FALSE)</f>
        <v>4.5831842576028625E-2</v>
      </c>
      <c r="N243" s="22">
        <f>VLOOKUP($B243,Data!$A$8:$EZ$351,Data!EG$4,FALSE)</f>
        <v>4.1241134751773052E-2</v>
      </c>
      <c r="O243" s="22">
        <f>VLOOKUP($B243,Data!$A$8:$EZ$351,Data!EH$4,FALSE)</f>
        <v>3.8235294117647062E-2</v>
      </c>
      <c r="P243" s="22">
        <f>VLOOKUP($B243,Data!$A$8:$EZ$351,Data!EI$4,FALSE)</f>
        <v>3.8010849909584088E-2</v>
      </c>
      <c r="Q243" s="22">
        <f>VLOOKUP($B243,Data!$A$8:$EZ$351,Data!EJ$4,FALSE)</f>
        <v>3.5253623188405796E-2</v>
      </c>
      <c r="R243" s="22">
        <f>VLOOKUP($B243,Data!$A$8:$EZ$351,Data!EK$4,FALSE)</f>
        <v>3.4000000000000002E-2</v>
      </c>
      <c r="S243" s="22">
        <f>VLOOKUP($B243,Data!$A$8:$EZ$351,Data!EL$4,FALSE)</f>
        <v>3.4991023339317771E-2</v>
      </c>
      <c r="T243" s="22">
        <f>VLOOKUP($B243,Data!$A$8:$EZ$351,Data!EM$4,FALSE)</f>
        <v>3.6422182468694095E-2</v>
      </c>
      <c r="U243" s="22">
        <f>VLOOKUP($B243,Data!$A$8:$EZ$351,Data!EN$4,FALSE)</f>
        <v>3.4945848375451262E-2</v>
      </c>
      <c r="V243" s="22">
        <f>VLOOKUP($B243,Data!$A$8:$EZ$351,Data!EO$4,FALSE)</f>
        <v>3.2296564195298375E-2</v>
      </c>
      <c r="W243" s="22">
        <f>VLOOKUP($B243,Data!$A$8:$EZ$351,Data!EP$4,FALSE)</f>
        <v>3.4011090573012936E-2</v>
      </c>
      <c r="X243" s="22">
        <f>VLOOKUP($B243,Data!$A$8:$EZ$351,Data!EQ$4,FALSE)</f>
        <v>3.6496350364963501E-2</v>
      </c>
      <c r="Y243" s="22">
        <f>VLOOKUP($B243,Data!$A$8:$EZ$351,Data!ER$4,FALSE)</f>
        <v>3.5512367491166076E-2</v>
      </c>
      <c r="Z243" s="22">
        <f>VLOOKUP($B243,Data!$A$8:$EZ$351,Data!ES$4,FALSE)</f>
        <v>3.5804066543438075E-2</v>
      </c>
      <c r="AA243" s="22">
        <f>VLOOKUP($B243,Data!$A$8:$EZ$351,Data!ET$4,FALSE)</f>
        <v>3.6603415559772298E-2</v>
      </c>
      <c r="AB243" s="22">
        <f>VLOOKUP($B243,Data!$A$8:$EZ$351,Data!EU$4,FALSE)</f>
        <v>4.0092764378478661E-2</v>
      </c>
      <c r="AC243" s="22">
        <f>VLOOKUP($B243,Data!$A$8:$EZ$351,Data!EV$4,FALSE)</f>
        <v>3.722735674676525E-2</v>
      </c>
      <c r="AD243" s="22">
        <f>VLOOKUP($B243,Data!$A$8:$EZ$351,Data!EW$4,FALSE)</f>
        <v>3.6094032549728754E-2</v>
      </c>
      <c r="AE243" s="22">
        <f>VLOOKUP($B243,Data!$A$8:$EZ$351,Data!EX$4,FALSE)</f>
        <v>3.3639514731369148E-2</v>
      </c>
      <c r="AF243" s="22">
        <f>VLOOKUP($B243,Data!$A$8:$EZ$351,Data!EY$4,FALSE)</f>
        <v>3.6582733812949637E-2</v>
      </c>
      <c r="AG243" s="22">
        <f>VLOOKUP($B243,Data!$A$8:$EZ$351,Data!EZ$4,FALSE)</f>
        <v>3.3645833333333333E-2</v>
      </c>
      <c r="AH243" s="22">
        <f>VLOOKUP($B243,Data!$A$8:$FA$351,Data!FA$4,FALSE)</f>
        <v>3.0616666666666667E-2</v>
      </c>
      <c r="AI243" s="22">
        <f>VLOOKUP($B243,Data!$A$8:FB$351,Data!FB$4,FALSE)</f>
        <v>3.0399334442595675E-2</v>
      </c>
      <c r="AJ243" s="22">
        <f>VLOOKUP($B243,Data!$A$8:FC$351,Data!FC$4,FALSE)</f>
        <v>3.1605960264900659E-2</v>
      </c>
      <c r="AK243" s="22">
        <f>VLOOKUP($B243,Data!$A$8:FD$351,Data!FD$4,FALSE)</f>
        <v>6.8105802047781563E-2</v>
      </c>
      <c r="AL243" s="22">
        <f>VLOOKUP($B243,Data!$A$8:FE$351,Data!FE$4,FALSE)</f>
        <v>6.5884413309982487E-2</v>
      </c>
      <c r="AM243" s="22">
        <f>VLOOKUP($B243,Data!$A$8:FF$351,Data!FF$4,FALSE)</f>
        <v>6.572490706319703E-2</v>
      </c>
      <c r="AN243" s="22" t="e">
        <f>VLOOKUP($B243,Data!$A$8:$EZ$351,Data!#REF!,FALSE)</f>
        <v>#REF!</v>
      </c>
      <c r="AO243" s="22" t="e">
        <f>VLOOKUP($B243,Data!$A$8:$EZ$351,Data!#REF!,FALSE)</f>
        <v>#REF!</v>
      </c>
      <c r="AP243" s="22" t="e">
        <f>VLOOKUP($B243,Data!$A$8:$EZ$351,Data!#REF!,FALSE)</f>
        <v>#REF!</v>
      </c>
      <c r="AQ243" s="22" t="e">
        <f>VLOOKUP($B243,Data!$A$8:$EZ$351,Data!#REF!,FALSE)</f>
        <v>#REF!</v>
      </c>
      <c r="AR243" s="22" t="e">
        <f>VLOOKUP($B243,Data!$A$8:$EZ$351,Data!#REF!,FALSE)</f>
        <v>#REF!</v>
      </c>
      <c r="AS243" s="22" t="e">
        <f>VLOOKUP($B243,Data!$A$8:$EZ$351,Data!#REF!,FALSE)</f>
        <v>#REF!</v>
      </c>
      <c r="AT243" s="22" t="e">
        <f>VLOOKUP($B243,Data!$A$8:$EZ$351,Data!#REF!,FALSE)</f>
        <v>#REF!</v>
      </c>
      <c r="AU243" s="22" t="e">
        <f>VLOOKUP($B243,Data!$A$8:$EZ$351,Data!#REF!,FALSE)</f>
        <v>#REF!</v>
      </c>
      <c r="AV243" s="22" t="e">
        <f>VLOOKUP($B243,Data!$A$8:$EZ$351,Data!#REF!,FALSE)</f>
        <v>#REF!</v>
      </c>
      <c r="AW243" s="22" t="e">
        <f>VLOOKUP($B243,Data!$A$8:$EZ$351,Data!#REF!,FALSE)</f>
        <v>#REF!</v>
      </c>
      <c r="AX243" s="22" t="e">
        <f>VLOOKUP($B243,Data!$A$8:$EZ$351,Data!#REF!,FALSE)</f>
        <v>#REF!</v>
      </c>
      <c r="AY243" s="22" t="e">
        <f>VLOOKUP($B243,Data!$A$8:$EZ$351,Data!#REF!,FALSE)</f>
        <v>#REF!</v>
      </c>
      <c r="AZ243" s="22" t="e">
        <f>VLOOKUP($B243,Data!$A$8:$EZ$351,Data!#REF!,FALSE)</f>
        <v>#REF!</v>
      </c>
      <c r="BA243" s="22" t="e">
        <f>VLOOKUP($B243,Data!$A$8:$EZ$351,Data!#REF!,FALSE)</f>
        <v>#REF!</v>
      </c>
      <c r="BB243" s="22" t="e">
        <f>VLOOKUP($B243,Data!$A$8:$EZ$351,Data!#REF!,FALSE)</f>
        <v>#REF!</v>
      </c>
      <c r="BC243" s="22" t="e">
        <f>VLOOKUP($B243,Data!$A$8:$EZ$351,Data!#REF!,FALSE)</f>
        <v>#REF!</v>
      </c>
      <c r="BD243" s="22" t="e">
        <f>VLOOKUP($B243,Data!$A$8:$EZ$351,Data!#REF!,FALSE)</f>
        <v>#REF!</v>
      </c>
      <c r="BE243" s="22" t="e">
        <f>VLOOKUP($B243,Data!$A$8:$EZ$351,Data!#REF!,FALSE)</f>
        <v>#REF!</v>
      </c>
    </row>
    <row r="244" spans="1:57" x14ac:dyDescent="0.3">
      <c r="A244" s="1"/>
      <c r="B244" s="16" t="s">
        <v>255</v>
      </c>
      <c r="C244" s="35" t="s">
        <v>440</v>
      </c>
      <c r="D244" t="s">
        <v>442</v>
      </c>
      <c r="E244" s="36" t="s">
        <v>255</v>
      </c>
      <c r="F244" t="s">
        <v>399</v>
      </c>
      <c r="G244" t="s">
        <v>418</v>
      </c>
      <c r="H244" s="22" t="e">
        <f>VLOOKUP($B244,Data!$A$8:$EZ$351,Data!EA$4,FALSE)</f>
        <v>#DIV/0!</v>
      </c>
      <c r="I244" s="22">
        <f>VLOOKUP($B244,Data!$A$8:$EZ$351,Data!EB$4,FALSE)</f>
        <v>7.7555555555555558E-2</v>
      </c>
      <c r="J244" s="22">
        <f>VLOOKUP($B244,Data!$A$8:$EZ$351,Data!EC$4,FALSE)</f>
        <v>7.4300751879699242E-2</v>
      </c>
      <c r="K244" s="22">
        <f>VLOOKUP($B244,Data!$A$8:$EZ$351,Data!ED$4,FALSE)</f>
        <v>7.0404580152671759E-2</v>
      </c>
      <c r="L244" s="22">
        <f>VLOOKUP($B244,Data!$A$8:$EZ$351,Data!EE$4,FALSE)</f>
        <v>6.9083969465648862E-2</v>
      </c>
      <c r="M244" s="22">
        <f>VLOOKUP($B244,Data!$A$8:$EZ$351,Data!EF$4,FALSE)</f>
        <v>6.2159624413145542E-2</v>
      </c>
      <c r="N244" s="22">
        <f>VLOOKUP($B244,Data!$A$8:$EZ$351,Data!EG$4,FALSE)</f>
        <v>5.3022151898734174E-2</v>
      </c>
      <c r="O244" s="22">
        <f>VLOOKUP($B244,Data!$A$8:$EZ$351,Data!EH$4,FALSE)</f>
        <v>4.8613138686131388E-2</v>
      </c>
      <c r="P244" s="22">
        <f>VLOOKUP($B244,Data!$A$8:$EZ$351,Data!EI$4,FALSE)</f>
        <v>4.6538152610441766E-2</v>
      </c>
      <c r="Q244" s="22">
        <f>VLOOKUP($B244,Data!$A$8:$EZ$351,Data!EJ$4,FALSE)</f>
        <v>5.5285599356395813E-2</v>
      </c>
      <c r="R244" s="22">
        <f>VLOOKUP($B244,Data!$A$8:$EZ$351,Data!EK$4,FALSE)</f>
        <v>5.4356275303643724E-2</v>
      </c>
      <c r="S244" s="22">
        <f>VLOOKUP($B244,Data!$A$8:$EZ$351,Data!EL$4,FALSE)</f>
        <v>5.0554662379421224E-2</v>
      </c>
      <c r="T244" s="22">
        <f>VLOOKUP($B244,Data!$A$8:$EZ$351,Data!EM$4,FALSE)</f>
        <v>5.1263157894736844E-2</v>
      </c>
      <c r="U244" s="22">
        <f>VLOOKUP($B244,Data!$A$8:$EZ$351,Data!EN$4,FALSE)</f>
        <v>4.9825000000000001E-2</v>
      </c>
      <c r="V244" s="22">
        <f>VLOOKUP($B244,Data!$A$8:$EZ$351,Data!EO$4,FALSE)</f>
        <v>4.6991735537190084E-2</v>
      </c>
      <c r="W244" s="22">
        <f>VLOOKUP($B244,Data!$A$8:$EZ$351,Data!EP$4,FALSE)</f>
        <v>4.6103678929765884E-2</v>
      </c>
      <c r="X244" s="22">
        <f>VLOOKUP($B244,Data!$A$8:$EZ$351,Data!EQ$4,FALSE)</f>
        <v>5.0127442650807139E-2</v>
      </c>
      <c r="Y244" s="22">
        <f>VLOOKUP($B244,Data!$A$8:$EZ$351,Data!ER$4,FALSE)</f>
        <v>4.8857381150959132E-2</v>
      </c>
      <c r="Z244" s="22">
        <f>VLOOKUP($B244,Data!$A$8:$EZ$351,Data!ES$4,FALSE)</f>
        <v>4.7215719063545152E-2</v>
      </c>
      <c r="AA244" s="22">
        <f>VLOOKUP($B244,Data!$A$8:$EZ$351,Data!ET$4,FALSE)</f>
        <v>4.6565910999160368E-2</v>
      </c>
      <c r="AB244" s="22">
        <f>VLOOKUP($B244,Data!$A$8:$EZ$351,Data!EU$4,FALSE)</f>
        <v>4.9335016835016836E-2</v>
      </c>
      <c r="AC244" s="22">
        <f>VLOOKUP($B244,Data!$A$8:$EZ$351,Data!EV$4,FALSE)</f>
        <v>4.7842019543973942E-2</v>
      </c>
      <c r="AD244" s="22">
        <f>VLOOKUP($B244,Data!$A$8:$EZ$351,Data!EW$4,FALSE)</f>
        <v>4.8848039215686277E-2</v>
      </c>
      <c r="AE244" s="22">
        <f>VLOOKUP($B244,Data!$A$8:$EZ$351,Data!EX$4,FALSE)</f>
        <v>4.7565841979249804E-2</v>
      </c>
      <c r="AF244" s="22">
        <f>VLOOKUP($B244,Data!$A$8:$EZ$351,Data!EY$4,FALSE)</f>
        <v>5.038095238095238E-2</v>
      </c>
      <c r="AG244" s="22">
        <f>VLOOKUP($B244,Data!$A$8:$EZ$351,Data!EZ$4,FALSE)</f>
        <v>4.8602236421725238E-2</v>
      </c>
      <c r="AH244" s="22">
        <f>VLOOKUP($B244,Data!$A$8:$FA$351,Data!FA$4,FALSE)</f>
        <v>4.6741393114491596E-2</v>
      </c>
      <c r="AI244" s="22">
        <f>VLOOKUP($B244,Data!$A$8:FB$351,Data!FB$4,FALSE)</f>
        <v>4.746376811594203E-2</v>
      </c>
      <c r="AJ244" s="22">
        <f>VLOOKUP($B244,Data!$A$8:FC$351,Data!FC$4,FALSE)</f>
        <v>4.9653505237711525E-2</v>
      </c>
      <c r="AK244" s="22">
        <f>VLOOKUP($B244,Data!$A$8:FD$351,Data!FD$4,FALSE)</f>
        <v>9.7264610389610387E-2</v>
      </c>
      <c r="AL244" s="22">
        <f>VLOOKUP($B244,Data!$A$8:FE$351,Data!FE$4,FALSE)</f>
        <v>9.1946472019464723E-2</v>
      </c>
      <c r="AM244" s="22">
        <f>VLOOKUP($B244,Data!$A$8:FF$351,Data!FF$4,FALSE)</f>
        <v>9.1283509341998373E-2</v>
      </c>
      <c r="AN244" s="22" t="e">
        <f>VLOOKUP($B244,Data!$A$8:$EZ$351,Data!#REF!,FALSE)</f>
        <v>#REF!</v>
      </c>
      <c r="AO244" s="22" t="e">
        <f>VLOOKUP($B244,Data!$A$8:$EZ$351,Data!#REF!,FALSE)</f>
        <v>#REF!</v>
      </c>
      <c r="AP244" s="22" t="e">
        <f>VLOOKUP($B244,Data!$A$8:$EZ$351,Data!#REF!,FALSE)</f>
        <v>#REF!</v>
      </c>
      <c r="AQ244" s="22" t="e">
        <f>VLOOKUP($B244,Data!$A$8:$EZ$351,Data!#REF!,FALSE)</f>
        <v>#REF!</v>
      </c>
      <c r="AR244" s="22" t="e">
        <f>VLOOKUP($B244,Data!$A$8:$EZ$351,Data!#REF!,FALSE)</f>
        <v>#REF!</v>
      </c>
      <c r="AS244" s="22" t="e">
        <f>VLOOKUP($B244,Data!$A$8:$EZ$351,Data!#REF!,FALSE)</f>
        <v>#REF!</v>
      </c>
      <c r="AT244" s="22" t="e">
        <f>VLOOKUP($B244,Data!$A$8:$EZ$351,Data!#REF!,FALSE)</f>
        <v>#REF!</v>
      </c>
      <c r="AU244" s="22" t="e">
        <f>VLOOKUP($B244,Data!$A$8:$EZ$351,Data!#REF!,FALSE)</f>
        <v>#REF!</v>
      </c>
      <c r="AV244" s="22" t="e">
        <f>VLOOKUP($B244,Data!$A$8:$EZ$351,Data!#REF!,FALSE)</f>
        <v>#REF!</v>
      </c>
      <c r="AW244" s="22" t="e">
        <f>VLOOKUP($B244,Data!$A$8:$EZ$351,Data!#REF!,FALSE)</f>
        <v>#REF!</v>
      </c>
      <c r="AX244" s="22" t="e">
        <f>VLOOKUP($B244,Data!$A$8:$EZ$351,Data!#REF!,FALSE)</f>
        <v>#REF!</v>
      </c>
      <c r="AY244" s="22" t="e">
        <f>VLOOKUP($B244,Data!$A$8:$EZ$351,Data!#REF!,FALSE)</f>
        <v>#REF!</v>
      </c>
      <c r="AZ244" s="22" t="e">
        <f>VLOOKUP($B244,Data!$A$8:$EZ$351,Data!#REF!,FALSE)</f>
        <v>#REF!</v>
      </c>
      <c r="BA244" s="22" t="e">
        <f>VLOOKUP($B244,Data!$A$8:$EZ$351,Data!#REF!,FALSE)</f>
        <v>#REF!</v>
      </c>
      <c r="BB244" s="22" t="e">
        <f>VLOOKUP($B244,Data!$A$8:$EZ$351,Data!#REF!,FALSE)</f>
        <v>#REF!</v>
      </c>
      <c r="BC244" s="22" t="e">
        <f>VLOOKUP($B244,Data!$A$8:$EZ$351,Data!#REF!,FALSE)</f>
        <v>#REF!</v>
      </c>
      <c r="BD244" s="22" t="e">
        <f>VLOOKUP($B244,Data!$A$8:$EZ$351,Data!#REF!,FALSE)</f>
        <v>#REF!</v>
      </c>
      <c r="BE244" s="22" t="e">
        <f>VLOOKUP($B244,Data!$A$8:$EZ$351,Data!#REF!,FALSE)</f>
        <v>#REF!</v>
      </c>
    </row>
    <row r="245" spans="1:57" x14ac:dyDescent="0.3">
      <c r="A245" s="1"/>
      <c r="B245" s="16" t="s">
        <v>256</v>
      </c>
      <c r="C245" s="35" t="s">
        <v>441</v>
      </c>
      <c r="D245" t="s">
        <v>0</v>
      </c>
      <c r="E245" s="36" t="s">
        <v>256</v>
      </c>
      <c r="F245" t="s">
        <v>396</v>
      </c>
      <c r="G245" t="s">
        <v>422</v>
      </c>
      <c r="H245" s="22" t="e">
        <f>VLOOKUP($B245,Data!$A$8:$EZ$351,Data!EA$4,FALSE)</f>
        <v>#DIV/0!</v>
      </c>
      <c r="I245" s="22">
        <f>VLOOKUP($B245,Data!$A$8:$EZ$351,Data!EB$4,FALSE)</f>
        <v>4.3796296296296298E-2</v>
      </c>
      <c r="J245" s="22">
        <f>VLOOKUP($B245,Data!$A$8:$EZ$351,Data!EC$4,FALSE)</f>
        <v>4.154394299287411E-2</v>
      </c>
      <c r="K245" s="22">
        <f>VLOOKUP($B245,Data!$A$8:$EZ$351,Data!ED$4,FALSE)</f>
        <v>3.9333333333333331E-2</v>
      </c>
      <c r="L245" s="22">
        <f>VLOOKUP($B245,Data!$A$8:$EZ$351,Data!EE$4,FALSE)</f>
        <v>4.2219570405727921E-2</v>
      </c>
      <c r="M245" s="22">
        <f>VLOOKUP($B245,Data!$A$8:$EZ$351,Data!EF$4,FALSE)</f>
        <v>3.7263922518159805E-2</v>
      </c>
      <c r="N245" s="22">
        <f>VLOOKUP($B245,Data!$A$8:$EZ$351,Data!EG$4,FALSE)</f>
        <v>3.2209026128266031E-2</v>
      </c>
      <c r="O245" s="22">
        <f>VLOOKUP($B245,Data!$A$8:$EZ$351,Data!EH$4,FALSE)</f>
        <v>2.9386792452830188E-2</v>
      </c>
      <c r="P245" s="22">
        <f>VLOOKUP($B245,Data!$A$8:$EZ$351,Data!EI$4,FALSE)</f>
        <v>3.0660592255125286E-2</v>
      </c>
      <c r="Q245" s="22">
        <f>VLOOKUP($B245,Data!$A$8:$EZ$351,Data!EJ$4,FALSE)</f>
        <v>2.8868360277136258E-2</v>
      </c>
      <c r="R245" s="22">
        <f>VLOOKUP($B245,Data!$A$8:$EZ$351,Data!EK$4,FALSE)</f>
        <v>2.6583143507972664E-2</v>
      </c>
      <c r="S245" s="22">
        <f>VLOOKUP($B245,Data!$A$8:$EZ$351,Data!EL$4,FALSE)</f>
        <v>2.6287015945330297E-2</v>
      </c>
      <c r="T245" s="22">
        <f>VLOOKUP($B245,Data!$A$8:$EZ$351,Data!EM$4,FALSE)</f>
        <v>2.7194570135746606E-2</v>
      </c>
      <c r="U245" s="22">
        <f>VLOOKUP($B245,Data!$A$8:$EZ$351,Data!EN$4,FALSE)</f>
        <v>2.3995726495726497E-2</v>
      </c>
      <c r="V245" s="22">
        <f>VLOOKUP($B245,Data!$A$8:$EZ$351,Data!EO$4,FALSE)</f>
        <v>2.3114406779661017E-2</v>
      </c>
      <c r="W245" s="22">
        <f>VLOOKUP($B245,Data!$A$8:$EZ$351,Data!EP$4,FALSE)</f>
        <v>2.247288503253796E-2</v>
      </c>
      <c r="X245" s="22">
        <f>VLOOKUP($B245,Data!$A$8:$EZ$351,Data!EQ$4,FALSE)</f>
        <v>2.5462753950338601E-2</v>
      </c>
      <c r="Y245" s="22">
        <f>VLOOKUP($B245,Data!$A$8:$EZ$351,Data!ER$4,FALSE)</f>
        <v>2.4079822616407981E-2</v>
      </c>
      <c r="Z245" s="22">
        <f>VLOOKUP($B245,Data!$A$8:$EZ$351,Data!ES$4,FALSE)</f>
        <v>2.3363431151241534E-2</v>
      </c>
      <c r="AA245" s="22">
        <f>VLOOKUP($B245,Data!$A$8:$EZ$351,Data!ET$4,FALSE)</f>
        <v>2.2393736017897091E-2</v>
      </c>
      <c r="AB245" s="22">
        <f>VLOOKUP($B245,Data!$A$8:$EZ$351,Data!EU$4,FALSE)</f>
        <v>2.3851351351351351E-2</v>
      </c>
      <c r="AC245" s="22">
        <f>VLOOKUP($B245,Data!$A$8:$EZ$351,Data!EV$4,FALSE)</f>
        <v>2.4295774647887323E-2</v>
      </c>
      <c r="AD245" s="22">
        <f>VLOOKUP($B245,Data!$A$8:$EZ$351,Data!EW$4,FALSE)</f>
        <v>2.24822695035461E-2</v>
      </c>
      <c r="AE245" s="22">
        <f>VLOOKUP($B245,Data!$A$8:$EZ$351,Data!EX$4,FALSE)</f>
        <v>2.2541567695961995E-2</v>
      </c>
      <c r="AF245" s="22">
        <f>VLOOKUP($B245,Data!$A$8:$EZ$351,Data!EY$4,FALSE)</f>
        <v>2.3427230046948355E-2</v>
      </c>
      <c r="AG245" s="22">
        <f>VLOOKUP($B245,Data!$A$8:$EZ$351,Data!EZ$4,FALSE)</f>
        <v>2.2410501193317424E-2</v>
      </c>
      <c r="AH245" s="22">
        <f>VLOOKUP($B245,Data!$A$8:$FA$351,Data!FA$4,FALSE)</f>
        <v>2.1887254901960786E-2</v>
      </c>
      <c r="AI245" s="22">
        <f>VLOOKUP($B245,Data!$A$8:FB$351,Data!FB$4,FALSE)</f>
        <v>2.1575178997613364E-2</v>
      </c>
      <c r="AJ245" s="22">
        <f>VLOOKUP($B245,Data!$A$8:FC$351,Data!FC$4,FALSE)</f>
        <v>2.2650602409638555E-2</v>
      </c>
      <c r="AK245" s="22">
        <f>VLOOKUP($B245,Data!$A$8:FD$351,Data!FD$4,FALSE)</f>
        <v>5.3932038834951457E-2</v>
      </c>
      <c r="AL245" s="22">
        <f>VLOOKUP($B245,Data!$A$8:FE$351,Data!FE$4,FALSE)</f>
        <v>4.9627039627039626E-2</v>
      </c>
      <c r="AM245" s="22">
        <f>VLOOKUP($B245,Data!$A$8:FF$351,Data!FF$4,FALSE)</f>
        <v>4.6809954751131221E-2</v>
      </c>
      <c r="AN245" s="22" t="e">
        <f>VLOOKUP($B245,Data!$A$8:$EZ$351,Data!#REF!,FALSE)</f>
        <v>#REF!</v>
      </c>
      <c r="AO245" s="22" t="e">
        <f>VLOOKUP($B245,Data!$A$8:$EZ$351,Data!#REF!,FALSE)</f>
        <v>#REF!</v>
      </c>
      <c r="AP245" s="22" t="e">
        <f>VLOOKUP($B245,Data!$A$8:$EZ$351,Data!#REF!,FALSE)</f>
        <v>#REF!</v>
      </c>
      <c r="AQ245" s="22" t="e">
        <f>VLOOKUP($B245,Data!$A$8:$EZ$351,Data!#REF!,FALSE)</f>
        <v>#REF!</v>
      </c>
      <c r="AR245" s="22" t="e">
        <f>VLOOKUP($B245,Data!$A$8:$EZ$351,Data!#REF!,FALSE)</f>
        <v>#REF!</v>
      </c>
      <c r="AS245" s="22" t="e">
        <f>VLOOKUP($B245,Data!$A$8:$EZ$351,Data!#REF!,FALSE)</f>
        <v>#REF!</v>
      </c>
      <c r="AT245" s="22" t="e">
        <f>VLOOKUP($B245,Data!$A$8:$EZ$351,Data!#REF!,FALSE)</f>
        <v>#REF!</v>
      </c>
      <c r="AU245" s="22" t="e">
        <f>VLOOKUP($B245,Data!$A$8:$EZ$351,Data!#REF!,FALSE)</f>
        <v>#REF!</v>
      </c>
      <c r="AV245" s="22" t="e">
        <f>VLOOKUP($B245,Data!$A$8:$EZ$351,Data!#REF!,FALSE)</f>
        <v>#REF!</v>
      </c>
      <c r="AW245" s="22" t="e">
        <f>VLOOKUP($B245,Data!$A$8:$EZ$351,Data!#REF!,FALSE)</f>
        <v>#REF!</v>
      </c>
      <c r="AX245" s="22" t="e">
        <f>VLOOKUP($B245,Data!$A$8:$EZ$351,Data!#REF!,FALSE)</f>
        <v>#REF!</v>
      </c>
      <c r="AY245" s="22" t="e">
        <f>VLOOKUP($B245,Data!$A$8:$EZ$351,Data!#REF!,FALSE)</f>
        <v>#REF!</v>
      </c>
      <c r="AZ245" s="22" t="e">
        <f>VLOOKUP($B245,Data!$A$8:$EZ$351,Data!#REF!,FALSE)</f>
        <v>#REF!</v>
      </c>
      <c r="BA245" s="22" t="e">
        <f>VLOOKUP($B245,Data!$A$8:$EZ$351,Data!#REF!,FALSE)</f>
        <v>#REF!</v>
      </c>
      <c r="BB245" s="22" t="e">
        <f>VLOOKUP($B245,Data!$A$8:$EZ$351,Data!#REF!,FALSE)</f>
        <v>#REF!</v>
      </c>
      <c r="BC245" s="22" t="e">
        <f>VLOOKUP($B245,Data!$A$8:$EZ$351,Data!#REF!,FALSE)</f>
        <v>#REF!</v>
      </c>
      <c r="BD245" s="22" t="e">
        <f>VLOOKUP($B245,Data!$A$8:$EZ$351,Data!#REF!,FALSE)</f>
        <v>#REF!</v>
      </c>
      <c r="BE245" s="22" t="e">
        <f>VLOOKUP($B245,Data!$A$8:$EZ$351,Data!#REF!,FALSE)</f>
        <v>#REF!</v>
      </c>
    </row>
    <row r="246" spans="1:57" x14ac:dyDescent="0.3">
      <c r="A246" s="1"/>
      <c r="B246" s="16" t="s">
        <v>257</v>
      </c>
      <c r="C246" s="35" t="s">
        <v>441</v>
      </c>
      <c r="D246" t="s">
        <v>0</v>
      </c>
      <c r="E246" s="36" t="s">
        <v>257</v>
      </c>
      <c r="F246" t="s">
        <v>395</v>
      </c>
      <c r="G246" t="s">
        <v>418</v>
      </c>
      <c r="H246" s="22" t="e">
        <f>VLOOKUP($B246,Data!$A$8:$EZ$351,Data!EA$4,FALSE)</f>
        <v>#DIV/0!</v>
      </c>
      <c r="I246" s="22">
        <f>VLOOKUP($B246,Data!$A$8:$EZ$351,Data!EB$4,FALSE)</f>
        <v>3.2491166077738519E-2</v>
      </c>
      <c r="J246" s="22">
        <f>VLOOKUP($B246,Data!$A$8:$EZ$351,Data!EC$4,FALSE)</f>
        <v>2.966490299823633E-2</v>
      </c>
      <c r="K246" s="22">
        <f>VLOOKUP($B246,Data!$A$8:$EZ$351,Data!ED$4,FALSE)</f>
        <v>2.8661971830985917E-2</v>
      </c>
      <c r="L246" s="22">
        <f>VLOOKUP($B246,Data!$A$8:$EZ$351,Data!EE$4,FALSE)</f>
        <v>3.0236363636363638E-2</v>
      </c>
      <c r="M246" s="22">
        <f>VLOOKUP($B246,Data!$A$8:$EZ$351,Data!EF$4,FALSE)</f>
        <v>2.6861313868613138E-2</v>
      </c>
      <c r="N246" s="22">
        <f>VLOOKUP($B246,Data!$A$8:$EZ$351,Data!EG$4,FALSE)</f>
        <v>2.5294117647058825E-2</v>
      </c>
      <c r="O246" s="22">
        <f>VLOOKUP($B246,Data!$A$8:$EZ$351,Data!EH$4,FALSE)</f>
        <v>2.3345935727788279E-2</v>
      </c>
      <c r="P246" s="22">
        <f>VLOOKUP($B246,Data!$A$8:$EZ$351,Data!EI$4,FALSE)</f>
        <v>2.2773722627737226E-2</v>
      </c>
      <c r="Q246" s="22">
        <f>VLOOKUP($B246,Data!$A$8:$EZ$351,Data!EJ$4,FALSE)</f>
        <v>2.2401500938086304E-2</v>
      </c>
      <c r="R246" s="22">
        <f>VLOOKUP($B246,Data!$A$8:$EZ$351,Data!EK$4,FALSE)</f>
        <v>2.1455223880597014E-2</v>
      </c>
      <c r="S246" s="22">
        <f>VLOOKUP($B246,Data!$A$8:$EZ$351,Data!EL$4,FALSE)</f>
        <v>2.0840950639853747E-2</v>
      </c>
      <c r="T246" s="22">
        <f>VLOOKUP($B246,Data!$A$8:$EZ$351,Data!EM$4,FALSE)</f>
        <v>1.9544658493870402E-2</v>
      </c>
      <c r="U246" s="22">
        <f>VLOOKUP($B246,Data!$A$8:$EZ$351,Data!EN$4,FALSE)</f>
        <v>1.9855334538878843E-2</v>
      </c>
      <c r="V246" s="22">
        <f>VLOOKUP($B246,Data!$A$8:$EZ$351,Data!EO$4,FALSE)</f>
        <v>1.9873873873873873E-2</v>
      </c>
      <c r="W246" s="22">
        <f>VLOOKUP($B246,Data!$A$8:$EZ$351,Data!EP$4,FALSE)</f>
        <v>2.1328273244781783E-2</v>
      </c>
      <c r="X246" s="22">
        <f>VLOOKUP($B246,Data!$A$8:$EZ$351,Data!EQ$4,FALSE)</f>
        <v>2.1403508771929824E-2</v>
      </c>
      <c r="Y246" s="22">
        <f>VLOOKUP($B246,Data!$A$8:$EZ$351,Data!ER$4,FALSE)</f>
        <v>2.0798479087452471E-2</v>
      </c>
      <c r="Z246" s="22">
        <f>VLOOKUP($B246,Data!$A$8:$EZ$351,Data!ES$4,FALSE)</f>
        <v>1.9868173258003767E-2</v>
      </c>
      <c r="AA246" s="22">
        <f>VLOOKUP($B246,Data!$A$8:$EZ$351,Data!ET$4,FALSE)</f>
        <v>1.987108655616943E-2</v>
      </c>
      <c r="AB246" s="22">
        <f>VLOOKUP($B246,Data!$A$8:$EZ$351,Data!EU$4,FALSE)</f>
        <v>2.1520467836257311E-2</v>
      </c>
      <c r="AC246" s="22">
        <f>VLOOKUP($B246,Data!$A$8:$EZ$351,Data!EV$4,FALSE)</f>
        <v>2.0076481835564052E-2</v>
      </c>
      <c r="AD246" s="22">
        <f>VLOOKUP($B246,Data!$A$8:$EZ$351,Data!EW$4,FALSE)</f>
        <v>1.7363636363636362E-2</v>
      </c>
      <c r="AE246" s="22">
        <f>VLOOKUP($B246,Data!$A$8:$EZ$351,Data!EX$4,FALSE)</f>
        <v>1.7723132969034609E-2</v>
      </c>
      <c r="AF246" s="22">
        <f>VLOOKUP($B246,Data!$A$8:$EZ$351,Data!EY$4,FALSE)</f>
        <v>1.8424908424908425E-2</v>
      </c>
      <c r="AG246" s="22">
        <f>VLOOKUP($B246,Data!$A$8:$EZ$351,Data!EZ$4,FALSE)</f>
        <v>1.7939698492462311E-2</v>
      </c>
      <c r="AH246" s="22">
        <f>VLOOKUP($B246,Data!$A$8:$FA$351,Data!FA$4,FALSE)</f>
        <v>1.8782608695652174E-2</v>
      </c>
      <c r="AI246" s="22">
        <f>VLOOKUP($B246,Data!$A$8:FB$351,Data!FB$4,FALSE)</f>
        <v>1.8458904109589041E-2</v>
      </c>
      <c r="AJ246" s="22">
        <f>VLOOKUP($B246,Data!$A$8:FC$351,Data!FC$4,FALSE)</f>
        <v>2.0373665480427048E-2</v>
      </c>
      <c r="AK246" s="22">
        <f>VLOOKUP($B246,Data!$A$8:FD$351,Data!FD$4,FALSE)</f>
        <v>5.5214152700186217E-2</v>
      </c>
      <c r="AL246" s="22">
        <f>VLOOKUP($B246,Data!$A$8:FE$351,Data!FE$4,FALSE)</f>
        <v>5.8976833976833974E-2</v>
      </c>
      <c r="AM246" s="22">
        <f>VLOOKUP($B246,Data!$A$8:FF$351,Data!FF$4,FALSE)</f>
        <v>5.4202898550724639E-2</v>
      </c>
      <c r="AN246" s="22" t="e">
        <f>VLOOKUP($B246,Data!$A$8:$EZ$351,Data!#REF!,FALSE)</f>
        <v>#REF!</v>
      </c>
      <c r="AO246" s="22" t="e">
        <f>VLOOKUP($B246,Data!$A$8:$EZ$351,Data!#REF!,FALSE)</f>
        <v>#REF!</v>
      </c>
      <c r="AP246" s="22" t="e">
        <f>VLOOKUP($B246,Data!$A$8:$EZ$351,Data!#REF!,FALSE)</f>
        <v>#REF!</v>
      </c>
      <c r="AQ246" s="22" t="e">
        <f>VLOOKUP($B246,Data!$A$8:$EZ$351,Data!#REF!,FALSE)</f>
        <v>#REF!</v>
      </c>
      <c r="AR246" s="22" t="e">
        <f>VLOOKUP($B246,Data!$A$8:$EZ$351,Data!#REF!,FALSE)</f>
        <v>#REF!</v>
      </c>
      <c r="AS246" s="22" t="e">
        <f>VLOOKUP($B246,Data!$A$8:$EZ$351,Data!#REF!,FALSE)</f>
        <v>#REF!</v>
      </c>
      <c r="AT246" s="22" t="e">
        <f>VLOOKUP($B246,Data!$A$8:$EZ$351,Data!#REF!,FALSE)</f>
        <v>#REF!</v>
      </c>
      <c r="AU246" s="22" t="e">
        <f>VLOOKUP($B246,Data!$A$8:$EZ$351,Data!#REF!,FALSE)</f>
        <v>#REF!</v>
      </c>
      <c r="AV246" s="22" t="e">
        <f>VLOOKUP($B246,Data!$A$8:$EZ$351,Data!#REF!,FALSE)</f>
        <v>#REF!</v>
      </c>
      <c r="AW246" s="22" t="e">
        <f>VLOOKUP($B246,Data!$A$8:$EZ$351,Data!#REF!,FALSE)</f>
        <v>#REF!</v>
      </c>
      <c r="AX246" s="22" t="e">
        <f>VLOOKUP($B246,Data!$A$8:$EZ$351,Data!#REF!,FALSE)</f>
        <v>#REF!</v>
      </c>
      <c r="AY246" s="22" t="e">
        <f>VLOOKUP($B246,Data!$A$8:$EZ$351,Data!#REF!,FALSE)</f>
        <v>#REF!</v>
      </c>
      <c r="AZ246" s="22" t="e">
        <f>VLOOKUP($B246,Data!$A$8:$EZ$351,Data!#REF!,FALSE)</f>
        <v>#REF!</v>
      </c>
      <c r="BA246" s="22" t="e">
        <f>VLOOKUP($B246,Data!$A$8:$EZ$351,Data!#REF!,FALSE)</f>
        <v>#REF!</v>
      </c>
      <c r="BB246" s="22" t="e">
        <f>VLOOKUP($B246,Data!$A$8:$EZ$351,Data!#REF!,FALSE)</f>
        <v>#REF!</v>
      </c>
      <c r="BC246" s="22" t="e">
        <f>VLOOKUP($B246,Data!$A$8:$EZ$351,Data!#REF!,FALSE)</f>
        <v>#REF!</v>
      </c>
      <c r="BD246" s="22" t="e">
        <f>VLOOKUP($B246,Data!$A$8:$EZ$351,Data!#REF!,FALSE)</f>
        <v>#REF!</v>
      </c>
      <c r="BE246" s="22" t="e">
        <f>VLOOKUP($B246,Data!$A$8:$EZ$351,Data!#REF!,FALSE)</f>
        <v>#REF!</v>
      </c>
    </row>
    <row r="247" spans="1:57" x14ac:dyDescent="0.3">
      <c r="A247" s="1"/>
      <c r="B247" s="16" t="s">
        <v>258</v>
      </c>
      <c r="C247" s="35" t="s">
        <v>440</v>
      </c>
      <c r="D247" t="s">
        <v>442</v>
      </c>
      <c r="E247" s="36" t="s">
        <v>258</v>
      </c>
      <c r="F247" t="s">
        <v>403</v>
      </c>
      <c r="G247" t="s">
        <v>418</v>
      </c>
      <c r="H247" s="22" t="e">
        <f>VLOOKUP($B247,Data!$A$8:$EZ$351,Data!EA$4,FALSE)</f>
        <v>#DIV/0!</v>
      </c>
      <c r="I247" s="22">
        <f>VLOOKUP($B247,Data!$A$8:$EZ$351,Data!EB$4,FALSE)</f>
        <v>8.6191335740072206E-2</v>
      </c>
      <c r="J247" s="22">
        <f>VLOOKUP($B247,Data!$A$8:$EZ$351,Data!EC$4,FALSE)</f>
        <v>8.1363311920057108E-2</v>
      </c>
      <c r="K247" s="22">
        <f>VLOOKUP($B247,Data!$A$8:$EZ$351,Data!ED$4,FALSE)</f>
        <v>7.4174311926605507E-2</v>
      </c>
      <c r="L247" s="22">
        <f>VLOOKUP($B247,Data!$A$8:$EZ$351,Data!EE$4,FALSE)</f>
        <v>7.4756699576868826E-2</v>
      </c>
      <c r="M247" s="22">
        <f>VLOOKUP($B247,Data!$A$8:$EZ$351,Data!EF$4,FALSE)</f>
        <v>6.777970813064628E-2</v>
      </c>
      <c r="N247" s="22">
        <f>VLOOKUP($B247,Data!$A$8:$EZ$351,Data!EG$4,FALSE)</f>
        <v>6.3335654596100285E-2</v>
      </c>
      <c r="O247" s="22">
        <f>VLOOKUP($B247,Data!$A$8:$EZ$351,Data!EH$4,FALSE)</f>
        <v>5.9656982849142455E-2</v>
      </c>
      <c r="P247" s="22">
        <f>VLOOKUP($B247,Data!$A$8:$EZ$351,Data!EI$4,FALSE)</f>
        <v>5.8950877192982455E-2</v>
      </c>
      <c r="Q247" s="22">
        <f>VLOOKUP($B247,Data!$A$8:$EZ$351,Data!EJ$4,FALSE)</f>
        <v>5.6857952532766563E-2</v>
      </c>
      <c r="R247" s="22">
        <f>VLOOKUP($B247,Data!$A$8:$EZ$351,Data!EK$4,FALSE)</f>
        <v>5.4355742296918766E-2</v>
      </c>
      <c r="S247" s="22">
        <f>VLOOKUP($B247,Data!$A$8:$EZ$351,Data!EL$4,FALSE)</f>
        <v>5.251763046544429E-2</v>
      </c>
      <c r="T247" s="22">
        <f>VLOOKUP($B247,Data!$A$8:$EZ$351,Data!EM$4,FALSE)</f>
        <v>5.519023689877961E-2</v>
      </c>
      <c r="U247" s="22">
        <f>VLOOKUP($B247,Data!$A$8:$EZ$351,Data!EN$4,FALSE)</f>
        <v>5.3188821211035471E-2</v>
      </c>
      <c r="V247" s="22">
        <f>VLOOKUP($B247,Data!$A$8:$EZ$351,Data!EO$4,FALSE)</f>
        <v>5.3888486603910213E-2</v>
      </c>
      <c r="W247" s="22">
        <f>VLOOKUP($B247,Data!$A$8:$EZ$351,Data!EP$4,FALSE)</f>
        <v>5.2462051092188079E-2</v>
      </c>
      <c r="X247" s="22">
        <f>VLOOKUP($B247,Data!$A$8:$EZ$351,Data!EQ$4,FALSE)</f>
        <v>5.3709382986491423E-2</v>
      </c>
      <c r="Y247" s="22">
        <f>VLOOKUP($B247,Data!$A$8:$EZ$351,Data!ER$4,FALSE)</f>
        <v>5.4137298091042584E-2</v>
      </c>
      <c r="Z247" s="22">
        <f>VLOOKUP($B247,Data!$A$8:$EZ$351,Data!ES$4,FALSE)</f>
        <v>5.2428103385511467E-2</v>
      </c>
      <c r="AA247" s="22">
        <f>VLOOKUP($B247,Data!$A$8:$EZ$351,Data!ET$4,FALSE)</f>
        <v>4.8711267605633803E-2</v>
      </c>
      <c r="AB247" s="22">
        <f>VLOOKUP($B247,Data!$A$8:$EZ$351,Data!EU$4,FALSE)</f>
        <v>5.0239858906525575E-2</v>
      </c>
      <c r="AC247" s="22">
        <f>VLOOKUP($B247,Data!$A$8:$EZ$351,Data!EV$4,FALSE)</f>
        <v>4.8646196789951149E-2</v>
      </c>
      <c r="AD247" s="22">
        <f>VLOOKUP($B247,Data!$A$8:$EZ$351,Data!EW$4,FALSE)</f>
        <v>4.6050800278357687E-2</v>
      </c>
      <c r="AE247" s="22">
        <f>VLOOKUP($B247,Data!$A$8:$EZ$351,Data!EX$4,FALSE)</f>
        <v>4.3478409869773818E-2</v>
      </c>
      <c r="AF247" s="22">
        <f>VLOOKUP($B247,Data!$A$8:$EZ$351,Data!EY$4,FALSE)</f>
        <v>4.3324423655195454E-2</v>
      </c>
      <c r="AG247" s="22">
        <f>VLOOKUP($B247,Data!$A$8:$EZ$351,Data!EZ$4,FALSE)</f>
        <v>4.1947791164658632E-2</v>
      </c>
      <c r="AH247" s="22">
        <f>VLOOKUP($B247,Data!$A$8:$FA$351,Data!FA$4,FALSE)</f>
        <v>4.224779959377116E-2</v>
      </c>
      <c r="AI247" s="22">
        <f>VLOOKUP($B247,Data!$A$8:FB$351,Data!FB$4,FALSE)</f>
        <v>4.1773482536453035E-2</v>
      </c>
      <c r="AJ247" s="22">
        <f>VLOOKUP($B247,Data!$A$8:FC$351,Data!FC$4,FALSE)</f>
        <v>4.5765148921602189E-2</v>
      </c>
      <c r="AK247" s="22">
        <f>VLOOKUP($B247,Data!$A$8:FD$351,Data!FD$4,FALSE)</f>
        <v>8.3069306930693074E-2</v>
      </c>
      <c r="AL247" s="22">
        <f>VLOOKUP($B247,Data!$A$8:FE$351,Data!FE$4,FALSE)</f>
        <v>8.2293796864349011E-2</v>
      </c>
      <c r="AM247" s="22">
        <f>VLOOKUP($B247,Data!$A$8:FF$351,Data!FF$4,FALSE)</f>
        <v>8.370524852276677E-2</v>
      </c>
      <c r="AN247" s="22" t="e">
        <f>VLOOKUP($B247,Data!$A$8:$EZ$351,Data!#REF!,FALSE)</f>
        <v>#REF!</v>
      </c>
      <c r="AO247" s="22" t="e">
        <f>VLOOKUP($B247,Data!$A$8:$EZ$351,Data!#REF!,FALSE)</f>
        <v>#REF!</v>
      </c>
      <c r="AP247" s="22" t="e">
        <f>VLOOKUP($B247,Data!$A$8:$EZ$351,Data!#REF!,FALSE)</f>
        <v>#REF!</v>
      </c>
      <c r="AQ247" s="22" t="e">
        <f>VLOOKUP($B247,Data!$A$8:$EZ$351,Data!#REF!,FALSE)</f>
        <v>#REF!</v>
      </c>
      <c r="AR247" s="22" t="e">
        <f>VLOOKUP($B247,Data!$A$8:$EZ$351,Data!#REF!,FALSE)</f>
        <v>#REF!</v>
      </c>
      <c r="AS247" s="22" t="e">
        <f>VLOOKUP($B247,Data!$A$8:$EZ$351,Data!#REF!,FALSE)</f>
        <v>#REF!</v>
      </c>
      <c r="AT247" s="22" t="e">
        <f>VLOOKUP($B247,Data!$A$8:$EZ$351,Data!#REF!,FALSE)</f>
        <v>#REF!</v>
      </c>
      <c r="AU247" s="22" t="e">
        <f>VLOOKUP($B247,Data!$A$8:$EZ$351,Data!#REF!,FALSE)</f>
        <v>#REF!</v>
      </c>
      <c r="AV247" s="22" t="e">
        <f>VLOOKUP($B247,Data!$A$8:$EZ$351,Data!#REF!,FALSE)</f>
        <v>#REF!</v>
      </c>
      <c r="AW247" s="22" t="e">
        <f>VLOOKUP($B247,Data!$A$8:$EZ$351,Data!#REF!,FALSE)</f>
        <v>#REF!</v>
      </c>
      <c r="AX247" s="22" t="e">
        <f>VLOOKUP($B247,Data!$A$8:$EZ$351,Data!#REF!,FALSE)</f>
        <v>#REF!</v>
      </c>
      <c r="AY247" s="22" t="e">
        <f>VLOOKUP($B247,Data!$A$8:$EZ$351,Data!#REF!,FALSE)</f>
        <v>#REF!</v>
      </c>
      <c r="AZ247" s="22" t="e">
        <f>VLOOKUP($B247,Data!$A$8:$EZ$351,Data!#REF!,FALSE)</f>
        <v>#REF!</v>
      </c>
      <c r="BA247" s="22" t="e">
        <f>VLOOKUP($B247,Data!$A$8:$EZ$351,Data!#REF!,FALSE)</f>
        <v>#REF!</v>
      </c>
      <c r="BB247" s="22" t="e">
        <f>VLOOKUP($B247,Data!$A$8:$EZ$351,Data!#REF!,FALSE)</f>
        <v>#REF!</v>
      </c>
      <c r="BC247" s="22" t="e">
        <f>VLOOKUP($B247,Data!$A$8:$EZ$351,Data!#REF!,FALSE)</f>
        <v>#REF!</v>
      </c>
      <c r="BD247" s="22" t="e">
        <f>VLOOKUP($B247,Data!$A$8:$EZ$351,Data!#REF!,FALSE)</f>
        <v>#REF!</v>
      </c>
      <c r="BE247" s="22" t="e">
        <f>VLOOKUP($B247,Data!$A$8:$EZ$351,Data!#REF!,FALSE)</f>
        <v>#REF!</v>
      </c>
    </row>
    <row r="248" spans="1:57" x14ac:dyDescent="0.3">
      <c r="A248" s="1"/>
      <c r="B248" s="16" t="s">
        <v>453</v>
      </c>
      <c r="C248" s="35" t="s">
        <v>446</v>
      </c>
      <c r="D248" t="s">
        <v>0</v>
      </c>
      <c r="E248" s="36" t="s">
        <v>424</v>
      </c>
      <c r="F248" t="s">
        <v>395</v>
      </c>
      <c r="G248" t="s">
        <v>418</v>
      </c>
      <c r="H248" s="22" t="e">
        <f>VLOOKUP($B248,Data!$A$8:$EZ$351,Data!EA$4,FALSE)</f>
        <v>#DIV/0!</v>
      </c>
      <c r="I248" s="22">
        <f>VLOOKUP($B248,Data!$A$8:$EZ$351,Data!EB$4,FALSE)</f>
        <v>7.7035573122529649E-2</v>
      </c>
      <c r="J248" s="22">
        <f>VLOOKUP($B248,Data!$A$8:$EZ$351,Data!EC$4,FALSE)</f>
        <v>6.9818548387096779E-2</v>
      </c>
      <c r="K248" s="22">
        <f>VLOOKUP($B248,Data!$A$8:$EZ$351,Data!ED$4,FALSE)</f>
        <v>6.7728194726166327E-2</v>
      </c>
      <c r="L248" s="22">
        <f>VLOOKUP($B248,Data!$A$8:$EZ$351,Data!EE$4,FALSE)</f>
        <v>6.9380165289256196E-2</v>
      </c>
      <c r="M248" s="22">
        <f>VLOOKUP($B248,Data!$A$8:$EZ$351,Data!EF$4,FALSE)</f>
        <v>5.8922155688622753E-2</v>
      </c>
      <c r="N248" s="22">
        <f>VLOOKUP($B248,Data!$A$8:$EZ$351,Data!EG$4,FALSE)</f>
        <v>5.2307692307692305E-2</v>
      </c>
      <c r="O248" s="22">
        <f>VLOOKUP($B248,Data!$A$8:$EZ$351,Data!EH$4,FALSE)</f>
        <v>5.1469465648854962E-2</v>
      </c>
      <c r="P248" s="22">
        <f>VLOOKUP($B248,Data!$A$8:$EZ$351,Data!EI$4,FALSE)</f>
        <v>5.3426853707414831E-2</v>
      </c>
      <c r="Q248" s="22">
        <f>VLOOKUP($B248,Data!$A$8:$EZ$351,Data!EJ$4,FALSE)</f>
        <v>4.8004032258064516E-2</v>
      </c>
      <c r="R248" s="22">
        <f>VLOOKUP($B248,Data!$A$8:$EZ$351,Data!EK$4,FALSE)</f>
        <v>4.3503937007874013E-2</v>
      </c>
      <c r="S248" s="22">
        <f>VLOOKUP($B248,Data!$A$8:$EZ$351,Data!EL$4,FALSE)</f>
        <v>4.4524271844660193E-2</v>
      </c>
      <c r="T248" s="22">
        <f>VLOOKUP($B248,Data!$A$8:$EZ$351,Data!EM$4,FALSE)</f>
        <v>4.453860640301318E-2</v>
      </c>
      <c r="U248" s="22">
        <f>VLOOKUP($B248,Data!$A$8:$EZ$351,Data!EN$4,FALSE)</f>
        <v>4.6699029126213591E-2</v>
      </c>
      <c r="V248" s="22">
        <f>VLOOKUP($B248,Data!$A$8:$EZ$351,Data!EO$4,FALSE)</f>
        <v>4.3203125000000002E-2</v>
      </c>
      <c r="W248" s="22">
        <f>VLOOKUP($B248,Data!$A$8:$EZ$351,Data!EP$4,FALSE)</f>
        <v>4.4642857142857144E-2</v>
      </c>
      <c r="X248" s="22">
        <f>VLOOKUP($B248,Data!$A$8:$EZ$351,Data!EQ$4,FALSE)</f>
        <v>4.7810650887573962E-2</v>
      </c>
      <c r="Y248" s="22">
        <f>VLOOKUP($B248,Data!$A$8:$EZ$351,Data!ER$4,FALSE)</f>
        <v>4.484496124031008E-2</v>
      </c>
      <c r="Z248" s="22">
        <f>VLOOKUP($B248,Data!$A$8:$EZ$351,Data!ES$4,FALSE)</f>
        <v>4.1996124031007755E-2</v>
      </c>
      <c r="AA248" s="22">
        <f>VLOOKUP($B248,Data!$A$8:$EZ$351,Data!ET$4,FALSE)</f>
        <v>4.3210831721470021E-2</v>
      </c>
      <c r="AB248" s="22">
        <f>VLOOKUP($B248,Data!$A$8:$EZ$351,Data!EU$4,FALSE)</f>
        <v>5.0472279260780288E-2</v>
      </c>
      <c r="AC248" s="22">
        <f>VLOOKUP($B248,Data!$A$8:$EZ$351,Data!EV$4,FALSE)</f>
        <v>4.9936974789915968E-2</v>
      </c>
      <c r="AD248" s="22">
        <f>VLOOKUP($B248,Data!$A$8:$EZ$351,Data!EW$4,FALSE)</f>
        <v>4.7213822894168464E-2</v>
      </c>
      <c r="AE248" s="22">
        <f>VLOOKUP($B248,Data!$A$8:$EZ$351,Data!EX$4,FALSE)</f>
        <v>4.7634854771784231E-2</v>
      </c>
      <c r="AF248" s="22">
        <f>VLOOKUP($B248,Data!$A$8:$EZ$351,Data!EY$4,FALSE)</f>
        <v>4.8750000000000002E-2</v>
      </c>
      <c r="AG248" s="22">
        <f>VLOOKUP($B248,Data!$A$8:$EZ$351,Data!EZ$4,FALSE)</f>
        <v>4.7150943396226414E-2</v>
      </c>
      <c r="AH248" s="22">
        <f>VLOOKUP($B248,Data!$A$8:$FA$351,Data!FA$4,FALSE)</f>
        <v>4.6503759398496242E-2</v>
      </c>
      <c r="AI248" s="22">
        <f>VLOOKUP($B248,Data!$A$8:FB$351,Data!FB$4,FALSE)</f>
        <v>4.720887245841035E-2</v>
      </c>
      <c r="AJ248" s="22">
        <f>VLOOKUP($B248,Data!$A$8:FC$351,Data!FC$4,FALSE)</f>
        <v>4.9424860853432284E-2</v>
      </c>
      <c r="AK248" s="22">
        <f>VLOOKUP($B248,Data!$A$8:FD$351,Data!FD$4,FALSE)</f>
        <v>9.1985018726591761E-2</v>
      </c>
      <c r="AL248" s="22">
        <f>VLOOKUP($B248,Data!$A$8:FE$351,Data!FE$4,FALSE)</f>
        <v>9.4274952919020716E-2</v>
      </c>
      <c r="AM248" s="22">
        <f>VLOOKUP($B248,Data!$A$8:FF$351,Data!FF$4,FALSE)</f>
        <v>9.5938104448742748E-2</v>
      </c>
      <c r="AN248" s="22" t="e">
        <f>VLOOKUP($B248,Data!$A$8:$EZ$351,Data!#REF!,FALSE)</f>
        <v>#REF!</v>
      </c>
      <c r="AO248" s="22" t="e">
        <f>VLOOKUP($B248,Data!$A$8:$EZ$351,Data!#REF!,FALSE)</f>
        <v>#REF!</v>
      </c>
      <c r="AP248" s="22" t="e">
        <f>VLOOKUP($B248,Data!$A$8:$EZ$351,Data!#REF!,FALSE)</f>
        <v>#REF!</v>
      </c>
      <c r="AQ248" s="22" t="e">
        <f>VLOOKUP($B248,Data!$A$8:$EZ$351,Data!#REF!,FALSE)</f>
        <v>#REF!</v>
      </c>
      <c r="AR248" s="22" t="e">
        <f>VLOOKUP($B248,Data!$A$8:$EZ$351,Data!#REF!,FALSE)</f>
        <v>#REF!</v>
      </c>
      <c r="AS248" s="22" t="e">
        <f>VLOOKUP($B248,Data!$A$8:$EZ$351,Data!#REF!,FALSE)</f>
        <v>#REF!</v>
      </c>
      <c r="AT248" s="22" t="e">
        <f>VLOOKUP($B248,Data!$A$8:$EZ$351,Data!#REF!,FALSE)</f>
        <v>#REF!</v>
      </c>
      <c r="AU248" s="22" t="e">
        <f>VLOOKUP($B248,Data!$A$8:$EZ$351,Data!#REF!,FALSE)</f>
        <v>#REF!</v>
      </c>
      <c r="AV248" s="22" t="e">
        <f>VLOOKUP($B248,Data!$A$8:$EZ$351,Data!#REF!,FALSE)</f>
        <v>#REF!</v>
      </c>
      <c r="AW248" s="22" t="e">
        <f>VLOOKUP($B248,Data!$A$8:$EZ$351,Data!#REF!,FALSE)</f>
        <v>#REF!</v>
      </c>
      <c r="AX248" s="22" t="e">
        <f>VLOOKUP($B248,Data!$A$8:$EZ$351,Data!#REF!,FALSE)</f>
        <v>#REF!</v>
      </c>
      <c r="AY248" s="22" t="e">
        <f>VLOOKUP($B248,Data!$A$8:$EZ$351,Data!#REF!,FALSE)</f>
        <v>#REF!</v>
      </c>
      <c r="AZ248" s="22" t="e">
        <f>VLOOKUP($B248,Data!$A$8:$EZ$351,Data!#REF!,FALSE)</f>
        <v>#REF!</v>
      </c>
      <c r="BA248" s="22" t="e">
        <f>VLOOKUP($B248,Data!$A$8:$EZ$351,Data!#REF!,FALSE)</f>
        <v>#REF!</v>
      </c>
      <c r="BB248" s="22" t="e">
        <f>VLOOKUP($B248,Data!$A$8:$EZ$351,Data!#REF!,FALSE)</f>
        <v>#REF!</v>
      </c>
      <c r="BC248" s="22" t="e">
        <f>VLOOKUP($B248,Data!$A$8:$EZ$351,Data!#REF!,FALSE)</f>
        <v>#REF!</v>
      </c>
      <c r="BD248" s="22" t="e">
        <f>VLOOKUP($B248,Data!$A$8:$EZ$351,Data!#REF!,FALSE)</f>
        <v>#REF!</v>
      </c>
      <c r="BE248" s="22" t="e">
        <f>VLOOKUP($B248,Data!$A$8:$EZ$351,Data!#REF!,FALSE)</f>
        <v>#REF!</v>
      </c>
    </row>
    <row r="249" spans="1:57" x14ac:dyDescent="0.3">
      <c r="A249" s="1"/>
      <c r="B249" s="16" t="s">
        <v>259</v>
      </c>
      <c r="C249" s="35" t="s">
        <v>441</v>
      </c>
      <c r="D249" t="s">
        <v>442</v>
      </c>
      <c r="E249" s="36" t="s">
        <v>259</v>
      </c>
      <c r="F249" t="s">
        <v>409</v>
      </c>
      <c r="G249" t="s">
        <v>418</v>
      </c>
      <c r="H249" s="22" t="e">
        <f>VLOOKUP($B249,Data!$A$8:$EZ$351,Data!EA$4,FALSE)</f>
        <v>#DIV/0!</v>
      </c>
      <c r="I249" s="22">
        <f>VLOOKUP($B249,Data!$A$8:$EZ$351,Data!EB$4,FALSE)</f>
        <v>4.467405475880052E-2</v>
      </c>
      <c r="J249" s="22">
        <f>VLOOKUP($B249,Data!$A$8:$EZ$351,Data!EC$4,FALSE)</f>
        <v>4.1539973787680207E-2</v>
      </c>
      <c r="K249" s="22">
        <f>VLOOKUP($B249,Data!$A$8:$EZ$351,Data!ED$4,FALSE)</f>
        <v>3.8511749347258484E-2</v>
      </c>
      <c r="L249" s="22">
        <f>VLOOKUP($B249,Data!$A$8:$EZ$351,Data!EE$4,FALSE)</f>
        <v>4.0092592592592589E-2</v>
      </c>
      <c r="M249" s="22">
        <f>VLOOKUP($B249,Data!$A$8:$EZ$351,Data!EF$4,FALSE)</f>
        <v>3.6028037383177572E-2</v>
      </c>
      <c r="N249" s="22">
        <f>VLOOKUP($B249,Data!$A$8:$EZ$351,Data!EG$4,FALSE)</f>
        <v>3.287433155080214E-2</v>
      </c>
      <c r="O249" s="22">
        <f>VLOOKUP($B249,Data!$A$8:$EZ$351,Data!EH$4,FALSE)</f>
        <v>3.02809364548495E-2</v>
      </c>
      <c r="P249" s="22">
        <f>VLOOKUP($B249,Data!$A$8:$EZ$351,Data!EI$4,FALSE)</f>
        <v>2.985303941215765E-2</v>
      </c>
      <c r="Q249" s="22">
        <f>VLOOKUP($B249,Data!$A$8:$EZ$351,Data!EJ$4,FALSE)</f>
        <v>2.6903183023872679E-2</v>
      </c>
      <c r="R249" s="22">
        <f>VLOOKUP($B249,Data!$A$8:$EZ$351,Data!EK$4,FALSE)</f>
        <v>2.5603960396039602E-2</v>
      </c>
      <c r="S249" s="22">
        <f>VLOOKUP($B249,Data!$A$8:$EZ$351,Data!EL$4,FALSE)</f>
        <v>2.3948051948051947E-2</v>
      </c>
      <c r="T249" s="22">
        <f>VLOOKUP($B249,Data!$A$8:$EZ$351,Data!EM$4,FALSE)</f>
        <v>2.5641521598968407E-2</v>
      </c>
      <c r="U249" s="22">
        <f>VLOOKUP($B249,Data!$A$8:$EZ$351,Data!EN$4,FALSE)</f>
        <v>2.4172015404364571E-2</v>
      </c>
      <c r="V249" s="22">
        <f>VLOOKUP($B249,Data!$A$8:$EZ$351,Data!EO$4,FALSE)</f>
        <v>2.3971722365038559E-2</v>
      </c>
      <c r="W249" s="22">
        <f>VLOOKUP($B249,Data!$A$8:$EZ$351,Data!EP$4,FALSE)</f>
        <v>2.3964379947229553E-2</v>
      </c>
      <c r="X249" s="22">
        <f>VLOOKUP($B249,Data!$A$8:$EZ$351,Data!EQ$4,FALSE)</f>
        <v>2.5269179004037686E-2</v>
      </c>
      <c r="Y249" s="22">
        <f>VLOOKUP($B249,Data!$A$8:$EZ$351,Data!ER$4,FALSE)</f>
        <v>2.5151924375422012E-2</v>
      </c>
      <c r="Z249" s="22">
        <f>VLOOKUP($B249,Data!$A$8:$EZ$351,Data!ES$4,FALSE)</f>
        <v>2.4098798397863819E-2</v>
      </c>
      <c r="AA249" s="22">
        <f>VLOOKUP($B249,Data!$A$8:$EZ$351,Data!ET$4,FALSE)</f>
        <v>2.4370419720186543E-2</v>
      </c>
      <c r="AB249" s="22">
        <f>VLOOKUP($B249,Data!$A$8:$EZ$351,Data!EU$4,FALSE)</f>
        <v>2.7245308310991957E-2</v>
      </c>
      <c r="AC249" s="22">
        <f>VLOOKUP($B249,Data!$A$8:$EZ$351,Data!EV$4,FALSE)</f>
        <v>2.5649867374005306E-2</v>
      </c>
      <c r="AD249" s="22">
        <f>VLOOKUP($B249,Data!$A$8:$EZ$351,Data!EW$4,FALSE)</f>
        <v>2.4349514563106796E-2</v>
      </c>
      <c r="AE249" s="22">
        <f>VLOOKUP($B249,Data!$A$8:$EZ$351,Data!EX$4,FALSE)</f>
        <v>2.4806451612903225E-2</v>
      </c>
      <c r="AF249" s="22">
        <f>VLOOKUP($B249,Data!$A$8:$EZ$351,Data!EY$4,FALSE)</f>
        <v>2.6914212548015366E-2</v>
      </c>
      <c r="AG249" s="22">
        <f>VLOOKUP($B249,Data!$A$8:$EZ$351,Data!EZ$4,FALSE)</f>
        <v>2.6056518946692357E-2</v>
      </c>
      <c r="AH249" s="22">
        <f>VLOOKUP($B249,Data!$A$8:$FA$351,Data!FA$4,FALSE)</f>
        <v>2.633617859487853E-2</v>
      </c>
      <c r="AI249" s="22">
        <f>VLOOKUP($B249,Data!$A$8:FB$351,Data!FB$4,FALSE)</f>
        <v>2.6796823295830576E-2</v>
      </c>
      <c r="AJ249" s="22">
        <f>VLOOKUP($B249,Data!$A$8:FC$351,Data!FC$4,FALSE)</f>
        <v>2.8255347593582888E-2</v>
      </c>
      <c r="AK249" s="22">
        <f>VLOOKUP($B249,Data!$A$8:FD$351,Data!FD$4,FALSE)</f>
        <v>6.0527704485488124E-2</v>
      </c>
      <c r="AL249" s="22">
        <f>VLOOKUP($B249,Data!$A$8:FE$351,Data!FE$4,FALSE)</f>
        <v>6.1199186991869922E-2</v>
      </c>
      <c r="AM249" s="22">
        <f>VLOOKUP($B249,Data!$A$8:FF$351,Data!FF$4,FALSE)</f>
        <v>5.7641509433962262E-2</v>
      </c>
      <c r="AN249" s="22" t="e">
        <f>VLOOKUP($B249,Data!$A$8:$EZ$351,Data!#REF!,FALSE)</f>
        <v>#REF!</v>
      </c>
      <c r="AO249" s="22" t="e">
        <f>VLOOKUP($B249,Data!$A$8:$EZ$351,Data!#REF!,FALSE)</f>
        <v>#REF!</v>
      </c>
      <c r="AP249" s="22" t="e">
        <f>VLOOKUP($B249,Data!$A$8:$EZ$351,Data!#REF!,FALSE)</f>
        <v>#REF!</v>
      </c>
      <c r="AQ249" s="22" t="e">
        <f>VLOOKUP($B249,Data!$A$8:$EZ$351,Data!#REF!,FALSE)</f>
        <v>#REF!</v>
      </c>
      <c r="AR249" s="22" t="e">
        <f>VLOOKUP($B249,Data!$A$8:$EZ$351,Data!#REF!,FALSE)</f>
        <v>#REF!</v>
      </c>
      <c r="AS249" s="22" t="e">
        <f>VLOOKUP($B249,Data!$A$8:$EZ$351,Data!#REF!,FALSE)</f>
        <v>#REF!</v>
      </c>
      <c r="AT249" s="22" t="e">
        <f>VLOOKUP($B249,Data!$A$8:$EZ$351,Data!#REF!,FALSE)</f>
        <v>#REF!</v>
      </c>
      <c r="AU249" s="22" t="e">
        <f>VLOOKUP($B249,Data!$A$8:$EZ$351,Data!#REF!,FALSE)</f>
        <v>#REF!</v>
      </c>
      <c r="AV249" s="22" t="e">
        <f>VLOOKUP($B249,Data!$A$8:$EZ$351,Data!#REF!,FALSE)</f>
        <v>#REF!</v>
      </c>
      <c r="AW249" s="22" t="e">
        <f>VLOOKUP($B249,Data!$A$8:$EZ$351,Data!#REF!,FALSE)</f>
        <v>#REF!</v>
      </c>
      <c r="AX249" s="22" t="e">
        <f>VLOOKUP($B249,Data!$A$8:$EZ$351,Data!#REF!,FALSE)</f>
        <v>#REF!</v>
      </c>
      <c r="AY249" s="22" t="e">
        <f>VLOOKUP($B249,Data!$A$8:$EZ$351,Data!#REF!,FALSE)</f>
        <v>#REF!</v>
      </c>
      <c r="AZ249" s="22" t="e">
        <f>VLOOKUP($B249,Data!$A$8:$EZ$351,Data!#REF!,FALSE)</f>
        <v>#REF!</v>
      </c>
      <c r="BA249" s="22" t="e">
        <f>VLOOKUP($B249,Data!$A$8:$EZ$351,Data!#REF!,FALSE)</f>
        <v>#REF!</v>
      </c>
      <c r="BB249" s="22" t="e">
        <f>VLOOKUP($B249,Data!$A$8:$EZ$351,Data!#REF!,FALSE)</f>
        <v>#REF!</v>
      </c>
      <c r="BC249" s="22" t="e">
        <f>VLOOKUP($B249,Data!$A$8:$EZ$351,Data!#REF!,FALSE)</f>
        <v>#REF!</v>
      </c>
      <c r="BD249" s="22" t="e">
        <f>VLOOKUP($B249,Data!$A$8:$EZ$351,Data!#REF!,FALSE)</f>
        <v>#REF!</v>
      </c>
      <c r="BE249" s="22" t="e">
        <f>VLOOKUP($B249,Data!$A$8:$EZ$351,Data!#REF!,FALSE)</f>
        <v>#REF!</v>
      </c>
    </row>
    <row r="250" spans="1:57" x14ac:dyDescent="0.3">
      <c r="A250" s="1"/>
      <c r="B250" s="16" t="s">
        <v>260</v>
      </c>
      <c r="C250" s="35" t="s">
        <v>440</v>
      </c>
      <c r="D250" t="s">
        <v>442</v>
      </c>
      <c r="E250" s="36" t="s">
        <v>260</v>
      </c>
      <c r="F250" t="s">
        <v>408</v>
      </c>
      <c r="G250" t="s">
        <v>418</v>
      </c>
      <c r="H250" s="22" t="e">
        <f>VLOOKUP($B250,Data!$A$8:$EZ$351,Data!EA$4,FALSE)</f>
        <v>#DIV/0!</v>
      </c>
      <c r="I250" s="22">
        <f>VLOOKUP($B250,Data!$A$8:$EZ$351,Data!EB$4,FALSE)</f>
        <v>7.2896935933147639E-2</v>
      </c>
      <c r="J250" s="22">
        <f>VLOOKUP($B250,Data!$A$8:$EZ$351,Data!EC$4,FALSE)</f>
        <v>7.0167130919220055E-2</v>
      </c>
      <c r="K250" s="22">
        <f>VLOOKUP($B250,Data!$A$8:$EZ$351,Data!ED$4,FALSE)</f>
        <v>6.654008438818565E-2</v>
      </c>
      <c r="L250" s="22">
        <f>VLOOKUP($B250,Data!$A$8:$EZ$351,Data!EE$4,FALSE)</f>
        <v>6.3715846994535516E-2</v>
      </c>
      <c r="M250" s="22">
        <f>VLOOKUP($B250,Data!$A$8:$EZ$351,Data!EF$4,FALSE)</f>
        <v>5.7638121546961324E-2</v>
      </c>
      <c r="N250" s="22">
        <f>VLOOKUP($B250,Data!$A$8:$EZ$351,Data!EG$4,FALSE)</f>
        <v>5.2252747252747256E-2</v>
      </c>
      <c r="O250" s="22">
        <f>VLOOKUP($B250,Data!$A$8:$EZ$351,Data!EH$4,FALSE)</f>
        <v>4.8189300411522633E-2</v>
      </c>
      <c r="P250" s="22">
        <f>VLOOKUP($B250,Data!$A$8:$EZ$351,Data!EI$4,FALSE)</f>
        <v>4.7438356164383563E-2</v>
      </c>
      <c r="Q250" s="22">
        <f>VLOOKUP($B250,Data!$A$8:$EZ$351,Data!EJ$4,FALSE)</f>
        <v>4.2782956058588548E-2</v>
      </c>
      <c r="R250" s="22">
        <f>VLOOKUP($B250,Data!$A$8:$EZ$351,Data!EK$4,FALSE)</f>
        <v>3.9853917662682606E-2</v>
      </c>
      <c r="S250" s="22">
        <f>VLOOKUP($B250,Data!$A$8:$EZ$351,Data!EL$4,FALSE)</f>
        <v>3.9268617021276597E-2</v>
      </c>
      <c r="T250" s="22">
        <f>VLOOKUP($B250,Data!$A$8:$EZ$351,Data!EM$4,FALSE)</f>
        <v>4.0934579439252335E-2</v>
      </c>
      <c r="U250" s="22">
        <f>VLOOKUP($B250,Data!$A$8:$EZ$351,Data!EN$4,FALSE)</f>
        <v>4.117092866756393E-2</v>
      </c>
      <c r="V250" s="22">
        <f>VLOOKUP($B250,Data!$A$8:$EZ$351,Data!EO$4,FALSE)</f>
        <v>4.047879616963064E-2</v>
      </c>
      <c r="W250" s="22">
        <f>VLOOKUP($B250,Data!$A$8:$EZ$351,Data!EP$4,FALSE)</f>
        <v>3.9718875502008033E-2</v>
      </c>
      <c r="X250" s="22">
        <f>VLOOKUP($B250,Data!$A$8:$EZ$351,Data!EQ$4,FALSE)</f>
        <v>3.9959785522788206E-2</v>
      </c>
      <c r="Y250" s="22">
        <f>VLOOKUP($B250,Data!$A$8:$EZ$351,Data!ER$4,FALSE)</f>
        <v>4.0962566844919786E-2</v>
      </c>
      <c r="Z250" s="22">
        <f>VLOOKUP($B250,Data!$A$8:$EZ$351,Data!ES$4,FALSE)</f>
        <v>3.8079470198675497E-2</v>
      </c>
      <c r="AA250" s="22">
        <f>VLOOKUP($B250,Data!$A$8:$EZ$351,Data!ET$4,FALSE)</f>
        <v>3.6346911957950069E-2</v>
      </c>
      <c r="AB250" s="22">
        <f>VLOOKUP($B250,Data!$A$8:$EZ$351,Data!EU$4,FALSE)</f>
        <v>3.6972477064220181E-2</v>
      </c>
      <c r="AC250" s="22">
        <f>VLOOKUP($B250,Data!$A$8:$EZ$351,Data!EV$4,FALSE)</f>
        <v>3.6062992125984253E-2</v>
      </c>
      <c r="AD250" s="22">
        <f>VLOOKUP($B250,Data!$A$8:$EZ$351,Data!EW$4,FALSE)</f>
        <v>3.6423841059602648E-2</v>
      </c>
      <c r="AE250" s="22">
        <f>VLOOKUP($B250,Data!$A$8:$EZ$351,Data!EX$4,FALSE)</f>
        <v>3.7546666666666666E-2</v>
      </c>
      <c r="AF250" s="22">
        <f>VLOOKUP($B250,Data!$A$8:$EZ$351,Data!EY$4,FALSE)</f>
        <v>4.0856760374832664E-2</v>
      </c>
      <c r="AG250" s="22">
        <f>VLOOKUP($B250,Data!$A$8:$EZ$351,Data!EZ$4,FALSE)</f>
        <v>4.0834437086092717E-2</v>
      </c>
      <c r="AH250" s="22">
        <f>VLOOKUP($B250,Data!$A$8:$FA$351,Data!FA$4,FALSE)</f>
        <v>4.1266666666666667E-2</v>
      </c>
      <c r="AI250" s="22">
        <f>VLOOKUP($B250,Data!$A$8:FB$351,Data!FB$4,FALSE)</f>
        <v>4.1439894319682959E-2</v>
      </c>
      <c r="AJ250" s="22">
        <f>VLOOKUP($B250,Data!$A$8:FC$351,Data!FC$4,FALSE)</f>
        <v>4.3377135348226022E-2</v>
      </c>
      <c r="AK250" s="22">
        <f>VLOOKUP($B250,Data!$A$8:FD$351,Data!FD$4,FALSE)</f>
        <v>0.10393817204301076</v>
      </c>
      <c r="AL250" s="22">
        <f>VLOOKUP($B250,Data!$A$8:FE$351,Data!FE$4,FALSE)</f>
        <v>0.10694848084544253</v>
      </c>
      <c r="AM250" s="22">
        <f>VLOOKUP($B250,Data!$A$8:FF$351,Data!FF$4,FALSE)</f>
        <v>0.11162534435261708</v>
      </c>
      <c r="AN250" s="22" t="e">
        <f>VLOOKUP($B250,Data!$A$8:$EZ$351,Data!#REF!,FALSE)</f>
        <v>#REF!</v>
      </c>
      <c r="AO250" s="22" t="e">
        <f>VLOOKUP($B250,Data!$A$8:$EZ$351,Data!#REF!,FALSE)</f>
        <v>#REF!</v>
      </c>
      <c r="AP250" s="22" t="e">
        <f>VLOOKUP($B250,Data!$A$8:$EZ$351,Data!#REF!,FALSE)</f>
        <v>#REF!</v>
      </c>
      <c r="AQ250" s="22" t="e">
        <f>VLOOKUP($B250,Data!$A$8:$EZ$351,Data!#REF!,FALSE)</f>
        <v>#REF!</v>
      </c>
      <c r="AR250" s="22" t="e">
        <f>VLOOKUP($B250,Data!$A$8:$EZ$351,Data!#REF!,FALSE)</f>
        <v>#REF!</v>
      </c>
      <c r="AS250" s="22" t="e">
        <f>VLOOKUP($B250,Data!$A$8:$EZ$351,Data!#REF!,FALSE)</f>
        <v>#REF!</v>
      </c>
      <c r="AT250" s="22" t="e">
        <f>VLOOKUP($B250,Data!$A$8:$EZ$351,Data!#REF!,FALSE)</f>
        <v>#REF!</v>
      </c>
      <c r="AU250" s="22" t="e">
        <f>VLOOKUP($B250,Data!$A$8:$EZ$351,Data!#REF!,FALSE)</f>
        <v>#REF!</v>
      </c>
      <c r="AV250" s="22" t="e">
        <f>VLOOKUP($B250,Data!$A$8:$EZ$351,Data!#REF!,FALSE)</f>
        <v>#REF!</v>
      </c>
      <c r="AW250" s="22" t="e">
        <f>VLOOKUP($B250,Data!$A$8:$EZ$351,Data!#REF!,FALSE)</f>
        <v>#REF!</v>
      </c>
      <c r="AX250" s="22" t="e">
        <f>VLOOKUP($B250,Data!$A$8:$EZ$351,Data!#REF!,FALSE)</f>
        <v>#REF!</v>
      </c>
      <c r="AY250" s="22" t="e">
        <f>VLOOKUP($B250,Data!$A$8:$EZ$351,Data!#REF!,FALSE)</f>
        <v>#REF!</v>
      </c>
      <c r="AZ250" s="22" t="e">
        <f>VLOOKUP($B250,Data!$A$8:$EZ$351,Data!#REF!,FALSE)</f>
        <v>#REF!</v>
      </c>
      <c r="BA250" s="22" t="e">
        <f>VLOOKUP($B250,Data!$A$8:$EZ$351,Data!#REF!,FALSE)</f>
        <v>#REF!</v>
      </c>
      <c r="BB250" s="22" t="e">
        <f>VLOOKUP($B250,Data!$A$8:$EZ$351,Data!#REF!,FALSE)</f>
        <v>#REF!</v>
      </c>
      <c r="BC250" s="22" t="e">
        <f>VLOOKUP($B250,Data!$A$8:$EZ$351,Data!#REF!,FALSE)</f>
        <v>#REF!</v>
      </c>
      <c r="BD250" s="22" t="e">
        <f>VLOOKUP($B250,Data!$A$8:$EZ$351,Data!#REF!,FALSE)</f>
        <v>#REF!</v>
      </c>
      <c r="BE250" s="22" t="e">
        <f>VLOOKUP($B250,Data!$A$8:$EZ$351,Data!#REF!,FALSE)</f>
        <v>#REF!</v>
      </c>
    </row>
    <row r="251" spans="1:57" x14ac:dyDescent="0.3">
      <c r="A251" s="1"/>
      <c r="B251" s="16" t="s">
        <v>261</v>
      </c>
      <c r="C251" s="35" t="s">
        <v>440</v>
      </c>
      <c r="D251" t="s">
        <v>442</v>
      </c>
      <c r="E251" s="36" t="s">
        <v>261</v>
      </c>
      <c r="F251" t="s">
        <v>390</v>
      </c>
      <c r="G251" t="s">
        <v>418</v>
      </c>
      <c r="H251" s="22" t="e">
        <f>VLOOKUP($B251,Data!$A$8:$EZ$351,Data!EA$4,FALSE)</f>
        <v>#DIV/0!</v>
      </c>
      <c r="I251" s="22">
        <f>VLOOKUP($B251,Data!$A$8:$EZ$351,Data!EB$4,FALSE)</f>
        <v>5.5809334657398214E-2</v>
      </c>
      <c r="J251" s="22">
        <f>VLOOKUP($B251,Data!$A$8:$EZ$351,Data!EC$4,FALSE)</f>
        <v>5.3370445344129554E-2</v>
      </c>
      <c r="K251" s="22">
        <f>VLOOKUP($B251,Data!$A$8:$EZ$351,Data!ED$4,FALSE)</f>
        <v>4.8289473684210528E-2</v>
      </c>
      <c r="L251" s="22">
        <f>VLOOKUP($B251,Data!$A$8:$EZ$351,Data!EE$4,FALSE)</f>
        <v>4.9172625127681308E-2</v>
      </c>
      <c r="M251" s="22">
        <f>VLOOKUP($B251,Data!$A$8:$EZ$351,Data!EF$4,FALSE)</f>
        <v>4.5211122554067971E-2</v>
      </c>
      <c r="N251" s="22">
        <f>VLOOKUP($B251,Data!$A$8:$EZ$351,Data!EG$4,FALSE)</f>
        <v>4.2391991570073763E-2</v>
      </c>
      <c r="O251" s="22">
        <f>VLOOKUP($B251,Data!$A$8:$EZ$351,Data!EH$4,FALSE)</f>
        <v>3.8466386554621847E-2</v>
      </c>
      <c r="P251" s="22">
        <f>VLOOKUP($B251,Data!$A$8:$EZ$351,Data!EI$4,FALSE)</f>
        <v>3.8460732984293193E-2</v>
      </c>
      <c r="Q251" s="22">
        <f>VLOOKUP($B251,Data!$A$8:$EZ$351,Data!EJ$4,FALSE)</f>
        <v>3.5446985446985449E-2</v>
      </c>
      <c r="R251" s="22">
        <f>VLOOKUP($B251,Data!$A$8:$EZ$351,Data!EK$4,FALSE)</f>
        <v>3.511482254697286E-2</v>
      </c>
      <c r="S251" s="22">
        <f>VLOOKUP($B251,Data!$A$8:$EZ$351,Data!EL$4,FALSE)</f>
        <v>3.423958333333333E-2</v>
      </c>
      <c r="T251" s="22">
        <f>VLOOKUP($B251,Data!$A$8:$EZ$351,Data!EM$4,FALSE)</f>
        <v>3.6264428121720885E-2</v>
      </c>
      <c r="U251" s="22">
        <f>VLOOKUP($B251,Data!$A$8:$EZ$351,Data!EN$4,FALSE)</f>
        <v>3.5624355005159959E-2</v>
      </c>
      <c r="V251" s="22">
        <f>VLOOKUP($B251,Data!$A$8:$EZ$351,Data!EO$4,FALSE)</f>
        <v>3.5140845070422533E-2</v>
      </c>
      <c r="W251" s="22">
        <f>VLOOKUP($B251,Data!$A$8:$EZ$351,Data!EP$4,FALSE)</f>
        <v>3.451581027667984E-2</v>
      </c>
      <c r="X251" s="22">
        <f>VLOOKUP($B251,Data!$A$8:$EZ$351,Data!EQ$4,FALSE)</f>
        <v>3.5568743818001979E-2</v>
      </c>
      <c r="Y251" s="22">
        <f>VLOOKUP($B251,Data!$A$8:$EZ$351,Data!ER$4,FALSE)</f>
        <v>3.5124875124875124E-2</v>
      </c>
      <c r="Z251" s="22">
        <f>VLOOKUP($B251,Data!$A$8:$EZ$351,Data!ES$4,FALSE)</f>
        <v>3.337266470009833E-2</v>
      </c>
      <c r="AA251" s="22">
        <f>VLOOKUP($B251,Data!$A$8:$EZ$351,Data!ET$4,FALSE)</f>
        <v>3.2397260273972606E-2</v>
      </c>
      <c r="AB251" s="22">
        <f>VLOOKUP($B251,Data!$A$8:$EZ$351,Data!EU$4,FALSE)</f>
        <v>3.4341463414634149E-2</v>
      </c>
      <c r="AC251" s="22">
        <f>VLOOKUP($B251,Data!$A$8:$EZ$351,Data!EV$4,FALSE)</f>
        <v>3.4624390243902438E-2</v>
      </c>
      <c r="AD251" s="22">
        <f>VLOOKUP($B251,Data!$A$8:$EZ$351,Data!EW$4,FALSE)</f>
        <v>3.4472906403940885E-2</v>
      </c>
      <c r="AE251" s="22">
        <f>VLOOKUP($B251,Data!$A$8:$EZ$351,Data!EX$4,FALSE)</f>
        <v>3.3748763600395651E-2</v>
      </c>
      <c r="AF251" s="22">
        <f>VLOOKUP($B251,Data!$A$8:$EZ$351,Data!EY$4,FALSE)</f>
        <v>3.6190944881889765E-2</v>
      </c>
      <c r="AG251" s="22">
        <f>VLOOKUP($B251,Data!$A$8:$EZ$351,Data!EZ$4,FALSE)</f>
        <v>3.5864440078585462E-2</v>
      </c>
      <c r="AH251" s="22">
        <f>VLOOKUP($B251,Data!$A$8:$FA$351,Data!FA$4,FALSE)</f>
        <v>3.5125968992248062E-2</v>
      </c>
      <c r="AI251" s="22">
        <f>VLOOKUP($B251,Data!$A$8:FB$351,Data!FB$4,FALSE)</f>
        <v>3.5029469548133595E-2</v>
      </c>
      <c r="AJ251" s="22">
        <f>VLOOKUP($B251,Data!$A$8:FC$351,Data!FC$4,FALSE)</f>
        <v>3.6072124756335283E-2</v>
      </c>
      <c r="AK251" s="22">
        <f>VLOOKUP($B251,Data!$A$8:FD$351,Data!FD$4,FALSE)</f>
        <v>7.2580019398642101E-2</v>
      </c>
      <c r="AL251" s="22">
        <f>VLOOKUP($B251,Data!$A$8:FE$351,Data!FE$4,FALSE)</f>
        <v>7.4815920398009952E-2</v>
      </c>
      <c r="AM251" s="22">
        <f>VLOOKUP($B251,Data!$A$8:FF$351,Data!FF$4,FALSE)</f>
        <v>7.3249272550921438E-2</v>
      </c>
      <c r="AN251" s="22" t="e">
        <f>VLOOKUP($B251,Data!$A$8:$EZ$351,Data!#REF!,FALSE)</f>
        <v>#REF!</v>
      </c>
      <c r="AO251" s="22" t="e">
        <f>VLOOKUP($B251,Data!$A$8:$EZ$351,Data!#REF!,FALSE)</f>
        <v>#REF!</v>
      </c>
      <c r="AP251" s="22" t="e">
        <f>VLOOKUP($B251,Data!$A$8:$EZ$351,Data!#REF!,FALSE)</f>
        <v>#REF!</v>
      </c>
      <c r="AQ251" s="22" t="e">
        <f>VLOOKUP($B251,Data!$A$8:$EZ$351,Data!#REF!,FALSE)</f>
        <v>#REF!</v>
      </c>
      <c r="AR251" s="22" t="e">
        <f>VLOOKUP($B251,Data!$A$8:$EZ$351,Data!#REF!,FALSE)</f>
        <v>#REF!</v>
      </c>
      <c r="AS251" s="22" t="e">
        <f>VLOOKUP($B251,Data!$A$8:$EZ$351,Data!#REF!,FALSE)</f>
        <v>#REF!</v>
      </c>
      <c r="AT251" s="22" t="e">
        <f>VLOOKUP($B251,Data!$A$8:$EZ$351,Data!#REF!,FALSE)</f>
        <v>#REF!</v>
      </c>
      <c r="AU251" s="22" t="e">
        <f>VLOOKUP($B251,Data!$A$8:$EZ$351,Data!#REF!,FALSE)</f>
        <v>#REF!</v>
      </c>
      <c r="AV251" s="22" t="e">
        <f>VLOOKUP($B251,Data!$A$8:$EZ$351,Data!#REF!,FALSE)</f>
        <v>#REF!</v>
      </c>
      <c r="AW251" s="22" t="e">
        <f>VLOOKUP($B251,Data!$A$8:$EZ$351,Data!#REF!,FALSE)</f>
        <v>#REF!</v>
      </c>
      <c r="AX251" s="22" t="e">
        <f>VLOOKUP($B251,Data!$A$8:$EZ$351,Data!#REF!,FALSE)</f>
        <v>#REF!</v>
      </c>
      <c r="AY251" s="22" t="e">
        <f>VLOOKUP($B251,Data!$A$8:$EZ$351,Data!#REF!,FALSE)</f>
        <v>#REF!</v>
      </c>
      <c r="AZ251" s="22" t="e">
        <f>VLOOKUP($B251,Data!$A$8:$EZ$351,Data!#REF!,FALSE)</f>
        <v>#REF!</v>
      </c>
      <c r="BA251" s="22" t="e">
        <f>VLOOKUP($B251,Data!$A$8:$EZ$351,Data!#REF!,FALSE)</f>
        <v>#REF!</v>
      </c>
      <c r="BB251" s="22" t="e">
        <f>VLOOKUP($B251,Data!$A$8:$EZ$351,Data!#REF!,FALSE)</f>
        <v>#REF!</v>
      </c>
      <c r="BC251" s="22" t="e">
        <f>VLOOKUP($B251,Data!$A$8:$EZ$351,Data!#REF!,FALSE)</f>
        <v>#REF!</v>
      </c>
      <c r="BD251" s="22" t="e">
        <f>VLOOKUP($B251,Data!$A$8:$EZ$351,Data!#REF!,FALSE)</f>
        <v>#REF!</v>
      </c>
      <c r="BE251" s="22" t="e">
        <f>VLOOKUP($B251,Data!$A$8:$EZ$351,Data!#REF!,FALSE)</f>
        <v>#REF!</v>
      </c>
    </row>
    <row r="252" spans="1:57" x14ac:dyDescent="0.3">
      <c r="A252" s="1"/>
      <c r="B252" s="16" t="s">
        <v>262</v>
      </c>
      <c r="C252" s="35" t="s">
        <v>441</v>
      </c>
      <c r="D252" t="s">
        <v>442</v>
      </c>
      <c r="E252" s="36" t="s">
        <v>262</v>
      </c>
      <c r="F252" t="s">
        <v>418</v>
      </c>
      <c r="G252" t="s">
        <v>418</v>
      </c>
      <c r="H252" s="22" t="e">
        <f>VLOOKUP($B252,Data!$A$8:$EZ$351,Data!EA$4,FALSE)</f>
        <v>#DIV/0!</v>
      </c>
      <c r="I252" s="22">
        <f>VLOOKUP($B252,Data!$A$8:$EZ$351,Data!EB$4,FALSE)</f>
        <v>4.3206500198176775E-2</v>
      </c>
      <c r="J252" s="22">
        <f>VLOOKUP($B252,Data!$A$8:$EZ$351,Data!EC$4,FALSE)</f>
        <v>3.8972362787076685E-2</v>
      </c>
      <c r="K252" s="22">
        <f>VLOOKUP($B252,Data!$A$8:$EZ$351,Data!ED$4,FALSE)</f>
        <v>3.8343218663503362E-2</v>
      </c>
      <c r="L252" s="22">
        <f>VLOOKUP($B252,Data!$A$8:$EZ$351,Data!EE$4,FALSE)</f>
        <v>4.0084067253803042E-2</v>
      </c>
      <c r="M252" s="22">
        <f>VLOOKUP($B252,Data!$A$8:$EZ$351,Data!EF$4,FALSE)</f>
        <v>3.5183541750705927E-2</v>
      </c>
      <c r="N252" s="22">
        <f>VLOOKUP($B252,Data!$A$8:$EZ$351,Data!EG$4,FALSE)</f>
        <v>3.1580824088748016E-2</v>
      </c>
      <c r="O252" s="22">
        <f>VLOOKUP($B252,Data!$A$8:$EZ$351,Data!EH$4,FALSE)</f>
        <v>2.8755364806866954E-2</v>
      </c>
      <c r="P252" s="22">
        <f>VLOOKUP($B252,Data!$A$8:$EZ$351,Data!EI$4,FALSE)</f>
        <v>2.8885484488701648E-2</v>
      </c>
      <c r="Q252" s="22">
        <f>VLOOKUP($B252,Data!$A$8:$EZ$351,Data!EJ$4,FALSE)</f>
        <v>2.701634359559103E-2</v>
      </c>
      <c r="R252" s="22">
        <f>VLOOKUP($B252,Data!$A$8:$EZ$351,Data!EK$4,FALSE)</f>
        <v>2.6413793103448276E-2</v>
      </c>
      <c r="S252" s="22">
        <f>VLOOKUP($B252,Data!$A$8:$EZ$351,Data!EL$4,FALSE)</f>
        <v>2.7048989113530326E-2</v>
      </c>
      <c r="T252" s="22">
        <f>VLOOKUP($B252,Data!$A$8:$EZ$351,Data!EM$4,FALSE)</f>
        <v>2.9235867446393761E-2</v>
      </c>
      <c r="U252" s="22">
        <f>VLOOKUP($B252,Data!$A$8:$EZ$351,Data!EN$4,FALSE)</f>
        <v>2.8178248920298389E-2</v>
      </c>
      <c r="V252" s="22">
        <f>VLOOKUP($B252,Data!$A$8:$EZ$351,Data!EO$4,FALSE)</f>
        <v>2.6627404789948961E-2</v>
      </c>
      <c r="W252" s="22">
        <f>VLOOKUP($B252,Data!$A$8:$EZ$351,Data!EP$4,FALSE)</f>
        <v>2.6920634920634921E-2</v>
      </c>
      <c r="X252" s="22">
        <f>VLOOKUP($B252,Data!$A$8:$EZ$351,Data!EQ$4,FALSE)</f>
        <v>2.8274633953304314E-2</v>
      </c>
      <c r="Y252" s="22">
        <f>VLOOKUP($B252,Data!$A$8:$EZ$351,Data!ER$4,FALSE)</f>
        <v>2.914842817349781E-2</v>
      </c>
      <c r="Z252" s="22">
        <f>VLOOKUP($B252,Data!$A$8:$EZ$351,Data!ES$4,FALSE)</f>
        <v>2.8582422033211825E-2</v>
      </c>
      <c r="AA252" s="22">
        <f>VLOOKUP($B252,Data!$A$8:$EZ$351,Data!ET$4,FALSE)</f>
        <v>2.7841726618705036E-2</v>
      </c>
      <c r="AB252" s="22">
        <f>VLOOKUP($B252,Data!$A$8:$EZ$351,Data!EU$4,FALSE)</f>
        <v>3.0672235481304693E-2</v>
      </c>
      <c r="AC252" s="22">
        <f>VLOOKUP($B252,Data!$A$8:$EZ$351,Data!EV$4,FALSE)</f>
        <v>2.9658689682228324E-2</v>
      </c>
      <c r="AD252" s="22">
        <f>VLOOKUP($B252,Data!$A$8:$EZ$351,Data!EW$4,FALSE)</f>
        <v>2.8915895061728394E-2</v>
      </c>
      <c r="AE252" s="22">
        <f>VLOOKUP($B252,Data!$A$8:$EZ$351,Data!EX$4,FALSE)</f>
        <v>2.8352578906851424E-2</v>
      </c>
      <c r="AF252" s="22">
        <f>VLOOKUP($B252,Data!$A$8:$EZ$351,Data!EY$4,FALSE)</f>
        <v>2.9942084942084942E-2</v>
      </c>
      <c r="AG252" s="22">
        <f>VLOOKUP($B252,Data!$A$8:$EZ$351,Data!EZ$4,FALSE)</f>
        <v>2.8200612557427261E-2</v>
      </c>
      <c r="AH252" s="22">
        <f>VLOOKUP($B252,Data!$A$8:$FA$351,Data!FA$4,FALSE)</f>
        <v>2.6940952380952381E-2</v>
      </c>
      <c r="AI252" s="22">
        <f>VLOOKUP($B252,Data!$A$8:FB$351,Data!FB$4,FALSE)</f>
        <v>2.6717440974866717E-2</v>
      </c>
      <c r="AJ252" s="22">
        <f>VLOOKUP($B252,Data!$A$8:FC$351,Data!FC$4,FALSE)</f>
        <v>2.7970791698693313E-2</v>
      </c>
      <c r="AK252" s="22">
        <f>VLOOKUP($B252,Data!$A$8:FD$351,Data!FD$4,FALSE)</f>
        <v>6.3269156719291494E-2</v>
      </c>
      <c r="AL252" s="22">
        <f>VLOOKUP($B252,Data!$A$8:FE$351,Data!FE$4,FALSE)</f>
        <v>6.2824308531359563E-2</v>
      </c>
      <c r="AM252" s="22">
        <f>VLOOKUP($B252,Data!$A$8:FF$351,Data!FF$4,FALSE)</f>
        <v>5.9650377433452521E-2</v>
      </c>
      <c r="AN252" s="22" t="e">
        <f>VLOOKUP($B252,Data!$A$8:$EZ$351,Data!#REF!,FALSE)</f>
        <v>#REF!</v>
      </c>
      <c r="AO252" s="22" t="e">
        <f>VLOOKUP($B252,Data!$A$8:$EZ$351,Data!#REF!,FALSE)</f>
        <v>#REF!</v>
      </c>
      <c r="AP252" s="22" t="e">
        <f>VLOOKUP($B252,Data!$A$8:$EZ$351,Data!#REF!,FALSE)</f>
        <v>#REF!</v>
      </c>
      <c r="AQ252" s="22" t="e">
        <f>VLOOKUP($B252,Data!$A$8:$EZ$351,Data!#REF!,FALSE)</f>
        <v>#REF!</v>
      </c>
      <c r="AR252" s="22" t="e">
        <f>VLOOKUP($B252,Data!$A$8:$EZ$351,Data!#REF!,FALSE)</f>
        <v>#REF!</v>
      </c>
      <c r="AS252" s="22" t="e">
        <f>VLOOKUP($B252,Data!$A$8:$EZ$351,Data!#REF!,FALSE)</f>
        <v>#REF!</v>
      </c>
      <c r="AT252" s="22" t="e">
        <f>VLOOKUP($B252,Data!$A$8:$EZ$351,Data!#REF!,FALSE)</f>
        <v>#REF!</v>
      </c>
      <c r="AU252" s="22" t="e">
        <f>VLOOKUP($B252,Data!$A$8:$EZ$351,Data!#REF!,FALSE)</f>
        <v>#REF!</v>
      </c>
      <c r="AV252" s="22" t="e">
        <f>VLOOKUP($B252,Data!$A$8:$EZ$351,Data!#REF!,FALSE)</f>
        <v>#REF!</v>
      </c>
      <c r="AW252" s="22" t="e">
        <f>VLOOKUP($B252,Data!$A$8:$EZ$351,Data!#REF!,FALSE)</f>
        <v>#REF!</v>
      </c>
      <c r="AX252" s="22" t="e">
        <f>VLOOKUP($B252,Data!$A$8:$EZ$351,Data!#REF!,FALSE)</f>
        <v>#REF!</v>
      </c>
      <c r="AY252" s="22" t="e">
        <f>VLOOKUP($B252,Data!$A$8:$EZ$351,Data!#REF!,FALSE)</f>
        <v>#REF!</v>
      </c>
      <c r="AZ252" s="22" t="e">
        <f>VLOOKUP($B252,Data!$A$8:$EZ$351,Data!#REF!,FALSE)</f>
        <v>#REF!</v>
      </c>
      <c r="BA252" s="22" t="e">
        <f>VLOOKUP($B252,Data!$A$8:$EZ$351,Data!#REF!,FALSE)</f>
        <v>#REF!</v>
      </c>
      <c r="BB252" s="22" t="e">
        <f>VLOOKUP($B252,Data!$A$8:$EZ$351,Data!#REF!,FALSE)</f>
        <v>#REF!</v>
      </c>
      <c r="BC252" s="22" t="e">
        <f>VLOOKUP($B252,Data!$A$8:$EZ$351,Data!#REF!,FALSE)</f>
        <v>#REF!</v>
      </c>
      <c r="BD252" s="22" t="e">
        <f>VLOOKUP($B252,Data!$A$8:$EZ$351,Data!#REF!,FALSE)</f>
        <v>#REF!</v>
      </c>
      <c r="BE252" s="22" t="e">
        <f>VLOOKUP($B252,Data!$A$8:$EZ$351,Data!#REF!,FALSE)</f>
        <v>#REF!</v>
      </c>
    </row>
    <row r="253" spans="1:57" x14ac:dyDescent="0.3">
      <c r="A253" s="1"/>
      <c r="B253" s="16" t="s">
        <v>263</v>
      </c>
      <c r="C253" s="35" t="s">
        <v>446</v>
      </c>
      <c r="D253" t="s">
        <v>0</v>
      </c>
      <c r="E253" s="36" t="s">
        <v>444</v>
      </c>
      <c r="F253" t="s">
        <v>417</v>
      </c>
      <c r="G253" t="s">
        <v>418</v>
      </c>
      <c r="H253" s="22" t="e">
        <f>VLOOKUP($B253,Data!$A$8:$EZ$351,Data!EA$4,FALSE)</f>
        <v>#DIV/0!</v>
      </c>
      <c r="I253" s="22">
        <f>VLOOKUP($B253,Data!$A$8:$EZ$351,Data!EB$4,FALSE)</f>
        <v>2.7953216374269004E-2</v>
      </c>
      <c r="J253" s="22">
        <f>VLOOKUP($B253,Data!$A$8:$EZ$351,Data!EC$4,FALSE)</f>
        <v>2.6413994169096209E-2</v>
      </c>
      <c r="K253" s="22">
        <f>VLOOKUP($B253,Data!$A$8:$EZ$351,Data!ED$4,FALSE)</f>
        <v>2.6214511041009463E-2</v>
      </c>
      <c r="L253" s="22">
        <f>VLOOKUP($B253,Data!$A$8:$EZ$351,Data!EE$4,FALSE)</f>
        <v>2.6581469648562301E-2</v>
      </c>
      <c r="M253" s="22">
        <f>VLOOKUP($B253,Data!$A$8:$EZ$351,Data!EF$4,FALSE)</f>
        <v>2.3460317460317459E-2</v>
      </c>
      <c r="N253" s="22">
        <f>VLOOKUP($B253,Data!$A$8:$EZ$351,Data!EG$4,FALSE)</f>
        <v>2.1829652996845427E-2</v>
      </c>
      <c r="O253" s="22">
        <f>VLOOKUP($B253,Data!$A$8:$EZ$351,Data!EH$4,FALSE)</f>
        <v>1.9464285714285715E-2</v>
      </c>
      <c r="P253" s="22">
        <f>VLOOKUP($B253,Data!$A$8:$EZ$351,Data!EI$4,FALSE)</f>
        <v>2.1728395061728394E-2</v>
      </c>
      <c r="Q253" s="22">
        <f>VLOOKUP($B253,Data!$A$8:$EZ$351,Data!EJ$4,FALSE)</f>
        <v>1.9542682926829268E-2</v>
      </c>
      <c r="R253" s="22">
        <f>VLOOKUP($B253,Data!$A$8:$EZ$351,Data!EK$4,FALSE)</f>
        <v>1.7568389057750759E-2</v>
      </c>
      <c r="S253" s="22">
        <f>VLOOKUP($B253,Data!$A$8:$EZ$351,Data!EL$4,FALSE)</f>
        <v>1.7993730407523511E-2</v>
      </c>
      <c r="T253" s="22">
        <f>VLOOKUP($B253,Data!$A$8:$EZ$351,Data!EM$4,FALSE)</f>
        <v>1.91875E-2</v>
      </c>
      <c r="U253" s="22">
        <f>VLOOKUP($B253,Data!$A$8:$EZ$351,Data!EN$4,FALSE)</f>
        <v>1.8444444444444444E-2</v>
      </c>
      <c r="V253" s="22">
        <f>VLOOKUP($B253,Data!$A$8:$EZ$351,Data!EO$4,FALSE)</f>
        <v>1.9161073825503357E-2</v>
      </c>
      <c r="W253" s="22">
        <f>VLOOKUP($B253,Data!$A$8:$EZ$351,Data!EP$4,FALSE)</f>
        <v>1.8123076923076922E-2</v>
      </c>
      <c r="X253" s="22">
        <f>VLOOKUP($B253,Data!$A$8:$EZ$351,Data!EQ$4,FALSE)</f>
        <v>1.7469879518072291E-2</v>
      </c>
      <c r="Y253" s="22">
        <f>VLOOKUP($B253,Data!$A$8:$EZ$351,Data!ER$4,FALSE)</f>
        <v>1.8902077151335312E-2</v>
      </c>
      <c r="Z253" s="22">
        <f>VLOOKUP($B253,Data!$A$8:$EZ$351,Data!ES$4,FALSE)</f>
        <v>1.673529411764706E-2</v>
      </c>
      <c r="AA253" s="22">
        <f>VLOOKUP($B253,Data!$A$8:$EZ$351,Data!ET$4,FALSE)</f>
        <v>1.8493589743589743E-2</v>
      </c>
      <c r="AB253" s="22">
        <f>VLOOKUP($B253,Data!$A$8:$EZ$351,Data!EU$4,FALSE)</f>
        <v>1.9446254071661239E-2</v>
      </c>
      <c r="AC253" s="22">
        <f>VLOOKUP($B253,Data!$A$8:$EZ$351,Data!EV$4,FALSE)</f>
        <v>1.8849840255591055E-2</v>
      </c>
      <c r="AD253" s="22">
        <f>VLOOKUP($B253,Data!$A$8:$EZ$351,Data!EW$4,FALSE)</f>
        <v>1.8322784810126582E-2</v>
      </c>
      <c r="AE253" s="22">
        <f>VLOOKUP($B253,Data!$A$8:$EZ$351,Data!EX$4,FALSE)</f>
        <v>1.5467836257309941E-2</v>
      </c>
      <c r="AF253" s="22">
        <f>VLOOKUP($B253,Data!$A$8:$EZ$351,Data!EY$4,FALSE)</f>
        <v>1.8205128205128204E-2</v>
      </c>
      <c r="AG253" s="22">
        <f>VLOOKUP($B253,Data!$A$8:$EZ$351,Data!EZ$4,FALSE)</f>
        <v>1.870967741935484E-2</v>
      </c>
      <c r="AH253" s="22">
        <f>VLOOKUP($B253,Data!$A$8:$FA$351,Data!FA$4,FALSE)</f>
        <v>1.921135646687697E-2</v>
      </c>
      <c r="AI253" s="22">
        <f>VLOOKUP($B253,Data!$A$8:FB$351,Data!FB$4,FALSE)</f>
        <v>0.02</v>
      </c>
      <c r="AJ253" s="22">
        <f>VLOOKUP($B253,Data!$A$8:FC$351,Data!FC$4,FALSE)</f>
        <v>1.9416909620991255E-2</v>
      </c>
      <c r="AK253" s="22">
        <f>VLOOKUP($B253,Data!$A$8:FD$351,Data!FD$4,FALSE)</f>
        <v>5.1752873563218393E-2</v>
      </c>
      <c r="AL253" s="22">
        <f>VLOOKUP($B253,Data!$A$8:FE$351,Data!FE$4,FALSE)</f>
        <v>5.8442367601246104E-2</v>
      </c>
      <c r="AM253" s="22">
        <f>VLOOKUP($B253,Data!$A$8:FF$351,Data!FF$4,FALSE)</f>
        <v>5.8526645768025076E-2</v>
      </c>
      <c r="AN253" s="22" t="e">
        <f>VLOOKUP($B253,Data!$A$8:$EZ$351,Data!#REF!,FALSE)</f>
        <v>#REF!</v>
      </c>
      <c r="AO253" s="22" t="e">
        <f>VLOOKUP($B253,Data!$A$8:$EZ$351,Data!#REF!,FALSE)</f>
        <v>#REF!</v>
      </c>
      <c r="AP253" s="22" t="e">
        <f>VLOOKUP($B253,Data!$A$8:$EZ$351,Data!#REF!,FALSE)</f>
        <v>#REF!</v>
      </c>
      <c r="AQ253" s="22" t="e">
        <f>VLOOKUP($B253,Data!$A$8:$EZ$351,Data!#REF!,FALSE)</f>
        <v>#REF!</v>
      </c>
      <c r="AR253" s="22" t="e">
        <f>VLOOKUP($B253,Data!$A$8:$EZ$351,Data!#REF!,FALSE)</f>
        <v>#REF!</v>
      </c>
      <c r="AS253" s="22" t="e">
        <f>VLOOKUP($B253,Data!$A$8:$EZ$351,Data!#REF!,FALSE)</f>
        <v>#REF!</v>
      </c>
      <c r="AT253" s="22" t="e">
        <f>VLOOKUP($B253,Data!$A$8:$EZ$351,Data!#REF!,FALSE)</f>
        <v>#REF!</v>
      </c>
      <c r="AU253" s="22" t="e">
        <f>VLOOKUP($B253,Data!$A$8:$EZ$351,Data!#REF!,FALSE)</f>
        <v>#REF!</v>
      </c>
      <c r="AV253" s="22" t="e">
        <f>VLOOKUP($B253,Data!$A$8:$EZ$351,Data!#REF!,FALSE)</f>
        <v>#REF!</v>
      </c>
      <c r="AW253" s="22" t="e">
        <f>VLOOKUP($B253,Data!$A$8:$EZ$351,Data!#REF!,FALSE)</f>
        <v>#REF!</v>
      </c>
      <c r="AX253" s="22" t="e">
        <f>VLOOKUP($B253,Data!$A$8:$EZ$351,Data!#REF!,FALSE)</f>
        <v>#REF!</v>
      </c>
      <c r="AY253" s="22" t="e">
        <f>VLOOKUP($B253,Data!$A$8:$EZ$351,Data!#REF!,FALSE)</f>
        <v>#REF!</v>
      </c>
      <c r="AZ253" s="22" t="e">
        <f>VLOOKUP($B253,Data!$A$8:$EZ$351,Data!#REF!,FALSE)</f>
        <v>#REF!</v>
      </c>
      <c r="BA253" s="22" t="e">
        <f>VLOOKUP($B253,Data!$A$8:$EZ$351,Data!#REF!,FALSE)</f>
        <v>#REF!</v>
      </c>
      <c r="BB253" s="22" t="e">
        <f>VLOOKUP($B253,Data!$A$8:$EZ$351,Data!#REF!,FALSE)</f>
        <v>#REF!</v>
      </c>
      <c r="BC253" s="22" t="e">
        <f>VLOOKUP($B253,Data!$A$8:$EZ$351,Data!#REF!,FALSE)</f>
        <v>#REF!</v>
      </c>
      <c r="BD253" s="22" t="e">
        <f>VLOOKUP($B253,Data!$A$8:$EZ$351,Data!#REF!,FALSE)</f>
        <v>#REF!</v>
      </c>
      <c r="BE253" s="22" t="e">
        <f>VLOOKUP($B253,Data!$A$8:$EZ$351,Data!#REF!,FALSE)</f>
        <v>#REF!</v>
      </c>
    </row>
    <row r="254" spans="1:57" x14ac:dyDescent="0.3">
      <c r="A254" s="1"/>
      <c r="B254" s="16" t="s">
        <v>264</v>
      </c>
      <c r="C254" s="35" t="s">
        <v>441</v>
      </c>
      <c r="D254" t="s">
        <v>0</v>
      </c>
      <c r="E254" s="36" t="s">
        <v>264</v>
      </c>
      <c r="F254" t="s">
        <v>391</v>
      </c>
      <c r="G254" t="s">
        <v>418</v>
      </c>
      <c r="H254" s="22" t="e">
        <f>VLOOKUP($B254,Data!$A$8:$EZ$351,Data!EA$4,FALSE)</f>
        <v>#DIV/0!</v>
      </c>
      <c r="I254" s="22">
        <f>VLOOKUP($B254,Data!$A$8:$EZ$351,Data!EB$4,FALSE)</f>
        <v>2.503957783641161E-2</v>
      </c>
      <c r="J254" s="22">
        <f>VLOOKUP($B254,Data!$A$8:$EZ$351,Data!EC$4,FALSE)</f>
        <v>2.364864864864865E-2</v>
      </c>
      <c r="K254" s="22">
        <f>VLOOKUP($B254,Data!$A$8:$EZ$351,Data!ED$4,FALSE)</f>
        <v>2.2064777327935221E-2</v>
      </c>
      <c r="L254" s="22">
        <f>VLOOKUP($B254,Data!$A$8:$EZ$351,Data!EE$4,FALSE)</f>
        <v>2.1585204755614266E-2</v>
      </c>
      <c r="M254" s="22">
        <f>VLOOKUP($B254,Data!$A$8:$EZ$351,Data!EF$4,FALSE)</f>
        <v>1.8253164556962024E-2</v>
      </c>
      <c r="N254" s="22">
        <f>VLOOKUP($B254,Data!$A$8:$EZ$351,Data!EG$4,FALSE)</f>
        <v>1.7007772020725388E-2</v>
      </c>
      <c r="O254" s="22">
        <f>VLOOKUP($B254,Data!$A$8:$EZ$351,Data!EH$4,FALSE)</f>
        <v>1.6086956521739131E-2</v>
      </c>
      <c r="P254" s="22">
        <f>VLOOKUP($B254,Data!$A$8:$EZ$351,Data!EI$4,FALSE)</f>
        <v>1.6355498721227622E-2</v>
      </c>
      <c r="Q254" s="22">
        <f>VLOOKUP($B254,Data!$A$8:$EZ$351,Data!EJ$4,FALSE)</f>
        <v>1.5766233766233765E-2</v>
      </c>
      <c r="R254" s="22">
        <f>VLOOKUP($B254,Data!$A$8:$EZ$351,Data!EK$4,FALSE)</f>
        <v>1.4645569620253164E-2</v>
      </c>
      <c r="S254" s="22">
        <f>VLOOKUP($B254,Data!$A$8:$EZ$351,Data!EL$4,FALSE)</f>
        <v>1.405E-2</v>
      </c>
      <c r="T254" s="22">
        <f>VLOOKUP($B254,Data!$A$8:$EZ$351,Data!EM$4,FALSE)</f>
        <v>1.5244215938303341E-2</v>
      </c>
      <c r="U254" s="22">
        <f>VLOOKUP($B254,Data!$A$8:$EZ$351,Data!EN$4,FALSE)</f>
        <v>1.4611464968152866E-2</v>
      </c>
      <c r="V254" s="22">
        <f>VLOOKUP($B254,Data!$A$8:$EZ$351,Data!EO$4,FALSE)</f>
        <v>1.4129353233830846E-2</v>
      </c>
      <c r="W254" s="22">
        <f>VLOOKUP($B254,Data!$A$8:$EZ$351,Data!EP$4,FALSE)</f>
        <v>1.3893129770992366E-2</v>
      </c>
      <c r="X254" s="22">
        <f>VLOOKUP($B254,Data!$A$8:$EZ$351,Data!EQ$4,FALSE)</f>
        <v>1.4593908629441625E-2</v>
      </c>
      <c r="Y254" s="22">
        <f>VLOOKUP($B254,Data!$A$8:$EZ$351,Data!ER$4,FALSE)</f>
        <v>1.4323979591836735E-2</v>
      </c>
      <c r="Z254" s="22">
        <f>VLOOKUP($B254,Data!$A$8:$EZ$351,Data!ES$4,FALSE)</f>
        <v>1.3526448362720402E-2</v>
      </c>
      <c r="AA254" s="22">
        <f>VLOOKUP($B254,Data!$A$8:$EZ$351,Data!ET$4,FALSE)</f>
        <v>1.3690773067331671E-2</v>
      </c>
      <c r="AB254" s="22">
        <f>VLOOKUP($B254,Data!$A$8:$EZ$351,Data!EU$4,FALSE)</f>
        <v>1.4316185696361354E-2</v>
      </c>
      <c r="AC254" s="22">
        <f>VLOOKUP($B254,Data!$A$8:$EZ$351,Data!EV$4,FALSE)</f>
        <v>1.3009708737864077E-2</v>
      </c>
      <c r="AD254" s="22">
        <f>VLOOKUP($B254,Data!$A$8:$EZ$351,Data!EW$4,FALSE)</f>
        <v>1.2783251231527093E-2</v>
      </c>
      <c r="AE254" s="22">
        <f>VLOOKUP($B254,Data!$A$8:$EZ$351,Data!EX$4,FALSE)</f>
        <v>1.2141982864137087E-2</v>
      </c>
      <c r="AF254" s="22">
        <f>VLOOKUP($B254,Data!$A$8:$EZ$351,Data!EY$4,FALSE)</f>
        <v>1.3118932038834951E-2</v>
      </c>
      <c r="AG254" s="22">
        <f>VLOOKUP($B254,Data!$A$8:$EZ$351,Data!EZ$4,FALSE)</f>
        <v>1.3170731707317073E-2</v>
      </c>
      <c r="AH254" s="22">
        <f>VLOOKUP($B254,Data!$A$8:$FA$351,Data!FA$4,FALSE)</f>
        <v>1.3357575757575757E-2</v>
      </c>
      <c r="AI254" s="22">
        <f>VLOOKUP($B254,Data!$A$8:FB$351,Data!FB$4,FALSE)</f>
        <v>1.4338235294117646E-2</v>
      </c>
      <c r="AJ254" s="22">
        <f>VLOOKUP($B254,Data!$A$8:FC$351,Data!FC$4,FALSE)</f>
        <v>1.5591531755915317E-2</v>
      </c>
      <c r="AK254" s="22">
        <f>VLOOKUP($B254,Data!$A$8:FD$351,Data!FD$4,FALSE)</f>
        <v>4.1559748427672953E-2</v>
      </c>
      <c r="AL254" s="22">
        <f>VLOOKUP($B254,Data!$A$8:FE$351,Data!FE$4,FALSE)</f>
        <v>4.3542483660130721E-2</v>
      </c>
      <c r="AM254" s="22">
        <f>VLOOKUP($B254,Data!$A$8:FF$351,Data!FF$4,FALSE)</f>
        <v>4.0794270833333333E-2</v>
      </c>
      <c r="AN254" s="22" t="e">
        <f>VLOOKUP($B254,Data!$A$8:$EZ$351,Data!#REF!,FALSE)</f>
        <v>#REF!</v>
      </c>
      <c r="AO254" s="22" t="e">
        <f>VLOOKUP($B254,Data!$A$8:$EZ$351,Data!#REF!,FALSE)</f>
        <v>#REF!</v>
      </c>
      <c r="AP254" s="22" t="e">
        <f>VLOOKUP($B254,Data!$A$8:$EZ$351,Data!#REF!,FALSE)</f>
        <v>#REF!</v>
      </c>
      <c r="AQ254" s="22" t="e">
        <f>VLOOKUP($B254,Data!$A$8:$EZ$351,Data!#REF!,FALSE)</f>
        <v>#REF!</v>
      </c>
      <c r="AR254" s="22" t="e">
        <f>VLOOKUP($B254,Data!$A$8:$EZ$351,Data!#REF!,FALSE)</f>
        <v>#REF!</v>
      </c>
      <c r="AS254" s="22" t="e">
        <f>VLOOKUP($B254,Data!$A$8:$EZ$351,Data!#REF!,FALSE)</f>
        <v>#REF!</v>
      </c>
      <c r="AT254" s="22" t="e">
        <f>VLOOKUP($B254,Data!$A$8:$EZ$351,Data!#REF!,FALSE)</f>
        <v>#REF!</v>
      </c>
      <c r="AU254" s="22" t="e">
        <f>VLOOKUP($B254,Data!$A$8:$EZ$351,Data!#REF!,FALSE)</f>
        <v>#REF!</v>
      </c>
      <c r="AV254" s="22" t="e">
        <f>VLOOKUP($B254,Data!$A$8:$EZ$351,Data!#REF!,FALSE)</f>
        <v>#REF!</v>
      </c>
      <c r="AW254" s="22" t="e">
        <f>VLOOKUP($B254,Data!$A$8:$EZ$351,Data!#REF!,FALSE)</f>
        <v>#REF!</v>
      </c>
      <c r="AX254" s="22" t="e">
        <f>VLOOKUP($B254,Data!$A$8:$EZ$351,Data!#REF!,FALSE)</f>
        <v>#REF!</v>
      </c>
      <c r="AY254" s="22" t="e">
        <f>VLOOKUP($B254,Data!$A$8:$EZ$351,Data!#REF!,FALSE)</f>
        <v>#REF!</v>
      </c>
      <c r="AZ254" s="22" t="e">
        <f>VLOOKUP($B254,Data!$A$8:$EZ$351,Data!#REF!,FALSE)</f>
        <v>#REF!</v>
      </c>
      <c r="BA254" s="22" t="e">
        <f>VLOOKUP($B254,Data!$A$8:$EZ$351,Data!#REF!,FALSE)</f>
        <v>#REF!</v>
      </c>
      <c r="BB254" s="22" t="e">
        <f>VLOOKUP($B254,Data!$A$8:$EZ$351,Data!#REF!,FALSE)</f>
        <v>#REF!</v>
      </c>
      <c r="BC254" s="22" t="e">
        <f>VLOOKUP($B254,Data!$A$8:$EZ$351,Data!#REF!,FALSE)</f>
        <v>#REF!</v>
      </c>
      <c r="BD254" s="22" t="e">
        <f>VLOOKUP($B254,Data!$A$8:$EZ$351,Data!#REF!,FALSE)</f>
        <v>#REF!</v>
      </c>
      <c r="BE254" s="22" t="e">
        <f>VLOOKUP($B254,Data!$A$8:$EZ$351,Data!#REF!,FALSE)</f>
        <v>#REF!</v>
      </c>
    </row>
    <row r="255" spans="1:57" x14ac:dyDescent="0.3">
      <c r="A255" s="1"/>
      <c r="B255" s="16" t="s">
        <v>265</v>
      </c>
      <c r="C255" s="35" t="s">
        <v>446</v>
      </c>
      <c r="D255" t="s">
        <v>0</v>
      </c>
      <c r="E255" s="36" t="s">
        <v>265</v>
      </c>
      <c r="F255" t="s">
        <v>388</v>
      </c>
      <c r="G255" t="s">
        <v>418</v>
      </c>
      <c r="H255" s="22" t="e">
        <f>VLOOKUP($B255,Data!$A$8:$EZ$351,Data!EA$4,FALSE)</f>
        <v>#DIV/0!</v>
      </c>
      <c r="I255" s="22">
        <f>VLOOKUP($B255,Data!$A$8:$EZ$351,Data!EB$4,FALSE)</f>
        <v>4.1818181818181817E-2</v>
      </c>
      <c r="J255" s="22">
        <f>VLOOKUP($B255,Data!$A$8:$EZ$351,Data!EC$4,FALSE)</f>
        <v>3.8205689277899343E-2</v>
      </c>
      <c r="K255" s="22">
        <f>VLOOKUP($B255,Data!$A$8:$EZ$351,Data!ED$4,FALSE)</f>
        <v>3.1670103092783508E-2</v>
      </c>
      <c r="L255" s="22">
        <f>VLOOKUP($B255,Data!$A$8:$EZ$351,Data!EE$4,FALSE)</f>
        <v>3.4306722689075628E-2</v>
      </c>
      <c r="M255" s="22">
        <f>VLOOKUP($B255,Data!$A$8:$EZ$351,Data!EF$4,FALSE)</f>
        <v>2.9150579150579149E-2</v>
      </c>
      <c r="N255" s="22">
        <f>VLOOKUP($B255,Data!$A$8:$EZ$351,Data!EG$4,FALSE)</f>
        <v>2.5384615384615384E-2</v>
      </c>
      <c r="O255" s="22">
        <f>VLOOKUP($B255,Data!$A$8:$EZ$351,Data!EH$4,FALSE)</f>
        <v>2.0357852882703777E-2</v>
      </c>
      <c r="P255" s="22">
        <f>VLOOKUP($B255,Data!$A$8:$EZ$351,Data!EI$4,FALSE)</f>
        <v>2.1448140900195693E-2</v>
      </c>
      <c r="Q255" s="22">
        <f>VLOOKUP($B255,Data!$A$8:$EZ$351,Data!EJ$4,FALSE)</f>
        <v>2.0415841584158417E-2</v>
      </c>
      <c r="R255" s="22">
        <f>VLOOKUP($B255,Data!$A$8:$EZ$351,Data!EK$4,FALSE)</f>
        <v>1.8249496981891346E-2</v>
      </c>
      <c r="S255" s="22">
        <f>VLOOKUP($B255,Data!$A$8:$EZ$351,Data!EL$4,FALSE)</f>
        <v>1.7670103092783506E-2</v>
      </c>
      <c r="T255" s="22">
        <f>VLOOKUP($B255,Data!$A$8:$EZ$351,Data!EM$4,FALSE)</f>
        <v>1.9730848861283644E-2</v>
      </c>
      <c r="U255" s="22">
        <f>VLOOKUP($B255,Data!$A$8:$EZ$351,Data!EN$4,FALSE)</f>
        <v>1.9322033898305085E-2</v>
      </c>
      <c r="V255" s="22">
        <f>VLOOKUP($B255,Data!$A$8:$EZ$351,Data!EO$4,FALSE)</f>
        <v>1.8594377510040162E-2</v>
      </c>
      <c r="W255" s="22">
        <f>VLOOKUP($B255,Data!$A$8:$EZ$351,Data!EP$4,FALSE)</f>
        <v>1.7151277013752457E-2</v>
      </c>
      <c r="X255" s="22">
        <f>VLOOKUP($B255,Data!$A$8:$EZ$351,Data!EQ$4,FALSE)</f>
        <v>1.8565891472868218E-2</v>
      </c>
      <c r="Y255" s="22">
        <f>VLOOKUP($B255,Data!$A$8:$EZ$351,Data!ER$4,FALSE)</f>
        <v>1.873517786561265E-2</v>
      </c>
      <c r="Z255" s="22">
        <f>VLOOKUP($B255,Data!$A$8:$EZ$351,Data!ES$4,FALSE)</f>
        <v>1.8991935483870969E-2</v>
      </c>
      <c r="AA255" s="22">
        <f>VLOOKUP($B255,Data!$A$8:$EZ$351,Data!ET$4,FALSE)</f>
        <v>1.7042801556420233E-2</v>
      </c>
      <c r="AB255" s="22">
        <f>VLOOKUP($B255,Data!$A$8:$EZ$351,Data!EU$4,FALSE)</f>
        <v>1.8626692456479691E-2</v>
      </c>
      <c r="AC255" s="22">
        <f>VLOOKUP($B255,Data!$A$8:$EZ$351,Data!EV$4,FALSE)</f>
        <v>1.8190298507462687E-2</v>
      </c>
      <c r="AD255" s="22">
        <f>VLOOKUP($B255,Data!$A$8:$EZ$351,Data!EW$4,FALSE)</f>
        <v>1.8467289719626169E-2</v>
      </c>
      <c r="AE255" s="22">
        <f>VLOOKUP($B255,Data!$A$8:$EZ$351,Data!EX$4,FALSE)</f>
        <v>1.8698884758364311E-2</v>
      </c>
      <c r="AF255" s="22">
        <f>VLOOKUP($B255,Data!$A$8:$EZ$351,Data!EY$4,FALSE)</f>
        <v>2.0036429872495445E-2</v>
      </c>
      <c r="AG255" s="22">
        <f>VLOOKUP($B255,Data!$A$8:$EZ$351,Data!EZ$4,FALSE)</f>
        <v>1.9982142857142858E-2</v>
      </c>
      <c r="AH255" s="22">
        <f>VLOOKUP($B255,Data!$A$8:$FA$351,Data!FA$4,FALSE)</f>
        <v>1.9053356282271946E-2</v>
      </c>
      <c r="AI255" s="22">
        <f>VLOOKUP($B255,Data!$A$8:FB$351,Data!FB$4,FALSE)</f>
        <v>1.963157894736842E-2</v>
      </c>
      <c r="AJ255" s="22">
        <f>VLOOKUP($B255,Data!$A$8:FC$351,Data!FC$4,FALSE)</f>
        <v>2.0887372013651876E-2</v>
      </c>
      <c r="AK255" s="22">
        <f>VLOOKUP($B255,Data!$A$8:FD$351,Data!FD$4,FALSE)</f>
        <v>4.9753521126760562E-2</v>
      </c>
      <c r="AL255" s="22">
        <f>VLOOKUP($B255,Data!$A$8:FE$351,Data!FE$4,FALSE)</f>
        <v>0.05</v>
      </c>
      <c r="AM255" s="22">
        <f>VLOOKUP($B255,Data!$A$8:FF$351,Data!FF$4,FALSE)</f>
        <v>4.8841911764705884E-2</v>
      </c>
      <c r="AN255" s="22" t="e">
        <f>VLOOKUP($B255,Data!$A$8:$EZ$351,Data!#REF!,FALSE)</f>
        <v>#REF!</v>
      </c>
      <c r="AO255" s="22" t="e">
        <f>VLOOKUP($B255,Data!$A$8:$EZ$351,Data!#REF!,FALSE)</f>
        <v>#REF!</v>
      </c>
      <c r="AP255" s="22" t="e">
        <f>VLOOKUP($B255,Data!$A$8:$EZ$351,Data!#REF!,FALSE)</f>
        <v>#REF!</v>
      </c>
      <c r="AQ255" s="22" t="e">
        <f>VLOOKUP($B255,Data!$A$8:$EZ$351,Data!#REF!,FALSE)</f>
        <v>#REF!</v>
      </c>
      <c r="AR255" s="22" t="e">
        <f>VLOOKUP($B255,Data!$A$8:$EZ$351,Data!#REF!,FALSE)</f>
        <v>#REF!</v>
      </c>
      <c r="AS255" s="22" t="e">
        <f>VLOOKUP($B255,Data!$A$8:$EZ$351,Data!#REF!,FALSE)</f>
        <v>#REF!</v>
      </c>
      <c r="AT255" s="22" t="e">
        <f>VLOOKUP($B255,Data!$A$8:$EZ$351,Data!#REF!,FALSE)</f>
        <v>#REF!</v>
      </c>
      <c r="AU255" s="22" t="e">
        <f>VLOOKUP($B255,Data!$A$8:$EZ$351,Data!#REF!,FALSE)</f>
        <v>#REF!</v>
      </c>
      <c r="AV255" s="22" t="e">
        <f>VLOOKUP($B255,Data!$A$8:$EZ$351,Data!#REF!,FALSE)</f>
        <v>#REF!</v>
      </c>
      <c r="AW255" s="22" t="e">
        <f>VLOOKUP($B255,Data!$A$8:$EZ$351,Data!#REF!,FALSE)</f>
        <v>#REF!</v>
      </c>
      <c r="AX255" s="22" t="e">
        <f>VLOOKUP($B255,Data!$A$8:$EZ$351,Data!#REF!,FALSE)</f>
        <v>#REF!</v>
      </c>
      <c r="AY255" s="22" t="e">
        <f>VLOOKUP($B255,Data!$A$8:$EZ$351,Data!#REF!,FALSE)</f>
        <v>#REF!</v>
      </c>
      <c r="AZ255" s="22" t="e">
        <f>VLOOKUP($B255,Data!$A$8:$EZ$351,Data!#REF!,FALSE)</f>
        <v>#REF!</v>
      </c>
      <c r="BA255" s="22" t="e">
        <f>VLOOKUP($B255,Data!$A$8:$EZ$351,Data!#REF!,FALSE)</f>
        <v>#REF!</v>
      </c>
      <c r="BB255" s="22" t="e">
        <f>VLOOKUP($B255,Data!$A$8:$EZ$351,Data!#REF!,FALSE)</f>
        <v>#REF!</v>
      </c>
      <c r="BC255" s="22" t="e">
        <f>VLOOKUP($B255,Data!$A$8:$EZ$351,Data!#REF!,FALSE)</f>
        <v>#REF!</v>
      </c>
      <c r="BD255" s="22" t="e">
        <f>VLOOKUP($B255,Data!$A$8:$EZ$351,Data!#REF!,FALSE)</f>
        <v>#REF!</v>
      </c>
      <c r="BE255" s="22" t="e">
        <f>VLOOKUP($B255,Data!$A$8:$EZ$351,Data!#REF!,FALSE)</f>
        <v>#REF!</v>
      </c>
    </row>
    <row r="256" spans="1:57" x14ac:dyDescent="0.3">
      <c r="A256" s="1"/>
      <c r="B256" s="16" t="s">
        <v>266</v>
      </c>
      <c r="C256" s="35" t="s">
        <v>440</v>
      </c>
      <c r="D256" t="s">
        <v>442</v>
      </c>
      <c r="E256" s="36" t="s">
        <v>266</v>
      </c>
      <c r="F256" t="s">
        <v>410</v>
      </c>
      <c r="G256" t="s">
        <v>418</v>
      </c>
      <c r="H256" s="22" t="e">
        <f>VLOOKUP($B256,Data!$A$8:$EZ$351,Data!EA$4,FALSE)</f>
        <v>#DIV/0!</v>
      </c>
      <c r="I256" s="22">
        <f>VLOOKUP($B256,Data!$A$8:$EZ$351,Data!EB$4,FALSE)</f>
        <v>3.2919914953933378E-2</v>
      </c>
      <c r="J256" s="22">
        <f>VLOOKUP($B256,Data!$A$8:$EZ$351,Data!EC$4,FALSE)</f>
        <v>3.1354609929078014E-2</v>
      </c>
      <c r="K256" s="22">
        <f>VLOOKUP($B256,Data!$A$8:$EZ$351,Data!ED$4,FALSE)</f>
        <v>2.8626334519572954E-2</v>
      </c>
      <c r="L256" s="22">
        <f>VLOOKUP($B256,Data!$A$8:$EZ$351,Data!EE$4,FALSE)</f>
        <v>2.9072237960339944E-2</v>
      </c>
      <c r="M256" s="22">
        <f>VLOOKUP($B256,Data!$A$8:$EZ$351,Data!EF$4,FALSE)</f>
        <v>2.5617110799438989E-2</v>
      </c>
      <c r="N256" s="22">
        <f>VLOOKUP($B256,Data!$A$8:$EZ$351,Data!EG$4,FALSE)</f>
        <v>2.3041345480028032E-2</v>
      </c>
      <c r="O256" s="22">
        <f>VLOOKUP($B256,Data!$A$8:$EZ$351,Data!EH$4,FALSE)</f>
        <v>2.1334259902710217E-2</v>
      </c>
      <c r="P256" s="22">
        <f>VLOOKUP($B256,Data!$A$8:$EZ$351,Data!EI$4,FALSE)</f>
        <v>2.0943789035392089E-2</v>
      </c>
      <c r="Q256" s="22">
        <f>VLOOKUP($B256,Data!$A$8:$EZ$351,Data!EJ$4,FALSE)</f>
        <v>1.9817287420941673E-2</v>
      </c>
      <c r="R256" s="22">
        <f>VLOOKUP($B256,Data!$A$8:$EZ$351,Data!EK$4,FALSE)</f>
        <v>1.918091168091168E-2</v>
      </c>
      <c r="S256" s="22">
        <f>VLOOKUP($B256,Data!$A$8:$EZ$351,Data!EL$4,FALSE)</f>
        <v>1.903942652329749E-2</v>
      </c>
      <c r="T256" s="22">
        <f>VLOOKUP($B256,Data!$A$8:$EZ$351,Data!EM$4,FALSE)</f>
        <v>1.8609318996415769E-2</v>
      </c>
      <c r="U256" s="22">
        <f>VLOOKUP($B256,Data!$A$8:$EZ$351,Data!EN$4,FALSE)</f>
        <v>1.9319148936170212E-2</v>
      </c>
      <c r="V256" s="22">
        <f>VLOOKUP($B256,Data!$A$8:$EZ$351,Data!EO$4,FALSE)</f>
        <v>1.9235209235209234E-2</v>
      </c>
      <c r="W256" s="22">
        <f>VLOOKUP($B256,Data!$A$8:$EZ$351,Data!EP$4,FALSE)</f>
        <v>1.9050036258158085E-2</v>
      </c>
      <c r="X256" s="22">
        <f>VLOOKUP($B256,Data!$A$8:$EZ$351,Data!EQ$4,FALSE)</f>
        <v>1.9475920679886686E-2</v>
      </c>
      <c r="Y256" s="22">
        <f>VLOOKUP($B256,Data!$A$8:$EZ$351,Data!ER$4,FALSE)</f>
        <v>1.906007067137809E-2</v>
      </c>
      <c r="Z256" s="22">
        <f>VLOOKUP($B256,Data!$A$8:$EZ$351,Data!ES$4,FALSE)</f>
        <v>1.8034602076124569E-2</v>
      </c>
      <c r="AA256" s="22">
        <f>VLOOKUP($B256,Data!$A$8:$EZ$351,Data!ET$4,FALSE)</f>
        <v>1.7584775086505189E-2</v>
      </c>
      <c r="AB256" s="22">
        <f>VLOOKUP($B256,Data!$A$8:$EZ$351,Data!EU$4,FALSE)</f>
        <v>1.8399720475192172E-2</v>
      </c>
      <c r="AC256" s="22">
        <f>VLOOKUP($B256,Data!$A$8:$EZ$351,Data!EV$4,FALSE)</f>
        <v>1.7691776088458882E-2</v>
      </c>
      <c r="AD256" s="22">
        <f>VLOOKUP($B256,Data!$A$8:$EZ$351,Data!EW$4,FALSE)</f>
        <v>1.6953824948311508E-2</v>
      </c>
      <c r="AE256" s="22">
        <f>VLOOKUP($B256,Data!$A$8:$EZ$351,Data!EX$4,FALSE)</f>
        <v>1.6059986366734832E-2</v>
      </c>
      <c r="AF256" s="22">
        <f>VLOOKUP($B256,Data!$A$8:$EZ$351,Data!EY$4,FALSE)</f>
        <v>1.8105696636925187E-2</v>
      </c>
      <c r="AG256" s="22">
        <f>VLOOKUP($B256,Data!$A$8:$EZ$351,Data!EZ$4,FALSE)</f>
        <v>1.769491525423729E-2</v>
      </c>
      <c r="AH256" s="22">
        <f>VLOOKUP($B256,Data!$A$8:$FA$351,Data!FA$4,FALSE)</f>
        <v>1.7478084962913015E-2</v>
      </c>
      <c r="AI256" s="22">
        <f>VLOOKUP($B256,Data!$A$8:FB$351,Data!FB$4,FALSE)</f>
        <v>1.7489768076398363E-2</v>
      </c>
      <c r="AJ256" s="22">
        <f>VLOOKUP($B256,Data!$A$8:FC$351,Data!FC$4,FALSE)</f>
        <v>1.836789297658863E-2</v>
      </c>
      <c r="AK256" s="22">
        <f>VLOOKUP($B256,Data!$A$8:FD$351,Data!FD$4,FALSE)</f>
        <v>4.7768707482993195E-2</v>
      </c>
      <c r="AL256" s="22">
        <f>VLOOKUP($B256,Data!$A$8:FE$351,Data!FE$4,FALSE)</f>
        <v>4.7600820232399178E-2</v>
      </c>
      <c r="AM256" s="22">
        <f>VLOOKUP($B256,Data!$A$8:FF$351,Data!FF$4,FALSE)</f>
        <v>4.4167228590694538E-2</v>
      </c>
      <c r="AN256" s="22" t="e">
        <f>VLOOKUP($B256,Data!$A$8:$EZ$351,Data!#REF!,FALSE)</f>
        <v>#REF!</v>
      </c>
      <c r="AO256" s="22" t="e">
        <f>VLOOKUP($B256,Data!$A$8:$EZ$351,Data!#REF!,FALSE)</f>
        <v>#REF!</v>
      </c>
      <c r="AP256" s="22" t="e">
        <f>VLOOKUP($B256,Data!$A$8:$EZ$351,Data!#REF!,FALSE)</f>
        <v>#REF!</v>
      </c>
      <c r="AQ256" s="22" t="e">
        <f>VLOOKUP($B256,Data!$A$8:$EZ$351,Data!#REF!,FALSE)</f>
        <v>#REF!</v>
      </c>
      <c r="AR256" s="22" t="e">
        <f>VLOOKUP($B256,Data!$A$8:$EZ$351,Data!#REF!,FALSE)</f>
        <v>#REF!</v>
      </c>
      <c r="AS256" s="22" t="e">
        <f>VLOOKUP($B256,Data!$A$8:$EZ$351,Data!#REF!,FALSE)</f>
        <v>#REF!</v>
      </c>
      <c r="AT256" s="22" t="e">
        <f>VLOOKUP($B256,Data!$A$8:$EZ$351,Data!#REF!,FALSE)</f>
        <v>#REF!</v>
      </c>
      <c r="AU256" s="22" t="e">
        <f>VLOOKUP($B256,Data!$A$8:$EZ$351,Data!#REF!,FALSE)</f>
        <v>#REF!</v>
      </c>
      <c r="AV256" s="22" t="e">
        <f>VLOOKUP($B256,Data!$A$8:$EZ$351,Data!#REF!,FALSE)</f>
        <v>#REF!</v>
      </c>
      <c r="AW256" s="22" t="e">
        <f>VLOOKUP($B256,Data!$A$8:$EZ$351,Data!#REF!,FALSE)</f>
        <v>#REF!</v>
      </c>
      <c r="AX256" s="22" t="e">
        <f>VLOOKUP($B256,Data!$A$8:$EZ$351,Data!#REF!,FALSE)</f>
        <v>#REF!</v>
      </c>
      <c r="AY256" s="22" t="e">
        <f>VLOOKUP($B256,Data!$A$8:$EZ$351,Data!#REF!,FALSE)</f>
        <v>#REF!</v>
      </c>
      <c r="AZ256" s="22" t="e">
        <f>VLOOKUP($B256,Data!$A$8:$EZ$351,Data!#REF!,FALSE)</f>
        <v>#REF!</v>
      </c>
      <c r="BA256" s="22" t="e">
        <f>VLOOKUP($B256,Data!$A$8:$EZ$351,Data!#REF!,FALSE)</f>
        <v>#REF!</v>
      </c>
      <c r="BB256" s="22" t="e">
        <f>VLOOKUP($B256,Data!$A$8:$EZ$351,Data!#REF!,FALSE)</f>
        <v>#REF!</v>
      </c>
      <c r="BC256" s="22" t="e">
        <f>VLOOKUP($B256,Data!$A$8:$EZ$351,Data!#REF!,FALSE)</f>
        <v>#REF!</v>
      </c>
      <c r="BD256" s="22" t="e">
        <f>VLOOKUP($B256,Data!$A$8:$EZ$351,Data!#REF!,FALSE)</f>
        <v>#REF!</v>
      </c>
      <c r="BE256" s="22" t="e">
        <f>VLOOKUP($B256,Data!$A$8:$EZ$351,Data!#REF!,FALSE)</f>
        <v>#REF!</v>
      </c>
    </row>
    <row r="257" spans="1:57" x14ac:dyDescent="0.3">
      <c r="A257" s="1"/>
      <c r="B257" s="16" t="s">
        <v>267</v>
      </c>
      <c r="C257" s="35" t="s">
        <v>441</v>
      </c>
      <c r="D257" t="s">
        <v>0</v>
      </c>
      <c r="E257" s="36" t="s">
        <v>267</v>
      </c>
      <c r="F257" t="s">
        <v>393</v>
      </c>
      <c r="G257" t="s">
        <v>418</v>
      </c>
      <c r="H257" s="22" t="e">
        <f>VLOOKUP($B257,Data!$A$8:$EZ$351,Data!EA$4,FALSE)</f>
        <v>#DIV/0!</v>
      </c>
      <c r="I257" s="22">
        <f>VLOOKUP($B257,Data!$A$8:$EZ$351,Data!EB$4,FALSE)</f>
        <v>3.3002544529262087E-2</v>
      </c>
      <c r="J257" s="22">
        <f>VLOOKUP($B257,Data!$A$8:$EZ$351,Data!EC$4,FALSE)</f>
        <v>2.8674999999999999E-2</v>
      </c>
      <c r="K257" s="22">
        <f>VLOOKUP($B257,Data!$A$8:$EZ$351,Data!ED$4,FALSE)</f>
        <v>2.901015228426396E-2</v>
      </c>
      <c r="L257" s="22">
        <f>VLOOKUP($B257,Data!$A$8:$EZ$351,Data!EE$4,FALSE)</f>
        <v>3.0051546391752577E-2</v>
      </c>
      <c r="M257" s="22">
        <f>VLOOKUP($B257,Data!$A$8:$EZ$351,Data!EF$4,FALSE)</f>
        <v>2.5128205128205128E-2</v>
      </c>
      <c r="N257" s="22">
        <f>VLOOKUP($B257,Data!$A$8:$EZ$351,Data!EG$4,FALSE)</f>
        <v>2.3693931398416888E-2</v>
      </c>
      <c r="O257" s="22">
        <f>VLOOKUP($B257,Data!$A$8:$EZ$351,Data!EH$4,FALSE)</f>
        <v>2.2420212765957445E-2</v>
      </c>
      <c r="P257" s="22">
        <f>VLOOKUP($B257,Data!$A$8:$EZ$351,Data!EI$4,FALSE)</f>
        <v>2.3504043126684637E-2</v>
      </c>
      <c r="Q257" s="22">
        <f>VLOOKUP($B257,Data!$A$8:$EZ$351,Data!EJ$4,FALSE)</f>
        <v>2.1752021563342317E-2</v>
      </c>
      <c r="R257" s="22">
        <f>VLOOKUP($B257,Data!$A$8:$EZ$351,Data!EK$4,FALSE)</f>
        <v>2.0557103064066853E-2</v>
      </c>
      <c r="S257" s="22">
        <f>VLOOKUP($B257,Data!$A$8:$EZ$351,Data!EL$4,FALSE)</f>
        <v>2.284507042253521E-2</v>
      </c>
      <c r="T257" s="22">
        <f>VLOOKUP($B257,Data!$A$8:$EZ$351,Data!EM$4,FALSE)</f>
        <v>2.361111111111111E-2</v>
      </c>
      <c r="U257" s="22">
        <f>VLOOKUP($B257,Data!$A$8:$EZ$351,Data!EN$4,FALSE)</f>
        <v>2.1114130434782608E-2</v>
      </c>
      <c r="V257" s="22">
        <f>VLOOKUP($B257,Data!$A$8:$EZ$351,Data!EO$4,FALSE)</f>
        <v>2.118131868131868E-2</v>
      </c>
      <c r="W257" s="22">
        <f>VLOOKUP($B257,Data!$A$8:$EZ$351,Data!EP$4,FALSE)</f>
        <v>2.1243243243243243E-2</v>
      </c>
      <c r="X257" s="22">
        <f>VLOOKUP($B257,Data!$A$8:$EZ$351,Data!EQ$4,FALSE)</f>
        <v>2.0441558441558441E-2</v>
      </c>
      <c r="Y257" s="22">
        <f>VLOOKUP($B257,Data!$A$8:$EZ$351,Data!ER$4,FALSE)</f>
        <v>2.1618037135278514E-2</v>
      </c>
      <c r="Z257" s="22">
        <f>VLOOKUP($B257,Data!$A$8:$EZ$351,Data!ES$4,FALSE)</f>
        <v>1.9894179894179895E-2</v>
      </c>
      <c r="AA257" s="22">
        <f>VLOOKUP($B257,Data!$A$8:$EZ$351,Data!ET$4,FALSE)</f>
        <v>2.0051413881748071E-2</v>
      </c>
      <c r="AB257" s="22">
        <f>VLOOKUP($B257,Data!$A$8:$EZ$351,Data!EU$4,FALSE)</f>
        <v>1.9598997493734335E-2</v>
      </c>
      <c r="AC257" s="22">
        <f>VLOOKUP($B257,Data!$A$8:$EZ$351,Data!EV$4,FALSE)</f>
        <v>1.866161616161616E-2</v>
      </c>
      <c r="AD257" s="22">
        <f>VLOOKUP($B257,Data!$A$8:$EZ$351,Data!EW$4,FALSE)</f>
        <v>1.7077294685990337E-2</v>
      </c>
      <c r="AE257" s="22">
        <f>VLOOKUP($B257,Data!$A$8:$EZ$351,Data!EX$4,FALSE)</f>
        <v>1.9351620947630922E-2</v>
      </c>
      <c r="AF257" s="22">
        <f>VLOOKUP($B257,Data!$A$8:$EZ$351,Data!EY$4,FALSE)</f>
        <v>2.1832460732984293E-2</v>
      </c>
      <c r="AG257" s="22">
        <f>VLOOKUP($B257,Data!$A$8:$EZ$351,Data!EZ$4,FALSE)</f>
        <v>1.9193954659949622E-2</v>
      </c>
      <c r="AH257" s="22">
        <f>VLOOKUP($B257,Data!$A$8:$FA$351,Data!FA$4,FALSE)</f>
        <v>1.8120104438642298E-2</v>
      </c>
      <c r="AI257" s="22">
        <f>VLOOKUP($B257,Data!$A$8:FB$351,Data!FB$4,FALSE)</f>
        <v>2.0721925133689839E-2</v>
      </c>
      <c r="AJ257" s="22">
        <f>VLOOKUP($B257,Data!$A$8:FC$351,Data!FC$4,FALSE)</f>
        <v>2.2069892473118278E-2</v>
      </c>
      <c r="AK257" s="22">
        <f>VLOOKUP($B257,Data!$A$8:FD$351,Data!FD$4,FALSE)</f>
        <v>6.3540051679586568E-2</v>
      </c>
      <c r="AL257" s="22">
        <f>VLOOKUP($B257,Data!$A$8:FE$351,Data!FE$4,FALSE)</f>
        <v>6.4673913043478262E-2</v>
      </c>
      <c r="AM257" s="22">
        <f>VLOOKUP($B257,Data!$A$8:FF$351,Data!FF$4,FALSE)</f>
        <v>5.6005291005291002E-2</v>
      </c>
      <c r="AN257" s="22" t="e">
        <f>VLOOKUP($B257,Data!$A$8:$EZ$351,Data!#REF!,FALSE)</f>
        <v>#REF!</v>
      </c>
      <c r="AO257" s="22" t="e">
        <f>VLOOKUP($B257,Data!$A$8:$EZ$351,Data!#REF!,FALSE)</f>
        <v>#REF!</v>
      </c>
      <c r="AP257" s="22" t="e">
        <f>VLOOKUP($B257,Data!$A$8:$EZ$351,Data!#REF!,FALSE)</f>
        <v>#REF!</v>
      </c>
      <c r="AQ257" s="22" t="e">
        <f>VLOOKUP($B257,Data!$A$8:$EZ$351,Data!#REF!,FALSE)</f>
        <v>#REF!</v>
      </c>
      <c r="AR257" s="22" t="e">
        <f>VLOOKUP($B257,Data!$A$8:$EZ$351,Data!#REF!,FALSE)</f>
        <v>#REF!</v>
      </c>
      <c r="AS257" s="22" t="e">
        <f>VLOOKUP($B257,Data!$A$8:$EZ$351,Data!#REF!,FALSE)</f>
        <v>#REF!</v>
      </c>
      <c r="AT257" s="22" t="e">
        <f>VLOOKUP($B257,Data!$A$8:$EZ$351,Data!#REF!,FALSE)</f>
        <v>#REF!</v>
      </c>
      <c r="AU257" s="22" t="e">
        <f>VLOOKUP($B257,Data!$A$8:$EZ$351,Data!#REF!,FALSE)</f>
        <v>#REF!</v>
      </c>
      <c r="AV257" s="22" t="e">
        <f>VLOOKUP($B257,Data!$A$8:$EZ$351,Data!#REF!,FALSE)</f>
        <v>#REF!</v>
      </c>
      <c r="AW257" s="22" t="e">
        <f>VLOOKUP($B257,Data!$A$8:$EZ$351,Data!#REF!,FALSE)</f>
        <v>#REF!</v>
      </c>
      <c r="AX257" s="22" t="e">
        <f>VLOOKUP($B257,Data!$A$8:$EZ$351,Data!#REF!,FALSE)</f>
        <v>#REF!</v>
      </c>
      <c r="AY257" s="22" t="e">
        <f>VLOOKUP($B257,Data!$A$8:$EZ$351,Data!#REF!,FALSE)</f>
        <v>#REF!</v>
      </c>
      <c r="AZ257" s="22" t="e">
        <f>VLOOKUP($B257,Data!$A$8:$EZ$351,Data!#REF!,FALSE)</f>
        <v>#REF!</v>
      </c>
      <c r="BA257" s="22" t="e">
        <f>VLOOKUP($B257,Data!$A$8:$EZ$351,Data!#REF!,FALSE)</f>
        <v>#REF!</v>
      </c>
      <c r="BB257" s="22" t="e">
        <f>VLOOKUP($B257,Data!$A$8:$EZ$351,Data!#REF!,FALSE)</f>
        <v>#REF!</v>
      </c>
      <c r="BC257" s="22" t="e">
        <f>VLOOKUP($B257,Data!$A$8:$EZ$351,Data!#REF!,FALSE)</f>
        <v>#REF!</v>
      </c>
      <c r="BD257" s="22" t="e">
        <f>VLOOKUP($B257,Data!$A$8:$EZ$351,Data!#REF!,FALSE)</f>
        <v>#REF!</v>
      </c>
      <c r="BE257" s="22" t="e">
        <f>VLOOKUP($B257,Data!$A$8:$EZ$351,Data!#REF!,FALSE)</f>
        <v>#REF!</v>
      </c>
    </row>
    <row r="258" spans="1:57" x14ac:dyDescent="0.3">
      <c r="A258" s="1"/>
      <c r="B258" s="16" t="s">
        <v>268</v>
      </c>
      <c r="C258" s="35" t="s">
        <v>441</v>
      </c>
      <c r="D258" t="s">
        <v>0</v>
      </c>
      <c r="E258" s="36" t="s">
        <v>268</v>
      </c>
      <c r="F258" t="s">
        <v>398</v>
      </c>
      <c r="G258" t="s">
        <v>418</v>
      </c>
      <c r="H258" s="22" t="e">
        <f>VLOOKUP($B258,Data!$A$8:$EZ$351,Data!EA$4,FALSE)</f>
        <v>#DIV/0!</v>
      </c>
      <c r="I258" s="22">
        <f>VLOOKUP($B258,Data!$A$8:$EZ$351,Data!EB$4,FALSE)</f>
        <v>5.5600961538461537E-2</v>
      </c>
      <c r="J258" s="22">
        <f>VLOOKUP($B258,Data!$A$8:$EZ$351,Data!EC$4,FALSE)</f>
        <v>5.0681265206812653E-2</v>
      </c>
      <c r="K258" s="22">
        <f>VLOOKUP($B258,Data!$A$8:$EZ$351,Data!ED$4,FALSE)</f>
        <v>4.8379052369077309E-2</v>
      </c>
      <c r="L258" s="22">
        <f>VLOOKUP($B258,Data!$A$8:$EZ$351,Data!EE$4,FALSE)</f>
        <v>5.1028277634961441E-2</v>
      </c>
      <c r="M258" s="22">
        <f>VLOOKUP($B258,Data!$A$8:$EZ$351,Data!EF$4,FALSE)</f>
        <v>4.555837563451777E-2</v>
      </c>
      <c r="N258" s="22">
        <f>VLOOKUP($B258,Data!$A$8:$EZ$351,Data!EG$4,FALSE)</f>
        <v>3.8671497584541061E-2</v>
      </c>
      <c r="O258" s="22">
        <f>VLOOKUP($B258,Data!$A$8:$EZ$351,Data!EH$4,FALSE)</f>
        <v>3.6691176470588234E-2</v>
      </c>
      <c r="P258" s="22">
        <f>VLOOKUP($B258,Data!$A$8:$EZ$351,Data!EI$4,FALSE)</f>
        <v>3.7542997542997544E-2</v>
      </c>
      <c r="Q258" s="22">
        <f>VLOOKUP($B258,Data!$A$8:$EZ$351,Data!EJ$4,FALSE)</f>
        <v>3.4938875305623472E-2</v>
      </c>
      <c r="R258" s="22">
        <f>VLOOKUP($B258,Data!$A$8:$EZ$351,Data!EK$4,FALSE)</f>
        <v>3.4103896103896102E-2</v>
      </c>
      <c r="S258" s="22">
        <f>VLOOKUP($B258,Data!$A$8:$EZ$351,Data!EL$4,FALSE)</f>
        <v>3.1317073170731707E-2</v>
      </c>
      <c r="T258" s="22">
        <f>VLOOKUP($B258,Data!$A$8:$EZ$351,Data!EM$4,FALSE)</f>
        <v>3.2432432432432434E-2</v>
      </c>
      <c r="U258" s="22">
        <f>VLOOKUP($B258,Data!$A$8:$EZ$351,Data!EN$4,FALSE)</f>
        <v>3.382133995037221E-2</v>
      </c>
      <c r="V258" s="22">
        <f>VLOOKUP($B258,Data!$A$8:$EZ$351,Data!EO$4,FALSE)</f>
        <v>3.144927536231884E-2</v>
      </c>
      <c r="W258" s="22">
        <f>VLOOKUP($B258,Data!$A$8:$EZ$351,Data!EP$4,FALSE)</f>
        <v>3.0855745721271394E-2</v>
      </c>
      <c r="X258" s="22">
        <f>VLOOKUP($B258,Data!$A$8:$EZ$351,Data!EQ$4,FALSE)</f>
        <v>3.0435779816513762E-2</v>
      </c>
      <c r="Y258" s="22">
        <f>VLOOKUP($B258,Data!$A$8:$EZ$351,Data!ER$4,FALSE)</f>
        <v>2.9170305676855895E-2</v>
      </c>
      <c r="Z258" s="22">
        <f>VLOOKUP($B258,Data!$A$8:$EZ$351,Data!ES$4,FALSE)</f>
        <v>2.8952164009111617E-2</v>
      </c>
      <c r="AA258" s="22">
        <f>VLOOKUP($B258,Data!$A$8:$EZ$351,Data!ET$4,FALSE)</f>
        <v>2.823529411764706E-2</v>
      </c>
      <c r="AB258" s="22">
        <f>VLOOKUP($B258,Data!$A$8:$EZ$351,Data!EU$4,FALSE)</f>
        <v>3.0537383177570092E-2</v>
      </c>
      <c r="AC258" s="22">
        <f>VLOOKUP($B258,Data!$A$8:$EZ$351,Data!EV$4,FALSE)</f>
        <v>2.8997668997668997E-2</v>
      </c>
      <c r="AD258" s="22">
        <f>VLOOKUP($B258,Data!$A$8:$EZ$351,Data!EW$4,FALSE)</f>
        <v>2.5199115044247787E-2</v>
      </c>
      <c r="AE258" s="22">
        <f>VLOOKUP($B258,Data!$A$8:$EZ$351,Data!EX$4,FALSE)</f>
        <v>2.5609756097560974E-2</v>
      </c>
      <c r="AF258" s="22">
        <f>VLOOKUP($B258,Data!$A$8:$EZ$351,Data!EY$4,FALSE)</f>
        <v>2.8713318284424378E-2</v>
      </c>
      <c r="AG258" s="22">
        <f>VLOOKUP($B258,Data!$A$8:$EZ$351,Data!EZ$4,FALSE)</f>
        <v>2.9262672811059907E-2</v>
      </c>
      <c r="AH258" s="22">
        <f>VLOOKUP($B258,Data!$A$8:$FA$351,Data!FA$4,FALSE)</f>
        <v>2.836734693877551E-2</v>
      </c>
      <c r="AI258" s="22">
        <f>VLOOKUP($B258,Data!$A$8:FB$351,Data!FB$4,FALSE)</f>
        <v>2.8519362186788154E-2</v>
      </c>
      <c r="AJ258" s="22">
        <f>VLOOKUP($B258,Data!$A$8:FC$351,Data!FC$4,FALSE)</f>
        <v>3.1292517006802724E-2</v>
      </c>
      <c r="AK258" s="22">
        <f>VLOOKUP($B258,Data!$A$8:FD$351,Data!FD$4,FALSE)</f>
        <v>6.8508158508158515E-2</v>
      </c>
      <c r="AL258" s="22">
        <f>VLOOKUP($B258,Data!$A$8:FE$351,Data!FE$4,FALSE)</f>
        <v>6.821345707656612E-2</v>
      </c>
      <c r="AM258" s="22">
        <f>VLOOKUP($B258,Data!$A$8:FF$351,Data!FF$4,FALSE)</f>
        <v>6.8497652582159618E-2</v>
      </c>
      <c r="AN258" s="22" t="e">
        <f>VLOOKUP($B258,Data!$A$8:$EZ$351,Data!#REF!,FALSE)</f>
        <v>#REF!</v>
      </c>
      <c r="AO258" s="22" t="e">
        <f>VLOOKUP($B258,Data!$A$8:$EZ$351,Data!#REF!,FALSE)</f>
        <v>#REF!</v>
      </c>
      <c r="AP258" s="22" t="e">
        <f>VLOOKUP($B258,Data!$A$8:$EZ$351,Data!#REF!,FALSE)</f>
        <v>#REF!</v>
      </c>
      <c r="AQ258" s="22" t="e">
        <f>VLOOKUP($B258,Data!$A$8:$EZ$351,Data!#REF!,FALSE)</f>
        <v>#REF!</v>
      </c>
      <c r="AR258" s="22" t="e">
        <f>VLOOKUP($B258,Data!$A$8:$EZ$351,Data!#REF!,FALSE)</f>
        <v>#REF!</v>
      </c>
      <c r="AS258" s="22" t="e">
        <f>VLOOKUP($B258,Data!$A$8:$EZ$351,Data!#REF!,FALSE)</f>
        <v>#REF!</v>
      </c>
      <c r="AT258" s="22" t="e">
        <f>VLOOKUP($B258,Data!$A$8:$EZ$351,Data!#REF!,FALSE)</f>
        <v>#REF!</v>
      </c>
      <c r="AU258" s="22" t="e">
        <f>VLOOKUP($B258,Data!$A$8:$EZ$351,Data!#REF!,FALSE)</f>
        <v>#REF!</v>
      </c>
      <c r="AV258" s="22" t="e">
        <f>VLOOKUP($B258,Data!$A$8:$EZ$351,Data!#REF!,FALSE)</f>
        <v>#REF!</v>
      </c>
      <c r="AW258" s="22" t="e">
        <f>VLOOKUP($B258,Data!$A$8:$EZ$351,Data!#REF!,FALSE)</f>
        <v>#REF!</v>
      </c>
      <c r="AX258" s="22" t="e">
        <f>VLOOKUP($B258,Data!$A$8:$EZ$351,Data!#REF!,FALSE)</f>
        <v>#REF!</v>
      </c>
      <c r="AY258" s="22" t="e">
        <f>VLOOKUP($B258,Data!$A$8:$EZ$351,Data!#REF!,FALSE)</f>
        <v>#REF!</v>
      </c>
      <c r="AZ258" s="22" t="e">
        <f>VLOOKUP($B258,Data!$A$8:$EZ$351,Data!#REF!,FALSE)</f>
        <v>#REF!</v>
      </c>
      <c r="BA258" s="22" t="e">
        <f>VLOOKUP($B258,Data!$A$8:$EZ$351,Data!#REF!,FALSE)</f>
        <v>#REF!</v>
      </c>
      <c r="BB258" s="22" t="e">
        <f>VLOOKUP($B258,Data!$A$8:$EZ$351,Data!#REF!,FALSE)</f>
        <v>#REF!</v>
      </c>
      <c r="BC258" s="22" t="e">
        <f>VLOOKUP($B258,Data!$A$8:$EZ$351,Data!#REF!,FALSE)</f>
        <v>#REF!</v>
      </c>
      <c r="BD258" s="22" t="e">
        <f>VLOOKUP($B258,Data!$A$8:$EZ$351,Data!#REF!,FALSE)</f>
        <v>#REF!</v>
      </c>
      <c r="BE258" s="22" t="e">
        <f>VLOOKUP($B258,Data!$A$8:$EZ$351,Data!#REF!,FALSE)</f>
        <v>#REF!</v>
      </c>
    </row>
    <row r="259" spans="1:57" x14ac:dyDescent="0.3">
      <c r="A259" s="1"/>
      <c r="B259" s="16" t="s">
        <v>269</v>
      </c>
      <c r="C259" s="35" t="s">
        <v>441</v>
      </c>
      <c r="D259" t="s">
        <v>0</v>
      </c>
      <c r="E259" s="36" t="s">
        <v>269</v>
      </c>
      <c r="F259" t="s">
        <v>398</v>
      </c>
      <c r="G259" t="s">
        <v>418</v>
      </c>
      <c r="H259" s="22" t="e">
        <f>VLOOKUP($B259,Data!$A$8:$EZ$351,Data!EA$4,FALSE)</f>
        <v>#DIV/0!</v>
      </c>
      <c r="I259" s="22">
        <f>VLOOKUP($B259,Data!$A$8:$EZ$351,Data!EB$4,FALSE)</f>
        <v>4.5881502890173412E-2</v>
      </c>
      <c r="J259" s="22">
        <f>VLOOKUP($B259,Data!$A$8:$EZ$351,Data!EC$4,FALSE)</f>
        <v>4.2622478386167145E-2</v>
      </c>
      <c r="K259" s="22">
        <f>VLOOKUP($B259,Data!$A$8:$EZ$351,Data!ED$4,FALSE)</f>
        <v>4.0086956521739131E-2</v>
      </c>
      <c r="L259" s="22">
        <f>VLOOKUP($B259,Data!$A$8:$EZ$351,Data!EE$4,FALSE)</f>
        <v>4.0280235988200588E-2</v>
      </c>
      <c r="M259" s="22">
        <f>VLOOKUP($B259,Data!$A$8:$EZ$351,Data!EF$4,FALSE)</f>
        <v>3.5257142857142855E-2</v>
      </c>
      <c r="N259" s="22">
        <f>VLOOKUP($B259,Data!$A$8:$EZ$351,Data!EG$4,FALSE)</f>
        <v>3.2903225806451615E-2</v>
      </c>
      <c r="O259" s="22">
        <f>VLOOKUP($B259,Data!$A$8:$EZ$351,Data!EH$4,FALSE)</f>
        <v>3.0582241630276563E-2</v>
      </c>
      <c r="P259" s="22">
        <f>VLOOKUP($B259,Data!$A$8:$EZ$351,Data!EI$4,FALSE)</f>
        <v>3.2114803625377643E-2</v>
      </c>
      <c r="Q259" s="22">
        <f>VLOOKUP($B259,Data!$A$8:$EZ$351,Data!EJ$4,FALSE)</f>
        <v>3.043010752688172E-2</v>
      </c>
      <c r="R259" s="22">
        <f>VLOOKUP($B259,Data!$A$8:$EZ$351,Data!EK$4,FALSE)</f>
        <v>2.9667170953101361E-2</v>
      </c>
      <c r="S259" s="22">
        <f>VLOOKUP($B259,Data!$A$8:$EZ$351,Data!EL$4,FALSE)</f>
        <v>2.7651403249630724E-2</v>
      </c>
      <c r="T259" s="22">
        <f>VLOOKUP($B259,Data!$A$8:$EZ$351,Data!EM$4,FALSE)</f>
        <v>2.7242857142857142E-2</v>
      </c>
      <c r="U259" s="22">
        <f>VLOOKUP($B259,Data!$A$8:$EZ$351,Data!EN$4,FALSE)</f>
        <v>2.662807525325615E-2</v>
      </c>
      <c r="V259" s="22">
        <f>VLOOKUP($B259,Data!$A$8:$EZ$351,Data!EO$4,FALSE)</f>
        <v>2.6108726752503576E-2</v>
      </c>
      <c r="W259" s="22">
        <f>VLOOKUP($B259,Data!$A$8:$EZ$351,Data!EP$4,FALSE)</f>
        <v>2.7222222222222221E-2</v>
      </c>
      <c r="X259" s="22">
        <f>VLOOKUP($B259,Data!$A$8:$EZ$351,Data!EQ$4,FALSE)</f>
        <v>2.9238653001464127E-2</v>
      </c>
      <c r="Y259" s="22">
        <f>VLOOKUP($B259,Data!$A$8:$EZ$351,Data!ER$4,FALSE)</f>
        <v>2.6939351198871649E-2</v>
      </c>
      <c r="Z259" s="22">
        <f>VLOOKUP($B259,Data!$A$8:$EZ$351,Data!ES$4,FALSE)</f>
        <v>2.5714285714285714E-2</v>
      </c>
      <c r="AA259" s="22">
        <f>VLOOKUP($B259,Data!$A$8:$EZ$351,Data!ET$4,FALSE)</f>
        <v>2.7610872675250357E-2</v>
      </c>
      <c r="AB259" s="22">
        <f>VLOOKUP($B259,Data!$A$8:$EZ$351,Data!EU$4,FALSE)</f>
        <v>2.752717391304348E-2</v>
      </c>
      <c r="AC259" s="22">
        <f>VLOOKUP($B259,Data!$A$8:$EZ$351,Data!EV$4,FALSE)</f>
        <v>2.8219749652294852E-2</v>
      </c>
      <c r="AD259" s="22">
        <f>VLOOKUP($B259,Data!$A$8:$EZ$351,Data!EW$4,FALSE)</f>
        <v>2.713506139154161E-2</v>
      </c>
      <c r="AE259" s="22">
        <f>VLOOKUP($B259,Data!$A$8:$EZ$351,Data!EX$4,FALSE)</f>
        <v>2.7510316368638238E-2</v>
      </c>
      <c r="AF259" s="22">
        <f>VLOOKUP($B259,Data!$A$8:$EZ$351,Data!EY$4,FALSE)</f>
        <v>2.9560283687943261E-2</v>
      </c>
      <c r="AG259" s="22">
        <f>VLOOKUP($B259,Data!$A$8:$EZ$351,Data!EZ$4,FALSE)</f>
        <v>2.9139167862266859E-2</v>
      </c>
      <c r="AH259" s="22">
        <f>VLOOKUP($B259,Data!$A$8:$FA$351,Data!FA$4,FALSE)</f>
        <v>2.9822222222222222E-2</v>
      </c>
      <c r="AI259" s="22">
        <f>VLOOKUP($B259,Data!$A$8:FB$351,Data!FB$4,FALSE)</f>
        <v>3.0680473372781066E-2</v>
      </c>
      <c r="AJ259" s="22">
        <f>VLOOKUP($B259,Data!$A$8:FC$351,Data!FC$4,FALSE)</f>
        <v>3.2874432677760967E-2</v>
      </c>
      <c r="AK259" s="22">
        <f>VLOOKUP($B259,Data!$A$8:FD$351,Data!FD$4,FALSE)</f>
        <v>6.7054380664652566E-2</v>
      </c>
      <c r="AL259" s="22">
        <f>VLOOKUP($B259,Data!$A$8:FE$351,Data!FE$4,FALSE)</f>
        <v>6.4611940298507461E-2</v>
      </c>
      <c r="AM259" s="22">
        <f>VLOOKUP($B259,Data!$A$8:FF$351,Data!FF$4,FALSE)</f>
        <v>6.0873634945397818E-2</v>
      </c>
      <c r="AN259" s="22" t="e">
        <f>VLOOKUP($B259,Data!$A$8:$EZ$351,Data!#REF!,FALSE)</f>
        <v>#REF!</v>
      </c>
      <c r="AO259" s="22" t="e">
        <f>VLOOKUP($B259,Data!$A$8:$EZ$351,Data!#REF!,FALSE)</f>
        <v>#REF!</v>
      </c>
      <c r="AP259" s="22" t="e">
        <f>VLOOKUP($B259,Data!$A$8:$EZ$351,Data!#REF!,FALSE)</f>
        <v>#REF!</v>
      </c>
      <c r="AQ259" s="22" t="e">
        <f>VLOOKUP($B259,Data!$A$8:$EZ$351,Data!#REF!,FALSE)</f>
        <v>#REF!</v>
      </c>
      <c r="AR259" s="22" t="e">
        <f>VLOOKUP($B259,Data!$A$8:$EZ$351,Data!#REF!,FALSE)</f>
        <v>#REF!</v>
      </c>
      <c r="AS259" s="22" t="e">
        <f>VLOOKUP($B259,Data!$A$8:$EZ$351,Data!#REF!,FALSE)</f>
        <v>#REF!</v>
      </c>
      <c r="AT259" s="22" t="e">
        <f>VLOOKUP($B259,Data!$A$8:$EZ$351,Data!#REF!,FALSE)</f>
        <v>#REF!</v>
      </c>
      <c r="AU259" s="22" t="e">
        <f>VLOOKUP($B259,Data!$A$8:$EZ$351,Data!#REF!,FALSE)</f>
        <v>#REF!</v>
      </c>
      <c r="AV259" s="22" t="e">
        <f>VLOOKUP($B259,Data!$A$8:$EZ$351,Data!#REF!,FALSE)</f>
        <v>#REF!</v>
      </c>
      <c r="AW259" s="22" t="e">
        <f>VLOOKUP($B259,Data!$A$8:$EZ$351,Data!#REF!,FALSE)</f>
        <v>#REF!</v>
      </c>
      <c r="AX259" s="22" t="e">
        <f>VLOOKUP($B259,Data!$A$8:$EZ$351,Data!#REF!,FALSE)</f>
        <v>#REF!</v>
      </c>
      <c r="AY259" s="22" t="e">
        <f>VLOOKUP($B259,Data!$A$8:$EZ$351,Data!#REF!,FALSE)</f>
        <v>#REF!</v>
      </c>
      <c r="AZ259" s="22" t="e">
        <f>VLOOKUP($B259,Data!$A$8:$EZ$351,Data!#REF!,FALSE)</f>
        <v>#REF!</v>
      </c>
      <c r="BA259" s="22" t="e">
        <f>VLOOKUP($B259,Data!$A$8:$EZ$351,Data!#REF!,FALSE)</f>
        <v>#REF!</v>
      </c>
      <c r="BB259" s="22" t="e">
        <f>VLOOKUP($B259,Data!$A$8:$EZ$351,Data!#REF!,FALSE)</f>
        <v>#REF!</v>
      </c>
      <c r="BC259" s="22" t="e">
        <f>VLOOKUP($B259,Data!$A$8:$EZ$351,Data!#REF!,FALSE)</f>
        <v>#REF!</v>
      </c>
      <c r="BD259" s="22" t="e">
        <f>VLOOKUP($B259,Data!$A$8:$EZ$351,Data!#REF!,FALSE)</f>
        <v>#REF!</v>
      </c>
      <c r="BE259" s="22" t="e">
        <f>VLOOKUP($B259,Data!$A$8:$EZ$351,Data!#REF!,FALSE)</f>
        <v>#REF!</v>
      </c>
    </row>
    <row r="260" spans="1:57" x14ac:dyDescent="0.3">
      <c r="A260" s="1"/>
      <c r="B260" s="16" t="s">
        <v>270</v>
      </c>
      <c r="C260" s="35" t="s">
        <v>441</v>
      </c>
      <c r="D260" t="s">
        <v>0</v>
      </c>
      <c r="E260" s="36" t="s">
        <v>270</v>
      </c>
      <c r="F260" t="s">
        <v>387</v>
      </c>
      <c r="G260" t="s">
        <v>418</v>
      </c>
      <c r="H260" s="22" t="e">
        <f>VLOOKUP($B260,Data!$A$8:$EZ$351,Data!EA$4,FALSE)</f>
        <v>#DIV/0!</v>
      </c>
      <c r="I260" s="22">
        <f>VLOOKUP($B260,Data!$A$8:$EZ$351,Data!EB$4,FALSE)</f>
        <v>2.5522088353413654E-2</v>
      </c>
      <c r="J260" s="22">
        <f>VLOOKUP($B260,Data!$A$8:$EZ$351,Data!EC$4,FALSE)</f>
        <v>2.1872509960159364E-2</v>
      </c>
      <c r="K260" s="22">
        <f>VLOOKUP($B260,Data!$A$8:$EZ$351,Data!ED$4,FALSE)</f>
        <v>2.2438524590163933E-2</v>
      </c>
      <c r="L260" s="22">
        <f>VLOOKUP($B260,Data!$A$8:$EZ$351,Data!EE$4,FALSE)</f>
        <v>2.3899371069182392E-2</v>
      </c>
      <c r="M260" s="22">
        <f>VLOOKUP($B260,Data!$A$8:$EZ$351,Data!EF$4,FALSE)</f>
        <v>2.0623655913978495E-2</v>
      </c>
      <c r="N260" s="22">
        <f>VLOOKUP($B260,Data!$A$8:$EZ$351,Data!EG$4,FALSE)</f>
        <v>2.0113378684807257E-2</v>
      </c>
      <c r="O260" s="22">
        <f>VLOOKUP($B260,Data!$A$8:$EZ$351,Data!EH$4,FALSE)</f>
        <v>1.8574514038876888E-2</v>
      </c>
      <c r="P260" s="22">
        <f>VLOOKUP($B260,Data!$A$8:$EZ$351,Data!EI$4,FALSE)</f>
        <v>1.7188160676532768E-2</v>
      </c>
      <c r="Q260" s="22">
        <f>VLOOKUP($B260,Data!$A$8:$EZ$351,Data!EJ$4,FALSE)</f>
        <v>1.6063157894736842E-2</v>
      </c>
      <c r="R260" s="22">
        <f>VLOOKUP($B260,Data!$A$8:$EZ$351,Data!EK$4,FALSE)</f>
        <v>1.4693877551020407E-2</v>
      </c>
      <c r="S260" s="22">
        <f>VLOOKUP($B260,Data!$A$8:$EZ$351,Data!EL$4,FALSE)</f>
        <v>1.6336842105263157E-2</v>
      </c>
      <c r="T260" s="22">
        <f>VLOOKUP($B260,Data!$A$8:$EZ$351,Data!EM$4,FALSE)</f>
        <v>1.7489539748953974E-2</v>
      </c>
      <c r="U260" s="22">
        <f>VLOOKUP($B260,Data!$A$8:$EZ$351,Data!EN$4,FALSE)</f>
        <v>1.5093945720250522E-2</v>
      </c>
      <c r="V260" s="22">
        <f>VLOOKUP($B260,Data!$A$8:$EZ$351,Data!EO$4,FALSE)</f>
        <v>1.451219512195122E-2</v>
      </c>
      <c r="W260" s="22">
        <f>VLOOKUP($B260,Data!$A$8:$EZ$351,Data!EP$4,FALSE)</f>
        <v>1.4250513347022587E-2</v>
      </c>
      <c r="X260" s="22">
        <f>VLOOKUP($B260,Data!$A$8:$EZ$351,Data!EQ$4,FALSE)</f>
        <v>1.5823045267489712E-2</v>
      </c>
      <c r="Y260" s="22">
        <f>VLOOKUP($B260,Data!$A$8:$EZ$351,Data!ER$4,FALSE)</f>
        <v>1.4896265560165975E-2</v>
      </c>
      <c r="Z260" s="22">
        <f>VLOOKUP($B260,Data!$A$8:$EZ$351,Data!ES$4,FALSE)</f>
        <v>1.3726708074534161E-2</v>
      </c>
      <c r="AA260" s="22">
        <f>VLOOKUP($B260,Data!$A$8:$EZ$351,Data!ET$4,FALSE)</f>
        <v>1.3739837398373984E-2</v>
      </c>
      <c r="AB260" s="22">
        <f>VLOOKUP($B260,Data!$A$8:$EZ$351,Data!EU$4,FALSE)</f>
        <v>1.4148296593186373E-2</v>
      </c>
      <c r="AC260" s="22">
        <f>VLOOKUP($B260,Data!$A$8:$EZ$351,Data!EV$4,FALSE)</f>
        <v>1.3440643863179074E-2</v>
      </c>
      <c r="AD260" s="22">
        <f>VLOOKUP($B260,Data!$A$8:$EZ$351,Data!EW$4,FALSE)</f>
        <v>1.2186234817813765E-2</v>
      </c>
      <c r="AE260" s="22">
        <f>VLOOKUP($B260,Data!$A$8:$EZ$351,Data!EX$4,FALSE)</f>
        <v>1.2711864406779662E-2</v>
      </c>
      <c r="AF260" s="22">
        <f>VLOOKUP($B260,Data!$A$8:$EZ$351,Data!EY$4,FALSE)</f>
        <v>1.4243697478991596E-2</v>
      </c>
      <c r="AG260" s="22">
        <f>VLOOKUP($B260,Data!$A$8:$EZ$351,Data!EZ$4,FALSE)</f>
        <v>1.3806584362139917E-2</v>
      </c>
      <c r="AH260" s="22">
        <f>VLOOKUP($B260,Data!$A$8:$FA$351,Data!FA$4,FALSE)</f>
        <v>1.3367556468172484E-2</v>
      </c>
      <c r="AI260" s="22">
        <f>VLOOKUP($B260,Data!$A$8:FB$351,Data!FB$4,FALSE)</f>
        <v>1.3530612244897959E-2</v>
      </c>
      <c r="AJ260" s="22">
        <f>VLOOKUP($B260,Data!$A$8:FC$351,Data!FC$4,FALSE)</f>
        <v>1.5645833333333335E-2</v>
      </c>
      <c r="AK260" s="22">
        <f>VLOOKUP($B260,Data!$A$8:FD$351,Data!FD$4,FALSE)</f>
        <v>5.1148225469728602E-2</v>
      </c>
      <c r="AL260" s="22">
        <f>VLOOKUP($B260,Data!$A$8:FE$351,Data!FE$4,FALSE)</f>
        <v>4.3083333333333335E-2</v>
      </c>
      <c r="AM260" s="22">
        <f>VLOOKUP($B260,Data!$A$8:FF$351,Data!FF$4,FALSE)</f>
        <v>3.9170124481327798E-2</v>
      </c>
      <c r="AN260" s="22" t="e">
        <f>VLOOKUP($B260,Data!$A$8:$EZ$351,Data!#REF!,FALSE)</f>
        <v>#REF!</v>
      </c>
      <c r="AO260" s="22" t="e">
        <f>VLOOKUP($B260,Data!$A$8:$EZ$351,Data!#REF!,FALSE)</f>
        <v>#REF!</v>
      </c>
      <c r="AP260" s="22" t="e">
        <f>VLOOKUP($B260,Data!$A$8:$EZ$351,Data!#REF!,FALSE)</f>
        <v>#REF!</v>
      </c>
      <c r="AQ260" s="22" t="e">
        <f>VLOOKUP($B260,Data!$A$8:$EZ$351,Data!#REF!,FALSE)</f>
        <v>#REF!</v>
      </c>
      <c r="AR260" s="22" t="e">
        <f>VLOOKUP($B260,Data!$A$8:$EZ$351,Data!#REF!,FALSE)</f>
        <v>#REF!</v>
      </c>
      <c r="AS260" s="22" t="e">
        <f>VLOOKUP($B260,Data!$A$8:$EZ$351,Data!#REF!,FALSE)</f>
        <v>#REF!</v>
      </c>
      <c r="AT260" s="22" t="e">
        <f>VLOOKUP($B260,Data!$A$8:$EZ$351,Data!#REF!,FALSE)</f>
        <v>#REF!</v>
      </c>
      <c r="AU260" s="22" t="e">
        <f>VLOOKUP($B260,Data!$A$8:$EZ$351,Data!#REF!,FALSE)</f>
        <v>#REF!</v>
      </c>
      <c r="AV260" s="22" t="e">
        <f>VLOOKUP($B260,Data!$A$8:$EZ$351,Data!#REF!,FALSE)</f>
        <v>#REF!</v>
      </c>
      <c r="AW260" s="22" t="e">
        <f>VLOOKUP($B260,Data!$A$8:$EZ$351,Data!#REF!,FALSE)</f>
        <v>#REF!</v>
      </c>
      <c r="AX260" s="22" t="e">
        <f>VLOOKUP($B260,Data!$A$8:$EZ$351,Data!#REF!,FALSE)</f>
        <v>#REF!</v>
      </c>
      <c r="AY260" s="22" t="e">
        <f>VLOOKUP($B260,Data!$A$8:$EZ$351,Data!#REF!,FALSE)</f>
        <v>#REF!</v>
      </c>
      <c r="AZ260" s="22" t="e">
        <f>VLOOKUP($B260,Data!$A$8:$EZ$351,Data!#REF!,FALSE)</f>
        <v>#REF!</v>
      </c>
      <c r="BA260" s="22" t="e">
        <f>VLOOKUP($B260,Data!$A$8:$EZ$351,Data!#REF!,FALSE)</f>
        <v>#REF!</v>
      </c>
      <c r="BB260" s="22" t="e">
        <f>VLOOKUP($B260,Data!$A$8:$EZ$351,Data!#REF!,FALSE)</f>
        <v>#REF!</v>
      </c>
      <c r="BC260" s="22" t="e">
        <f>VLOOKUP($B260,Data!$A$8:$EZ$351,Data!#REF!,FALSE)</f>
        <v>#REF!</v>
      </c>
      <c r="BD260" s="22" t="e">
        <f>VLOOKUP($B260,Data!$A$8:$EZ$351,Data!#REF!,FALSE)</f>
        <v>#REF!</v>
      </c>
      <c r="BE260" s="22" t="e">
        <f>VLOOKUP($B260,Data!$A$8:$EZ$351,Data!#REF!,FALSE)</f>
        <v>#REF!</v>
      </c>
    </row>
    <row r="261" spans="1:57" x14ac:dyDescent="0.3">
      <c r="A261" s="1"/>
      <c r="B261" s="16" t="s">
        <v>271</v>
      </c>
      <c r="C261" s="35" t="s">
        <v>441</v>
      </c>
      <c r="D261" t="s">
        <v>0</v>
      </c>
      <c r="E261" s="36" t="s">
        <v>271</v>
      </c>
      <c r="F261" t="s">
        <v>400</v>
      </c>
      <c r="G261" t="s">
        <v>418</v>
      </c>
      <c r="H261" s="22" t="e">
        <f>VLOOKUP($B261,Data!$A$8:$EZ$351,Data!EA$4,FALSE)</f>
        <v>#DIV/0!</v>
      </c>
      <c r="I261" s="22">
        <f>VLOOKUP($B261,Data!$A$8:$EZ$351,Data!EB$4,FALSE)</f>
        <v>3.4764890282131658E-2</v>
      </c>
      <c r="J261" s="22">
        <f>VLOOKUP($B261,Data!$A$8:$EZ$351,Data!EC$4,FALSE)</f>
        <v>3.3147853736089028E-2</v>
      </c>
      <c r="K261" s="22">
        <f>VLOOKUP($B261,Data!$A$8:$EZ$351,Data!ED$4,FALSE)</f>
        <v>3.1334405144694537E-2</v>
      </c>
      <c r="L261" s="22">
        <f>VLOOKUP($B261,Data!$A$8:$EZ$351,Data!EE$4,FALSE)</f>
        <v>3.2327868852459016E-2</v>
      </c>
      <c r="M261" s="22">
        <f>VLOOKUP($B261,Data!$A$8:$EZ$351,Data!EF$4,FALSE)</f>
        <v>2.913764510779436E-2</v>
      </c>
      <c r="N261" s="22">
        <f>VLOOKUP($B261,Data!$A$8:$EZ$351,Data!EG$4,FALSE)</f>
        <v>2.6474576271186441E-2</v>
      </c>
      <c r="O261" s="22">
        <f>VLOOKUP($B261,Data!$A$8:$EZ$351,Data!EH$4,FALSE)</f>
        <v>2.5478260869565218E-2</v>
      </c>
      <c r="P261" s="22">
        <f>VLOOKUP($B261,Data!$A$8:$EZ$351,Data!EI$4,FALSE)</f>
        <v>2.4505119453924914E-2</v>
      </c>
      <c r="Q261" s="22">
        <f>VLOOKUP($B261,Data!$A$8:$EZ$351,Data!EJ$4,FALSE)</f>
        <v>2.3011647254575707E-2</v>
      </c>
      <c r="R261" s="22">
        <f>VLOOKUP($B261,Data!$A$8:$EZ$351,Data!EK$4,FALSE)</f>
        <v>2.0871632329635501E-2</v>
      </c>
      <c r="S261" s="22">
        <f>VLOOKUP($B261,Data!$A$8:$EZ$351,Data!EL$4,FALSE)</f>
        <v>1.9732704402515722E-2</v>
      </c>
      <c r="T261" s="22">
        <f>VLOOKUP($B261,Data!$A$8:$EZ$351,Data!EM$4,FALSE)</f>
        <v>2.0806962025316456E-2</v>
      </c>
      <c r="U261" s="22">
        <f>VLOOKUP($B261,Data!$A$8:$EZ$351,Data!EN$4,FALSE)</f>
        <v>2.0248447204968944E-2</v>
      </c>
      <c r="V261" s="22">
        <f>VLOOKUP($B261,Data!$A$8:$EZ$351,Data!EO$4,FALSE)</f>
        <v>1.9632465543644718E-2</v>
      </c>
      <c r="W261" s="22">
        <f>VLOOKUP($B261,Data!$A$8:$EZ$351,Data!EP$4,FALSE)</f>
        <v>1.8330871491875924E-2</v>
      </c>
      <c r="X261" s="22">
        <f>VLOOKUP($B261,Data!$A$8:$EZ$351,Data!EQ$4,FALSE)</f>
        <v>2.0699088145896657E-2</v>
      </c>
      <c r="Y261" s="22">
        <f>VLOOKUP($B261,Data!$A$8:$EZ$351,Data!ER$4,FALSE)</f>
        <v>2.006220839813375E-2</v>
      </c>
      <c r="Z261" s="22">
        <f>VLOOKUP($B261,Data!$A$8:$EZ$351,Data!ES$4,FALSE)</f>
        <v>1.9967845659163989E-2</v>
      </c>
      <c r="AA261" s="22">
        <f>VLOOKUP($B261,Data!$A$8:$EZ$351,Data!ET$4,FALSE)</f>
        <v>2.021276595744681E-2</v>
      </c>
      <c r="AB261" s="22">
        <f>VLOOKUP($B261,Data!$A$8:$EZ$351,Data!EU$4,FALSE)</f>
        <v>2.079032258064516E-2</v>
      </c>
      <c r="AC261" s="22">
        <f>VLOOKUP($B261,Data!$A$8:$EZ$351,Data!EV$4,FALSE)</f>
        <v>2.0193861066235864E-2</v>
      </c>
      <c r="AD261" s="22">
        <f>VLOOKUP($B261,Data!$A$8:$EZ$351,Data!EW$4,FALSE)</f>
        <v>1.9567307692307693E-2</v>
      </c>
      <c r="AE261" s="22">
        <f>VLOOKUP($B261,Data!$A$8:$EZ$351,Data!EX$4,FALSE)</f>
        <v>1.9516908212560385E-2</v>
      </c>
      <c r="AF261" s="22">
        <f>VLOOKUP($B261,Data!$A$8:$EZ$351,Data!EY$4,FALSE)</f>
        <v>2.0045941807044412E-2</v>
      </c>
      <c r="AG261" s="22">
        <f>VLOOKUP($B261,Data!$A$8:$EZ$351,Data!EZ$4,FALSE)</f>
        <v>1.9850746268656717E-2</v>
      </c>
      <c r="AH261" s="22">
        <f>VLOOKUP($B261,Data!$A$8:$FA$351,Data!FA$4,FALSE)</f>
        <v>1.9746268656716418E-2</v>
      </c>
      <c r="AI261" s="22">
        <f>VLOOKUP($B261,Data!$A$8:FB$351,Data!FB$4,FALSE)</f>
        <v>2.0522388059701493E-2</v>
      </c>
      <c r="AJ261" s="22">
        <f>VLOOKUP($B261,Data!$A$8:FC$351,Data!FC$4,FALSE)</f>
        <v>2.2295081967213116E-2</v>
      </c>
      <c r="AK261" s="22">
        <f>VLOOKUP($B261,Data!$A$8:FD$351,Data!FD$4,FALSE)</f>
        <v>4.8727544910179638E-2</v>
      </c>
      <c r="AL261" s="22">
        <f>VLOOKUP($B261,Data!$A$8:FE$351,Data!FE$4,FALSE)</f>
        <v>5.1581469648562299E-2</v>
      </c>
      <c r="AM261" s="22">
        <f>VLOOKUP($B261,Data!$A$8:FF$351,Data!FF$4,FALSE)</f>
        <v>4.9373970345963754E-2</v>
      </c>
      <c r="AN261" s="22" t="e">
        <f>VLOOKUP($B261,Data!$A$8:$EZ$351,Data!#REF!,FALSE)</f>
        <v>#REF!</v>
      </c>
      <c r="AO261" s="22" t="e">
        <f>VLOOKUP($B261,Data!$A$8:$EZ$351,Data!#REF!,FALSE)</f>
        <v>#REF!</v>
      </c>
      <c r="AP261" s="22" t="e">
        <f>VLOOKUP($B261,Data!$A$8:$EZ$351,Data!#REF!,FALSE)</f>
        <v>#REF!</v>
      </c>
      <c r="AQ261" s="22" t="e">
        <f>VLOOKUP($B261,Data!$A$8:$EZ$351,Data!#REF!,FALSE)</f>
        <v>#REF!</v>
      </c>
      <c r="AR261" s="22" t="e">
        <f>VLOOKUP($B261,Data!$A$8:$EZ$351,Data!#REF!,FALSE)</f>
        <v>#REF!</v>
      </c>
      <c r="AS261" s="22" t="e">
        <f>VLOOKUP($B261,Data!$A$8:$EZ$351,Data!#REF!,FALSE)</f>
        <v>#REF!</v>
      </c>
      <c r="AT261" s="22" t="e">
        <f>VLOOKUP($B261,Data!$A$8:$EZ$351,Data!#REF!,FALSE)</f>
        <v>#REF!</v>
      </c>
      <c r="AU261" s="22" t="e">
        <f>VLOOKUP($B261,Data!$A$8:$EZ$351,Data!#REF!,FALSE)</f>
        <v>#REF!</v>
      </c>
      <c r="AV261" s="22" t="e">
        <f>VLOOKUP($B261,Data!$A$8:$EZ$351,Data!#REF!,FALSE)</f>
        <v>#REF!</v>
      </c>
      <c r="AW261" s="22" t="e">
        <f>VLOOKUP($B261,Data!$A$8:$EZ$351,Data!#REF!,FALSE)</f>
        <v>#REF!</v>
      </c>
      <c r="AX261" s="22" t="e">
        <f>VLOOKUP($B261,Data!$A$8:$EZ$351,Data!#REF!,FALSE)</f>
        <v>#REF!</v>
      </c>
      <c r="AY261" s="22" t="e">
        <f>VLOOKUP($B261,Data!$A$8:$EZ$351,Data!#REF!,FALSE)</f>
        <v>#REF!</v>
      </c>
      <c r="AZ261" s="22" t="e">
        <f>VLOOKUP($B261,Data!$A$8:$EZ$351,Data!#REF!,FALSE)</f>
        <v>#REF!</v>
      </c>
      <c r="BA261" s="22" t="e">
        <f>VLOOKUP($B261,Data!$A$8:$EZ$351,Data!#REF!,FALSE)</f>
        <v>#REF!</v>
      </c>
      <c r="BB261" s="22" t="e">
        <f>VLOOKUP($B261,Data!$A$8:$EZ$351,Data!#REF!,FALSE)</f>
        <v>#REF!</v>
      </c>
      <c r="BC261" s="22" t="e">
        <f>VLOOKUP($B261,Data!$A$8:$EZ$351,Data!#REF!,FALSE)</f>
        <v>#REF!</v>
      </c>
      <c r="BD261" s="22" t="e">
        <f>VLOOKUP($B261,Data!$A$8:$EZ$351,Data!#REF!,FALSE)</f>
        <v>#REF!</v>
      </c>
      <c r="BE261" s="22" t="e">
        <f>VLOOKUP($B261,Data!$A$8:$EZ$351,Data!#REF!,FALSE)</f>
        <v>#REF!</v>
      </c>
    </row>
    <row r="262" spans="1:57" x14ac:dyDescent="0.3">
      <c r="A262" s="1"/>
      <c r="B262" s="16" t="s">
        <v>272</v>
      </c>
      <c r="C262" s="35" t="s">
        <v>441</v>
      </c>
      <c r="D262" t="s">
        <v>0</v>
      </c>
      <c r="E262" s="36" t="s">
        <v>272</v>
      </c>
      <c r="F262" t="s">
        <v>405</v>
      </c>
      <c r="G262" t="s">
        <v>405</v>
      </c>
      <c r="H262" s="22" t="e">
        <f>VLOOKUP($B262,Data!$A$8:$EZ$351,Data!EA$4,FALSE)</f>
        <v>#DIV/0!</v>
      </c>
      <c r="I262" s="22">
        <f>VLOOKUP($B262,Data!$A$8:$EZ$351,Data!EB$4,FALSE)</f>
        <v>2.1959183673469388E-2</v>
      </c>
      <c r="J262" s="22">
        <f>VLOOKUP($B262,Data!$A$8:$EZ$351,Data!EC$4,FALSE)</f>
        <v>2.0369609856262835E-2</v>
      </c>
      <c r="K262" s="22">
        <f>VLOOKUP($B262,Data!$A$8:$EZ$351,Data!ED$4,FALSE)</f>
        <v>1.6760000000000001E-2</v>
      </c>
      <c r="L262" s="22">
        <f>VLOOKUP($B262,Data!$A$8:$EZ$351,Data!EE$4,FALSE)</f>
        <v>1.9609053497942387E-2</v>
      </c>
      <c r="M262" s="22">
        <f>VLOOKUP($B262,Data!$A$8:$EZ$351,Data!EF$4,FALSE)</f>
        <v>1.8495762711864407E-2</v>
      </c>
      <c r="N262" s="22">
        <f>VLOOKUP($B262,Data!$A$8:$EZ$351,Data!EG$4,FALSE)</f>
        <v>1.5849462365591399E-2</v>
      </c>
      <c r="O262" s="22">
        <f>VLOOKUP($B262,Data!$A$8:$EZ$351,Data!EH$4,FALSE)</f>
        <v>1.4580645161290323E-2</v>
      </c>
      <c r="P262" s="22">
        <f>VLOOKUP($B262,Data!$A$8:$EZ$351,Data!EI$4,FALSE)</f>
        <v>1.5907079646017699E-2</v>
      </c>
      <c r="Q262" s="22">
        <f>VLOOKUP($B262,Data!$A$8:$EZ$351,Data!EJ$4,FALSE)</f>
        <v>1.3384615384615385E-2</v>
      </c>
      <c r="R262" s="22">
        <f>VLOOKUP($B262,Data!$A$8:$EZ$351,Data!EK$4,FALSE)</f>
        <v>1.4140969162995594E-2</v>
      </c>
      <c r="S262" s="22">
        <f>VLOOKUP($B262,Data!$A$8:$EZ$351,Data!EL$4,FALSE)</f>
        <v>1.3775743707093821E-2</v>
      </c>
      <c r="T262" s="22">
        <f>VLOOKUP($B262,Data!$A$8:$EZ$351,Data!EM$4,FALSE)</f>
        <v>1.4551569506726458E-2</v>
      </c>
      <c r="U262" s="22">
        <f>VLOOKUP($B262,Data!$A$8:$EZ$351,Data!EN$4,FALSE)</f>
        <v>1.4461883408071748E-2</v>
      </c>
      <c r="V262" s="22">
        <f>VLOOKUP($B262,Data!$A$8:$EZ$351,Data!EO$4,FALSE)</f>
        <v>1.3856209150326797E-2</v>
      </c>
      <c r="W262" s="22">
        <f>VLOOKUP($B262,Data!$A$8:$EZ$351,Data!EP$4,FALSE)</f>
        <v>1.3093220338983051E-2</v>
      </c>
      <c r="X262" s="22">
        <f>VLOOKUP($B262,Data!$A$8:$EZ$351,Data!EQ$4,FALSE)</f>
        <v>1.3939393939393939E-2</v>
      </c>
      <c r="Y262" s="22">
        <f>VLOOKUP($B262,Data!$A$8:$EZ$351,Data!ER$4,FALSE)</f>
        <v>1.3245436105476674E-2</v>
      </c>
      <c r="Z262" s="22">
        <f>VLOOKUP($B262,Data!$A$8:$EZ$351,Data!ES$4,FALSE)</f>
        <v>1.2458677685950412E-2</v>
      </c>
      <c r="AA262" s="22">
        <f>VLOOKUP($B262,Data!$A$8:$EZ$351,Data!ET$4,FALSE)</f>
        <v>1.2286902286902287E-2</v>
      </c>
      <c r="AB262" s="22">
        <f>VLOOKUP($B262,Data!$A$8:$EZ$351,Data!EU$4,FALSE)</f>
        <v>1.3846153846153847E-2</v>
      </c>
      <c r="AC262" s="22">
        <f>VLOOKUP($B262,Data!$A$8:$EZ$351,Data!EV$4,FALSE)</f>
        <v>1.3420479302832244E-2</v>
      </c>
      <c r="AD262" s="22">
        <f>VLOOKUP($B262,Data!$A$8:$EZ$351,Data!EW$4,FALSE)</f>
        <v>1.3827433628318585E-2</v>
      </c>
      <c r="AE262" s="22">
        <f>VLOOKUP($B262,Data!$A$8:$EZ$351,Data!EX$4,FALSE)</f>
        <v>1.3385300668151448E-2</v>
      </c>
      <c r="AF262" s="22">
        <f>VLOOKUP($B262,Data!$A$8:$EZ$351,Data!EY$4,FALSE)</f>
        <v>1.4166666666666666E-2</v>
      </c>
      <c r="AG262" s="22">
        <f>VLOOKUP($B262,Data!$A$8:$EZ$351,Data!EZ$4,FALSE)</f>
        <v>1.4146919431279621E-2</v>
      </c>
      <c r="AH262" s="22">
        <f>VLOOKUP($B262,Data!$A$8:$FA$351,Data!FA$4,FALSE)</f>
        <v>1.4265734265734267E-2</v>
      </c>
      <c r="AI262" s="22">
        <f>VLOOKUP($B262,Data!$A$8:FB$351,Data!FB$4,FALSE)</f>
        <v>1.4630071599045346E-2</v>
      </c>
      <c r="AJ262" s="22">
        <f>VLOOKUP($B262,Data!$A$8:FC$351,Data!FC$4,FALSE)</f>
        <v>1.5273972602739726E-2</v>
      </c>
      <c r="AK262" s="22">
        <f>VLOOKUP($B262,Data!$A$8:FD$351,Data!FD$4,FALSE)</f>
        <v>4.317777777777778E-2</v>
      </c>
      <c r="AL262" s="22">
        <f>VLOOKUP($B262,Data!$A$8:FE$351,Data!FE$4,FALSE)</f>
        <v>4.3590308370044052E-2</v>
      </c>
      <c r="AM262" s="22">
        <f>VLOOKUP($B262,Data!$A$8:FF$351,Data!FF$4,FALSE)</f>
        <v>3.9737417943107221E-2</v>
      </c>
      <c r="AN262" s="22" t="e">
        <f>VLOOKUP($B262,Data!$A$8:$EZ$351,Data!#REF!,FALSE)</f>
        <v>#REF!</v>
      </c>
      <c r="AO262" s="22" t="e">
        <f>VLOOKUP($B262,Data!$A$8:$EZ$351,Data!#REF!,FALSE)</f>
        <v>#REF!</v>
      </c>
      <c r="AP262" s="22" t="e">
        <f>VLOOKUP($B262,Data!$A$8:$EZ$351,Data!#REF!,FALSE)</f>
        <v>#REF!</v>
      </c>
      <c r="AQ262" s="22" t="e">
        <f>VLOOKUP($B262,Data!$A$8:$EZ$351,Data!#REF!,FALSE)</f>
        <v>#REF!</v>
      </c>
      <c r="AR262" s="22" t="e">
        <f>VLOOKUP($B262,Data!$A$8:$EZ$351,Data!#REF!,FALSE)</f>
        <v>#REF!</v>
      </c>
      <c r="AS262" s="22" t="e">
        <f>VLOOKUP($B262,Data!$A$8:$EZ$351,Data!#REF!,FALSE)</f>
        <v>#REF!</v>
      </c>
      <c r="AT262" s="22" t="e">
        <f>VLOOKUP($B262,Data!$A$8:$EZ$351,Data!#REF!,FALSE)</f>
        <v>#REF!</v>
      </c>
      <c r="AU262" s="22" t="e">
        <f>VLOOKUP($B262,Data!$A$8:$EZ$351,Data!#REF!,FALSE)</f>
        <v>#REF!</v>
      </c>
      <c r="AV262" s="22" t="e">
        <f>VLOOKUP($B262,Data!$A$8:$EZ$351,Data!#REF!,FALSE)</f>
        <v>#REF!</v>
      </c>
      <c r="AW262" s="22" t="e">
        <f>VLOOKUP($B262,Data!$A$8:$EZ$351,Data!#REF!,FALSE)</f>
        <v>#REF!</v>
      </c>
      <c r="AX262" s="22" t="e">
        <f>VLOOKUP($B262,Data!$A$8:$EZ$351,Data!#REF!,FALSE)</f>
        <v>#REF!</v>
      </c>
      <c r="AY262" s="22" t="e">
        <f>VLOOKUP($B262,Data!$A$8:$EZ$351,Data!#REF!,FALSE)</f>
        <v>#REF!</v>
      </c>
      <c r="AZ262" s="22" t="e">
        <f>VLOOKUP($B262,Data!$A$8:$EZ$351,Data!#REF!,FALSE)</f>
        <v>#REF!</v>
      </c>
      <c r="BA262" s="22" t="e">
        <f>VLOOKUP($B262,Data!$A$8:$EZ$351,Data!#REF!,FALSE)</f>
        <v>#REF!</v>
      </c>
      <c r="BB262" s="22" t="e">
        <f>VLOOKUP($B262,Data!$A$8:$EZ$351,Data!#REF!,FALSE)</f>
        <v>#REF!</v>
      </c>
      <c r="BC262" s="22" t="e">
        <f>VLOOKUP($B262,Data!$A$8:$EZ$351,Data!#REF!,FALSE)</f>
        <v>#REF!</v>
      </c>
      <c r="BD262" s="22" t="e">
        <f>VLOOKUP($B262,Data!$A$8:$EZ$351,Data!#REF!,FALSE)</f>
        <v>#REF!</v>
      </c>
      <c r="BE262" s="22" t="e">
        <f>VLOOKUP($B262,Data!$A$8:$EZ$351,Data!#REF!,FALSE)</f>
        <v>#REF!</v>
      </c>
    </row>
    <row r="263" spans="1:57" x14ac:dyDescent="0.3">
      <c r="A263" s="1"/>
      <c r="B263" s="16" t="s">
        <v>273</v>
      </c>
      <c r="C263" s="35" t="s">
        <v>441</v>
      </c>
      <c r="D263" t="s">
        <v>0</v>
      </c>
      <c r="E263" s="36" t="s">
        <v>273</v>
      </c>
      <c r="F263" t="s">
        <v>420</v>
      </c>
      <c r="G263" t="s">
        <v>418</v>
      </c>
      <c r="H263" s="22" t="e">
        <f>VLOOKUP($B263,Data!$A$8:$EZ$351,Data!EA$4,FALSE)</f>
        <v>#DIV/0!</v>
      </c>
      <c r="I263" s="22">
        <f>VLOOKUP($B263,Data!$A$8:$EZ$351,Data!EB$4,FALSE)</f>
        <v>2.670605612998523E-2</v>
      </c>
      <c r="J263" s="22">
        <f>VLOOKUP($B263,Data!$A$8:$EZ$351,Data!EC$4,FALSE)</f>
        <v>2.4804216867469881E-2</v>
      </c>
      <c r="K263" s="22">
        <f>VLOOKUP($B263,Data!$A$8:$EZ$351,Data!ED$4,FALSE)</f>
        <v>2.2533936651583712E-2</v>
      </c>
      <c r="L263" s="22">
        <f>VLOOKUP($B263,Data!$A$8:$EZ$351,Data!EE$4,FALSE)</f>
        <v>2.2648401826484019E-2</v>
      </c>
      <c r="M263" s="22">
        <f>VLOOKUP($B263,Data!$A$8:$EZ$351,Data!EF$4,FALSE)</f>
        <v>2.0030211480362537E-2</v>
      </c>
      <c r="N263" s="22">
        <f>VLOOKUP($B263,Data!$A$8:$EZ$351,Data!EG$4,FALSE)</f>
        <v>1.8192592592592594E-2</v>
      </c>
      <c r="O263" s="22">
        <f>VLOOKUP($B263,Data!$A$8:$EZ$351,Data!EH$4,FALSE)</f>
        <v>1.6242937853107344E-2</v>
      </c>
      <c r="P263" s="22">
        <f>VLOOKUP($B263,Data!$A$8:$EZ$351,Data!EI$4,FALSE)</f>
        <v>1.5828651685393259E-2</v>
      </c>
      <c r="Q263" s="22">
        <f>VLOOKUP($B263,Data!$A$8:$EZ$351,Data!EJ$4,FALSE)</f>
        <v>1.4761904761904763E-2</v>
      </c>
      <c r="R263" s="22">
        <f>VLOOKUP($B263,Data!$A$8:$EZ$351,Data!EK$4,FALSE)</f>
        <v>1.3967168262653899E-2</v>
      </c>
      <c r="S263" s="22">
        <f>VLOOKUP($B263,Data!$A$8:$EZ$351,Data!EL$4,FALSE)</f>
        <v>1.4113667117726658E-2</v>
      </c>
      <c r="T263" s="22">
        <f>VLOOKUP($B263,Data!$A$8:$EZ$351,Data!EM$4,FALSE)</f>
        <v>1.4457831325301205E-2</v>
      </c>
      <c r="U263" s="22">
        <f>VLOOKUP($B263,Data!$A$8:$EZ$351,Data!EN$4,FALSE)</f>
        <v>1.4414535666218035E-2</v>
      </c>
      <c r="V263" s="22">
        <f>VLOOKUP($B263,Data!$A$8:$EZ$351,Data!EO$4,FALSE)</f>
        <v>1.4461538461538461E-2</v>
      </c>
      <c r="W263" s="22">
        <f>VLOOKUP($B263,Data!$A$8:$EZ$351,Data!EP$4,FALSE)</f>
        <v>1.5655976676384839E-2</v>
      </c>
      <c r="X263" s="22">
        <f>VLOOKUP($B263,Data!$A$8:$EZ$351,Data!EQ$4,FALSE)</f>
        <v>1.6578947368421054E-2</v>
      </c>
      <c r="Y263" s="22">
        <f>VLOOKUP($B263,Data!$A$8:$EZ$351,Data!ER$4,FALSE)</f>
        <v>1.686028257456829E-2</v>
      </c>
      <c r="Z263" s="22">
        <f>VLOOKUP($B263,Data!$A$8:$EZ$351,Data!ES$4,FALSE)</f>
        <v>1.5779816513761469E-2</v>
      </c>
      <c r="AA263" s="22">
        <f>VLOOKUP($B263,Data!$A$8:$EZ$351,Data!ET$4,FALSE)</f>
        <v>1.5820668693009118E-2</v>
      </c>
      <c r="AB263" s="22">
        <f>VLOOKUP($B263,Data!$A$8:$EZ$351,Data!EU$4,FALSE)</f>
        <v>1.644144144144144E-2</v>
      </c>
      <c r="AC263" s="22">
        <f>VLOOKUP($B263,Data!$A$8:$EZ$351,Data!EV$4,FALSE)</f>
        <v>1.6063675832127353E-2</v>
      </c>
      <c r="AD263" s="22">
        <f>VLOOKUP($B263,Data!$A$8:$EZ$351,Data!EW$4,FALSE)</f>
        <v>1.6020114942528734E-2</v>
      </c>
      <c r="AE263" s="22">
        <f>VLOOKUP($B263,Data!$A$8:$EZ$351,Data!EX$4,FALSE)</f>
        <v>1.6269727403156384E-2</v>
      </c>
      <c r="AF263" s="22">
        <f>VLOOKUP($B263,Data!$A$8:$EZ$351,Data!EY$4,FALSE)</f>
        <v>1.7017045454545455E-2</v>
      </c>
      <c r="AG263" s="22">
        <f>VLOOKUP($B263,Data!$A$8:$EZ$351,Data!EZ$4,FALSE)</f>
        <v>1.5766016713091923E-2</v>
      </c>
      <c r="AH263" s="22">
        <f>VLOOKUP($B263,Data!$A$8:$FA$351,Data!FA$4,FALSE)</f>
        <v>1.564493758668516E-2</v>
      </c>
      <c r="AI263" s="22">
        <f>VLOOKUP($B263,Data!$A$8:FB$351,Data!FB$4,FALSE)</f>
        <v>1.5786516853932585E-2</v>
      </c>
      <c r="AJ263" s="22">
        <f>VLOOKUP($B263,Data!$A$8:FC$351,Data!FC$4,FALSE)</f>
        <v>1.5768194070080864E-2</v>
      </c>
      <c r="AK263" s="22">
        <f>VLOOKUP($B263,Data!$A$8:FD$351,Data!FD$4,FALSE)</f>
        <v>4.317808219178082E-2</v>
      </c>
      <c r="AL263" s="22">
        <f>VLOOKUP($B263,Data!$A$8:FE$351,Data!FE$4,FALSE)</f>
        <v>4.3103448275862072E-2</v>
      </c>
      <c r="AM263" s="22">
        <f>VLOOKUP($B263,Data!$A$8:FF$351,Data!FF$4,FALSE)</f>
        <v>4.1855524079320111E-2</v>
      </c>
      <c r="AN263" s="22" t="e">
        <f>VLOOKUP($B263,Data!$A$8:$EZ$351,Data!#REF!,FALSE)</f>
        <v>#REF!</v>
      </c>
      <c r="AO263" s="22" t="e">
        <f>VLOOKUP($B263,Data!$A$8:$EZ$351,Data!#REF!,FALSE)</f>
        <v>#REF!</v>
      </c>
      <c r="AP263" s="22" t="e">
        <f>VLOOKUP($B263,Data!$A$8:$EZ$351,Data!#REF!,FALSE)</f>
        <v>#REF!</v>
      </c>
      <c r="AQ263" s="22" t="e">
        <f>VLOOKUP($B263,Data!$A$8:$EZ$351,Data!#REF!,FALSE)</f>
        <v>#REF!</v>
      </c>
      <c r="AR263" s="22" t="e">
        <f>VLOOKUP($B263,Data!$A$8:$EZ$351,Data!#REF!,FALSE)</f>
        <v>#REF!</v>
      </c>
      <c r="AS263" s="22" t="e">
        <f>VLOOKUP($B263,Data!$A$8:$EZ$351,Data!#REF!,FALSE)</f>
        <v>#REF!</v>
      </c>
      <c r="AT263" s="22" t="e">
        <f>VLOOKUP($B263,Data!$A$8:$EZ$351,Data!#REF!,FALSE)</f>
        <v>#REF!</v>
      </c>
      <c r="AU263" s="22" t="e">
        <f>VLOOKUP($B263,Data!$A$8:$EZ$351,Data!#REF!,FALSE)</f>
        <v>#REF!</v>
      </c>
      <c r="AV263" s="22" t="e">
        <f>VLOOKUP($B263,Data!$A$8:$EZ$351,Data!#REF!,FALSE)</f>
        <v>#REF!</v>
      </c>
      <c r="AW263" s="22" t="e">
        <f>VLOOKUP($B263,Data!$A$8:$EZ$351,Data!#REF!,FALSE)</f>
        <v>#REF!</v>
      </c>
      <c r="AX263" s="22" t="e">
        <f>VLOOKUP($B263,Data!$A$8:$EZ$351,Data!#REF!,FALSE)</f>
        <v>#REF!</v>
      </c>
      <c r="AY263" s="22" t="e">
        <f>VLOOKUP($B263,Data!$A$8:$EZ$351,Data!#REF!,FALSE)</f>
        <v>#REF!</v>
      </c>
      <c r="AZ263" s="22" t="e">
        <f>VLOOKUP($B263,Data!$A$8:$EZ$351,Data!#REF!,FALSE)</f>
        <v>#REF!</v>
      </c>
      <c r="BA263" s="22" t="e">
        <f>VLOOKUP($B263,Data!$A$8:$EZ$351,Data!#REF!,FALSE)</f>
        <v>#REF!</v>
      </c>
      <c r="BB263" s="22" t="e">
        <f>VLOOKUP($B263,Data!$A$8:$EZ$351,Data!#REF!,FALSE)</f>
        <v>#REF!</v>
      </c>
      <c r="BC263" s="22" t="e">
        <f>VLOOKUP($B263,Data!$A$8:$EZ$351,Data!#REF!,FALSE)</f>
        <v>#REF!</v>
      </c>
      <c r="BD263" s="22" t="e">
        <f>VLOOKUP($B263,Data!$A$8:$EZ$351,Data!#REF!,FALSE)</f>
        <v>#REF!</v>
      </c>
      <c r="BE263" s="22" t="e">
        <f>VLOOKUP($B263,Data!$A$8:$EZ$351,Data!#REF!,FALSE)</f>
        <v>#REF!</v>
      </c>
    </row>
    <row r="264" spans="1:57" x14ac:dyDescent="0.3">
      <c r="A264" s="1"/>
      <c r="B264" s="16" t="s">
        <v>274</v>
      </c>
      <c r="C264" s="35" t="s">
        <v>440</v>
      </c>
      <c r="D264" t="s">
        <v>0</v>
      </c>
      <c r="E264" s="36" t="s">
        <v>274</v>
      </c>
      <c r="F264" t="s">
        <v>412</v>
      </c>
      <c r="G264" t="s">
        <v>418</v>
      </c>
      <c r="H264" s="22" t="e">
        <f>VLOOKUP($B264,Data!$A$8:$EZ$351,Data!EA$4,FALSE)</f>
        <v>#DIV/0!</v>
      </c>
      <c r="I264" s="22">
        <f>VLOOKUP($B264,Data!$A$8:$EZ$351,Data!EB$4,FALSE)</f>
        <v>3.7952898550724638E-2</v>
      </c>
      <c r="J264" s="22">
        <f>VLOOKUP($B264,Data!$A$8:$EZ$351,Data!EC$4,FALSE)</f>
        <v>3.6599264705882352E-2</v>
      </c>
      <c r="K264" s="22">
        <f>VLOOKUP($B264,Data!$A$8:$EZ$351,Data!ED$4,FALSE)</f>
        <v>3.3836126629422716E-2</v>
      </c>
      <c r="L264" s="22">
        <f>VLOOKUP($B264,Data!$A$8:$EZ$351,Data!EE$4,FALSE)</f>
        <v>3.4797794117647059E-2</v>
      </c>
      <c r="M264" s="22">
        <f>VLOOKUP($B264,Data!$A$8:$EZ$351,Data!EF$4,FALSE)</f>
        <v>3.0880149812734084E-2</v>
      </c>
      <c r="N264" s="22">
        <f>VLOOKUP($B264,Data!$A$8:$EZ$351,Data!EG$4,FALSE)</f>
        <v>2.7129629629629629E-2</v>
      </c>
      <c r="O264" s="22">
        <f>VLOOKUP($B264,Data!$A$8:$EZ$351,Data!EH$4,FALSE)</f>
        <v>2.325278810408922E-2</v>
      </c>
      <c r="P264" s="22">
        <f>VLOOKUP($B264,Data!$A$8:$EZ$351,Data!EI$4,FALSE)</f>
        <v>2.4038834951456312E-2</v>
      </c>
      <c r="Q264" s="22">
        <f>VLOOKUP($B264,Data!$A$8:$EZ$351,Data!EJ$4,FALSE)</f>
        <v>2.7956777996070728E-2</v>
      </c>
      <c r="R264" s="22">
        <f>VLOOKUP($B264,Data!$A$8:$EZ$351,Data!EK$4,FALSE)</f>
        <v>2.6912878787878788E-2</v>
      </c>
      <c r="S264" s="22">
        <f>VLOOKUP($B264,Data!$A$8:$EZ$351,Data!EL$4,FALSE)</f>
        <v>2.3663003663003664E-2</v>
      </c>
      <c r="T264" s="22">
        <f>VLOOKUP($B264,Data!$A$8:$EZ$351,Data!EM$4,FALSE)</f>
        <v>2.3979238754325258E-2</v>
      </c>
      <c r="U264" s="22">
        <f>VLOOKUP($B264,Data!$A$8:$EZ$351,Data!EN$4,FALSE)</f>
        <v>2.228099173553719E-2</v>
      </c>
      <c r="V264" s="22">
        <f>VLOOKUP($B264,Data!$A$8:$EZ$351,Data!EO$4,FALSE)</f>
        <v>2.2491638795986622E-2</v>
      </c>
      <c r="W264" s="22">
        <f>VLOOKUP($B264,Data!$A$8:$EZ$351,Data!EP$4,FALSE)</f>
        <v>2.1922428330522766E-2</v>
      </c>
      <c r="X264" s="22">
        <f>VLOOKUP($B264,Data!$A$8:$EZ$351,Data!EQ$4,FALSE)</f>
        <v>2.4457831325301205E-2</v>
      </c>
      <c r="Y264" s="22">
        <f>VLOOKUP($B264,Data!$A$8:$EZ$351,Data!ER$4,FALSE)</f>
        <v>2.4604810996563573E-2</v>
      </c>
      <c r="Z264" s="22">
        <f>VLOOKUP($B264,Data!$A$8:$EZ$351,Data!ES$4,FALSE)</f>
        <v>2.4356775300171527E-2</v>
      </c>
      <c r="AA264" s="22">
        <f>VLOOKUP($B264,Data!$A$8:$EZ$351,Data!ET$4,FALSE)</f>
        <v>2.2670068027210884E-2</v>
      </c>
      <c r="AB264" s="22">
        <f>VLOOKUP($B264,Data!$A$8:$EZ$351,Data!EU$4,FALSE)</f>
        <v>2.3714285714285716E-2</v>
      </c>
      <c r="AC264" s="22">
        <f>VLOOKUP($B264,Data!$A$8:$EZ$351,Data!EV$4,FALSE)</f>
        <v>2.2780569514237858E-2</v>
      </c>
      <c r="AD264" s="22">
        <f>VLOOKUP($B264,Data!$A$8:$EZ$351,Data!EW$4,FALSE)</f>
        <v>2.217687074829932E-2</v>
      </c>
      <c r="AE264" s="22">
        <f>VLOOKUP($B264,Data!$A$8:$EZ$351,Data!EX$4,FALSE)</f>
        <v>2.1411149825783973E-2</v>
      </c>
      <c r="AF264" s="22">
        <f>VLOOKUP($B264,Data!$A$8:$EZ$351,Data!EY$4,FALSE)</f>
        <v>2.3636363636363636E-2</v>
      </c>
      <c r="AG264" s="22">
        <f>VLOOKUP($B264,Data!$A$8:$EZ$351,Data!EZ$4,FALSE)</f>
        <v>2.3193717277486911E-2</v>
      </c>
      <c r="AH264" s="22">
        <f>VLOOKUP($B264,Data!$A$8:$FA$351,Data!FA$4,FALSE)</f>
        <v>2.262608695652174E-2</v>
      </c>
      <c r="AI264" s="22">
        <f>VLOOKUP($B264,Data!$A$8:FB$351,Data!FB$4,FALSE)</f>
        <v>2.1047297297297297E-2</v>
      </c>
      <c r="AJ264" s="22">
        <f>VLOOKUP($B264,Data!$A$8:FC$351,Data!FC$4,FALSE)</f>
        <v>2.3476764199655765E-2</v>
      </c>
      <c r="AK264" s="22">
        <f>VLOOKUP($B264,Data!$A$8:FD$351,Data!FD$4,FALSE)</f>
        <v>5.3176265270506111E-2</v>
      </c>
      <c r="AL264" s="22">
        <f>VLOOKUP($B264,Data!$A$8:FE$351,Data!FE$4,FALSE)</f>
        <v>5.1945454545454545E-2</v>
      </c>
      <c r="AM264" s="22">
        <f>VLOOKUP($B264,Data!$A$8:FF$351,Data!FF$4,FALSE)</f>
        <v>4.8078291814946619E-2</v>
      </c>
      <c r="AN264" s="22" t="e">
        <f>VLOOKUP($B264,Data!$A$8:$EZ$351,Data!#REF!,FALSE)</f>
        <v>#REF!</v>
      </c>
      <c r="AO264" s="22" t="e">
        <f>VLOOKUP($B264,Data!$A$8:$EZ$351,Data!#REF!,FALSE)</f>
        <v>#REF!</v>
      </c>
      <c r="AP264" s="22" t="e">
        <f>VLOOKUP($B264,Data!$A$8:$EZ$351,Data!#REF!,FALSE)</f>
        <v>#REF!</v>
      </c>
      <c r="AQ264" s="22" t="e">
        <f>VLOOKUP($B264,Data!$A$8:$EZ$351,Data!#REF!,FALSE)</f>
        <v>#REF!</v>
      </c>
      <c r="AR264" s="22" t="e">
        <f>VLOOKUP($B264,Data!$A$8:$EZ$351,Data!#REF!,FALSE)</f>
        <v>#REF!</v>
      </c>
      <c r="AS264" s="22" t="e">
        <f>VLOOKUP($B264,Data!$A$8:$EZ$351,Data!#REF!,FALSE)</f>
        <v>#REF!</v>
      </c>
      <c r="AT264" s="22" t="e">
        <f>VLOOKUP($B264,Data!$A$8:$EZ$351,Data!#REF!,FALSE)</f>
        <v>#REF!</v>
      </c>
      <c r="AU264" s="22" t="e">
        <f>VLOOKUP($B264,Data!$A$8:$EZ$351,Data!#REF!,FALSE)</f>
        <v>#REF!</v>
      </c>
      <c r="AV264" s="22" t="e">
        <f>VLOOKUP($B264,Data!$A$8:$EZ$351,Data!#REF!,FALSE)</f>
        <v>#REF!</v>
      </c>
      <c r="AW264" s="22" t="e">
        <f>VLOOKUP($B264,Data!$A$8:$EZ$351,Data!#REF!,FALSE)</f>
        <v>#REF!</v>
      </c>
      <c r="AX264" s="22" t="e">
        <f>VLOOKUP($B264,Data!$A$8:$EZ$351,Data!#REF!,FALSE)</f>
        <v>#REF!</v>
      </c>
      <c r="AY264" s="22" t="e">
        <f>VLOOKUP($B264,Data!$A$8:$EZ$351,Data!#REF!,FALSE)</f>
        <v>#REF!</v>
      </c>
      <c r="AZ264" s="22" t="e">
        <f>VLOOKUP($B264,Data!$A$8:$EZ$351,Data!#REF!,FALSE)</f>
        <v>#REF!</v>
      </c>
      <c r="BA264" s="22" t="e">
        <f>VLOOKUP($B264,Data!$A$8:$EZ$351,Data!#REF!,FALSE)</f>
        <v>#REF!</v>
      </c>
      <c r="BB264" s="22" t="e">
        <f>VLOOKUP($B264,Data!$A$8:$EZ$351,Data!#REF!,FALSE)</f>
        <v>#REF!</v>
      </c>
      <c r="BC264" s="22" t="e">
        <f>VLOOKUP($B264,Data!$A$8:$EZ$351,Data!#REF!,FALSE)</f>
        <v>#REF!</v>
      </c>
      <c r="BD264" s="22" t="e">
        <f>VLOOKUP($B264,Data!$A$8:$EZ$351,Data!#REF!,FALSE)</f>
        <v>#REF!</v>
      </c>
      <c r="BE264" s="22" t="e">
        <f>VLOOKUP($B264,Data!$A$8:$EZ$351,Data!#REF!,FALSE)</f>
        <v>#REF!</v>
      </c>
    </row>
    <row r="265" spans="1:57" x14ac:dyDescent="0.3">
      <c r="A265" s="1"/>
      <c r="B265" s="16" t="s">
        <v>275</v>
      </c>
      <c r="C265" s="35" t="s">
        <v>441</v>
      </c>
      <c r="D265" t="s">
        <v>0</v>
      </c>
      <c r="E265" s="36" t="s">
        <v>275</v>
      </c>
      <c r="F265" t="s">
        <v>393</v>
      </c>
      <c r="G265" t="s">
        <v>418</v>
      </c>
      <c r="H265" s="22" t="e">
        <f>VLOOKUP($B265,Data!$A$8:$EZ$351,Data!EA$4,FALSE)</f>
        <v>#DIV/0!</v>
      </c>
      <c r="I265" s="22">
        <f>VLOOKUP($B265,Data!$A$8:$EZ$351,Data!EB$4,FALSE)</f>
        <v>3.612987012987013E-2</v>
      </c>
      <c r="J265" s="22">
        <f>VLOOKUP($B265,Data!$A$8:$EZ$351,Data!EC$4,FALSE)</f>
        <v>3.3072983354673492E-2</v>
      </c>
      <c r="K265" s="22">
        <f>VLOOKUP($B265,Data!$A$8:$EZ$351,Data!ED$4,FALSE)</f>
        <v>3.0319284802043423E-2</v>
      </c>
      <c r="L265" s="22">
        <f>VLOOKUP($B265,Data!$A$8:$EZ$351,Data!EE$4,FALSE)</f>
        <v>3.1108312342569271E-2</v>
      </c>
      <c r="M265" s="22">
        <f>VLOOKUP($B265,Data!$A$8:$EZ$351,Data!EF$4,FALSE)</f>
        <v>2.6857506361323155E-2</v>
      </c>
      <c r="N265" s="22">
        <f>VLOOKUP($B265,Data!$A$8:$EZ$351,Data!EG$4,FALSE)</f>
        <v>2.4423791821561337E-2</v>
      </c>
      <c r="O265" s="22">
        <f>VLOOKUP($B265,Data!$A$8:$EZ$351,Data!EH$4,FALSE)</f>
        <v>2.248407643312102E-2</v>
      </c>
      <c r="P265" s="22">
        <f>VLOOKUP($B265,Data!$A$8:$EZ$351,Data!EI$4,FALSE)</f>
        <v>2.3680203045685279E-2</v>
      </c>
      <c r="Q265" s="22">
        <f>VLOOKUP($B265,Data!$A$8:$EZ$351,Data!EJ$4,FALSE)</f>
        <v>2.2898368883312422E-2</v>
      </c>
      <c r="R265" s="22">
        <f>VLOOKUP($B265,Data!$A$8:$EZ$351,Data!EK$4,FALSE)</f>
        <v>2.2386934673366835E-2</v>
      </c>
      <c r="S265" s="22">
        <f>VLOOKUP($B265,Data!$A$8:$EZ$351,Data!EL$4,FALSE)</f>
        <v>2.2290362953692116E-2</v>
      </c>
      <c r="T265" s="22">
        <f>VLOOKUP($B265,Data!$A$8:$EZ$351,Data!EM$4,FALSE)</f>
        <v>2.4490566037735848E-2</v>
      </c>
      <c r="U265" s="22">
        <f>VLOOKUP($B265,Data!$A$8:$EZ$351,Data!EN$4,FALSE)</f>
        <v>2.3329097839898349E-2</v>
      </c>
      <c r="V265" s="22">
        <f>VLOOKUP($B265,Data!$A$8:$EZ$351,Data!EO$4,FALSE)</f>
        <v>2.3539473684210527E-2</v>
      </c>
      <c r="W265" s="22">
        <f>VLOOKUP($B265,Data!$A$8:$EZ$351,Data!EP$4,FALSE)</f>
        <v>2.3122529644268773E-2</v>
      </c>
      <c r="X265" s="22">
        <f>VLOOKUP($B265,Data!$A$8:$EZ$351,Data!EQ$4,FALSE)</f>
        <v>2.4335106382978724E-2</v>
      </c>
      <c r="Y265" s="22">
        <f>VLOOKUP($B265,Data!$A$8:$EZ$351,Data!ER$4,FALSE)</f>
        <v>2.4289508632138114E-2</v>
      </c>
      <c r="Z265" s="22">
        <f>VLOOKUP($B265,Data!$A$8:$EZ$351,Data!ES$4,FALSE)</f>
        <v>2.3454301075268816E-2</v>
      </c>
      <c r="AA265" s="22">
        <f>VLOOKUP($B265,Data!$A$8:$EZ$351,Data!ET$4,FALSE)</f>
        <v>2.3213811420982736E-2</v>
      </c>
      <c r="AB265" s="22">
        <f>VLOOKUP($B265,Data!$A$8:$EZ$351,Data!EU$4,FALSE)</f>
        <v>2.5737051792828685E-2</v>
      </c>
      <c r="AC265" s="22">
        <f>VLOOKUP($B265,Data!$A$8:$EZ$351,Data!EV$4,FALSE)</f>
        <v>2.5291073738680465E-2</v>
      </c>
      <c r="AD265" s="22">
        <f>VLOOKUP($B265,Data!$A$8:$EZ$351,Data!EW$4,FALSE)</f>
        <v>2.4034869240348693E-2</v>
      </c>
      <c r="AE265" s="22">
        <f>VLOOKUP($B265,Data!$A$8:$EZ$351,Data!EX$4,FALSE)</f>
        <v>2.3819095477386934E-2</v>
      </c>
      <c r="AF265" s="22">
        <f>VLOOKUP($B265,Data!$A$8:$EZ$351,Data!EY$4,FALSE)</f>
        <v>2.5182849936948297E-2</v>
      </c>
      <c r="AG265" s="22">
        <f>VLOOKUP($B265,Data!$A$8:$EZ$351,Data!EZ$4,FALSE)</f>
        <v>2.4389312977099238E-2</v>
      </c>
      <c r="AH265" s="22">
        <f>VLOOKUP($B265,Data!$A$8:$FA$351,Data!FA$4,FALSE)</f>
        <v>2.3337579617834395E-2</v>
      </c>
      <c r="AI265" s="22">
        <f>VLOOKUP($B265,Data!$A$8:FB$351,Data!FB$4,FALSE)</f>
        <v>2.3131443298969073E-2</v>
      </c>
      <c r="AJ265" s="22">
        <f>VLOOKUP($B265,Data!$A$8:FC$351,Data!FC$4,FALSE)</f>
        <v>2.5488621151271755E-2</v>
      </c>
      <c r="AK265" s="22">
        <f>VLOOKUP($B265,Data!$A$8:FD$351,Data!FD$4,FALSE)</f>
        <v>6.0105540897097624E-2</v>
      </c>
      <c r="AL265" s="22">
        <f>VLOOKUP($B265,Data!$A$8:FE$351,Data!FE$4,FALSE)</f>
        <v>5.933422103861518E-2</v>
      </c>
      <c r="AM265" s="22">
        <f>VLOOKUP($B265,Data!$A$8:FF$351,Data!FF$4,FALSE)</f>
        <v>5.7075208913649027E-2</v>
      </c>
      <c r="AN265" s="22" t="e">
        <f>VLOOKUP($B265,Data!$A$8:$EZ$351,Data!#REF!,FALSE)</f>
        <v>#REF!</v>
      </c>
      <c r="AO265" s="22" t="e">
        <f>VLOOKUP($B265,Data!$A$8:$EZ$351,Data!#REF!,FALSE)</f>
        <v>#REF!</v>
      </c>
      <c r="AP265" s="22" t="e">
        <f>VLOOKUP($B265,Data!$A$8:$EZ$351,Data!#REF!,FALSE)</f>
        <v>#REF!</v>
      </c>
      <c r="AQ265" s="22" t="e">
        <f>VLOOKUP($B265,Data!$A$8:$EZ$351,Data!#REF!,FALSE)</f>
        <v>#REF!</v>
      </c>
      <c r="AR265" s="22" t="e">
        <f>VLOOKUP($B265,Data!$A$8:$EZ$351,Data!#REF!,FALSE)</f>
        <v>#REF!</v>
      </c>
      <c r="AS265" s="22" t="e">
        <f>VLOOKUP($B265,Data!$A$8:$EZ$351,Data!#REF!,FALSE)</f>
        <v>#REF!</v>
      </c>
      <c r="AT265" s="22" t="e">
        <f>VLOOKUP($B265,Data!$A$8:$EZ$351,Data!#REF!,FALSE)</f>
        <v>#REF!</v>
      </c>
      <c r="AU265" s="22" t="e">
        <f>VLOOKUP($B265,Data!$A$8:$EZ$351,Data!#REF!,FALSE)</f>
        <v>#REF!</v>
      </c>
      <c r="AV265" s="22" t="e">
        <f>VLOOKUP($B265,Data!$A$8:$EZ$351,Data!#REF!,FALSE)</f>
        <v>#REF!</v>
      </c>
      <c r="AW265" s="22" t="e">
        <f>VLOOKUP($B265,Data!$A$8:$EZ$351,Data!#REF!,FALSE)</f>
        <v>#REF!</v>
      </c>
      <c r="AX265" s="22" t="e">
        <f>VLOOKUP($B265,Data!$A$8:$EZ$351,Data!#REF!,FALSE)</f>
        <v>#REF!</v>
      </c>
      <c r="AY265" s="22" t="e">
        <f>VLOOKUP($B265,Data!$A$8:$EZ$351,Data!#REF!,FALSE)</f>
        <v>#REF!</v>
      </c>
      <c r="AZ265" s="22" t="e">
        <f>VLOOKUP($B265,Data!$A$8:$EZ$351,Data!#REF!,FALSE)</f>
        <v>#REF!</v>
      </c>
      <c r="BA265" s="22" t="e">
        <f>VLOOKUP($B265,Data!$A$8:$EZ$351,Data!#REF!,FALSE)</f>
        <v>#REF!</v>
      </c>
      <c r="BB265" s="22" t="e">
        <f>VLOOKUP($B265,Data!$A$8:$EZ$351,Data!#REF!,FALSE)</f>
        <v>#REF!</v>
      </c>
      <c r="BC265" s="22" t="e">
        <f>VLOOKUP($B265,Data!$A$8:$EZ$351,Data!#REF!,FALSE)</f>
        <v>#REF!</v>
      </c>
      <c r="BD265" s="22" t="e">
        <f>VLOOKUP($B265,Data!$A$8:$EZ$351,Data!#REF!,FALSE)</f>
        <v>#REF!</v>
      </c>
      <c r="BE265" s="22" t="e">
        <f>VLOOKUP($B265,Data!$A$8:$EZ$351,Data!#REF!,FALSE)</f>
        <v>#REF!</v>
      </c>
    </row>
    <row r="266" spans="1:57" x14ac:dyDescent="0.3">
      <c r="A266" s="1"/>
      <c r="B266" s="16" t="s">
        <v>276</v>
      </c>
      <c r="C266" s="35" t="s">
        <v>446</v>
      </c>
      <c r="D266" t="s">
        <v>0</v>
      </c>
      <c r="E266" s="36" t="s">
        <v>276</v>
      </c>
      <c r="F266" t="s">
        <v>406</v>
      </c>
      <c r="G266" t="s">
        <v>418</v>
      </c>
      <c r="H266" s="22" t="e">
        <f>VLOOKUP($B266,Data!$A$8:$EZ$351,Data!EA$4,FALSE)</f>
        <v>#DIV/0!</v>
      </c>
      <c r="I266" s="22">
        <f>VLOOKUP($B266,Data!$A$8:$EZ$351,Data!EB$4,FALSE)</f>
        <v>4.5470588235294117E-2</v>
      </c>
      <c r="J266" s="22">
        <f>VLOOKUP($B266,Data!$A$8:$EZ$351,Data!EC$4,FALSE)</f>
        <v>4.1428571428571426E-2</v>
      </c>
      <c r="K266" s="22">
        <f>VLOOKUP($B266,Data!$A$8:$EZ$351,Data!ED$4,FALSE)</f>
        <v>3.722117202268431E-2</v>
      </c>
      <c r="L266" s="22">
        <f>VLOOKUP($B266,Data!$A$8:$EZ$351,Data!EE$4,FALSE)</f>
        <v>3.7372400756143669E-2</v>
      </c>
      <c r="M266" s="22">
        <f>VLOOKUP($B266,Data!$A$8:$EZ$351,Data!EF$4,FALSE)</f>
        <v>3.4225621414913955E-2</v>
      </c>
      <c r="N266" s="22">
        <f>VLOOKUP($B266,Data!$A$8:$EZ$351,Data!EG$4,FALSE)</f>
        <v>3.0763358778625953E-2</v>
      </c>
      <c r="O266" s="22">
        <f>VLOOKUP($B266,Data!$A$8:$EZ$351,Data!EH$4,FALSE)</f>
        <v>2.9878048780487804E-2</v>
      </c>
      <c r="P266" s="22">
        <f>VLOOKUP($B266,Data!$A$8:$EZ$351,Data!EI$4,FALSE)</f>
        <v>3.0451745379876795E-2</v>
      </c>
      <c r="Q266" s="22">
        <f>VLOOKUP($B266,Data!$A$8:$EZ$351,Data!EJ$4,FALSE)</f>
        <v>2.686046511627907E-2</v>
      </c>
      <c r="R266" s="22">
        <f>VLOOKUP($B266,Data!$A$8:$EZ$351,Data!EK$4,FALSE)</f>
        <v>2.446768060836502E-2</v>
      </c>
      <c r="S266" s="22">
        <f>VLOOKUP($B266,Data!$A$8:$EZ$351,Data!EL$4,FALSE)</f>
        <v>2.3591160220994476E-2</v>
      </c>
      <c r="T266" s="22">
        <f>VLOOKUP($B266,Data!$A$8:$EZ$351,Data!EM$4,FALSE)</f>
        <v>2.4502712477396021E-2</v>
      </c>
      <c r="U266" s="22">
        <f>VLOOKUP($B266,Data!$A$8:$EZ$351,Data!EN$4,FALSE)</f>
        <v>2.3557522123893806E-2</v>
      </c>
      <c r="V266" s="22">
        <f>VLOOKUP($B266,Data!$A$8:$EZ$351,Data!EO$4,FALSE)</f>
        <v>2.3633093525179855E-2</v>
      </c>
      <c r="W266" s="22">
        <f>VLOOKUP($B266,Data!$A$8:$EZ$351,Data!EP$4,FALSE)</f>
        <v>2.2810810810810812E-2</v>
      </c>
      <c r="X266" s="22">
        <f>VLOOKUP($B266,Data!$A$8:$EZ$351,Data!EQ$4,FALSE)</f>
        <v>2.465201465201465E-2</v>
      </c>
      <c r="Y266" s="22">
        <f>VLOOKUP($B266,Data!$A$8:$EZ$351,Data!ER$4,FALSE)</f>
        <v>2.505639097744361E-2</v>
      </c>
      <c r="Z266" s="22">
        <f>VLOOKUP($B266,Data!$A$8:$EZ$351,Data!ES$4,FALSE)</f>
        <v>2.4477611940298509E-2</v>
      </c>
      <c r="AA266" s="22">
        <f>VLOOKUP($B266,Data!$A$8:$EZ$351,Data!ET$4,FALSE)</f>
        <v>2.537037037037037E-2</v>
      </c>
      <c r="AB266" s="22">
        <f>VLOOKUP($B266,Data!$A$8:$EZ$351,Data!EU$4,FALSE)</f>
        <v>2.5127272727272727E-2</v>
      </c>
      <c r="AC266" s="22">
        <f>VLOOKUP($B266,Data!$A$8:$EZ$351,Data!EV$4,FALSE)</f>
        <v>2.5063752276867031E-2</v>
      </c>
      <c r="AD266" s="22">
        <f>VLOOKUP($B266,Data!$A$8:$EZ$351,Data!EW$4,FALSE)</f>
        <v>2.4162162162162163E-2</v>
      </c>
      <c r="AE266" s="22">
        <f>VLOOKUP($B266,Data!$A$8:$EZ$351,Data!EX$4,FALSE)</f>
        <v>2.4386617100371748E-2</v>
      </c>
      <c r="AF266" s="22">
        <f>VLOOKUP($B266,Data!$A$8:$EZ$351,Data!EY$4,FALSE)</f>
        <v>2.4777183600713012E-2</v>
      </c>
      <c r="AG266" s="22">
        <f>VLOOKUP($B266,Data!$A$8:$EZ$351,Data!EZ$4,FALSE)</f>
        <v>2.4436363636363638E-2</v>
      </c>
      <c r="AH266" s="22">
        <f>VLOOKUP($B266,Data!$A$8:$FA$351,Data!FA$4,FALSE)</f>
        <v>2.5483870967741934E-2</v>
      </c>
      <c r="AI266" s="22">
        <f>VLOOKUP($B266,Data!$A$8:FB$351,Data!FB$4,FALSE)</f>
        <v>2.5103578154425613E-2</v>
      </c>
      <c r="AJ266" s="22">
        <f>VLOOKUP($B266,Data!$A$8:FC$351,Data!FC$4,FALSE)</f>
        <v>2.6978967495219885E-2</v>
      </c>
      <c r="AK266" s="22">
        <f>VLOOKUP($B266,Data!$A$8:FD$351,Data!FD$4,FALSE)</f>
        <v>5.8863636363636361E-2</v>
      </c>
      <c r="AL266" s="22">
        <f>VLOOKUP($B266,Data!$A$8:FE$351,Data!FE$4,FALSE)</f>
        <v>5.9458413926499032E-2</v>
      </c>
      <c r="AM266" s="22">
        <f>VLOOKUP($B266,Data!$A$8:FF$351,Data!FF$4,FALSE)</f>
        <v>6.0100401606425706E-2</v>
      </c>
      <c r="AN266" s="22" t="e">
        <f>VLOOKUP($B266,Data!$A$8:$EZ$351,Data!#REF!,FALSE)</f>
        <v>#REF!</v>
      </c>
      <c r="AO266" s="22" t="e">
        <f>VLOOKUP($B266,Data!$A$8:$EZ$351,Data!#REF!,FALSE)</f>
        <v>#REF!</v>
      </c>
      <c r="AP266" s="22" t="e">
        <f>VLOOKUP($B266,Data!$A$8:$EZ$351,Data!#REF!,FALSE)</f>
        <v>#REF!</v>
      </c>
      <c r="AQ266" s="22" t="e">
        <f>VLOOKUP($B266,Data!$A$8:$EZ$351,Data!#REF!,FALSE)</f>
        <v>#REF!</v>
      </c>
      <c r="AR266" s="22" t="e">
        <f>VLOOKUP($B266,Data!$A$8:$EZ$351,Data!#REF!,FALSE)</f>
        <v>#REF!</v>
      </c>
      <c r="AS266" s="22" t="e">
        <f>VLOOKUP($B266,Data!$A$8:$EZ$351,Data!#REF!,FALSE)</f>
        <v>#REF!</v>
      </c>
      <c r="AT266" s="22" t="e">
        <f>VLOOKUP($B266,Data!$A$8:$EZ$351,Data!#REF!,FALSE)</f>
        <v>#REF!</v>
      </c>
      <c r="AU266" s="22" t="e">
        <f>VLOOKUP($B266,Data!$A$8:$EZ$351,Data!#REF!,FALSE)</f>
        <v>#REF!</v>
      </c>
      <c r="AV266" s="22" t="e">
        <f>VLOOKUP($B266,Data!$A$8:$EZ$351,Data!#REF!,FALSE)</f>
        <v>#REF!</v>
      </c>
      <c r="AW266" s="22" t="e">
        <f>VLOOKUP($B266,Data!$A$8:$EZ$351,Data!#REF!,FALSE)</f>
        <v>#REF!</v>
      </c>
      <c r="AX266" s="22" t="e">
        <f>VLOOKUP($B266,Data!$A$8:$EZ$351,Data!#REF!,FALSE)</f>
        <v>#REF!</v>
      </c>
      <c r="AY266" s="22" t="e">
        <f>VLOOKUP($B266,Data!$A$8:$EZ$351,Data!#REF!,FALSE)</f>
        <v>#REF!</v>
      </c>
      <c r="AZ266" s="22" t="e">
        <f>VLOOKUP($B266,Data!$A$8:$EZ$351,Data!#REF!,FALSE)</f>
        <v>#REF!</v>
      </c>
      <c r="BA266" s="22" t="e">
        <f>VLOOKUP($B266,Data!$A$8:$EZ$351,Data!#REF!,FALSE)</f>
        <v>#REF!</v>
      </c>
      <c r="BB266" s="22" t="e">
        <f>VLOOKUP($B266,Data!$A$8:$EZ$351,Data!#REF!,FALSE)</f>
        <v>#REF!</v>
      </c>
      <c r="BC266" s="22" t="e">
        <f>VLOOKUP($B266,Data!$A$8:$EZ$351,Data!#REF!,FALSE)</f>
        <v>#REF!</v>
      </c>
      <c r="BD266" s="22" t="e">
        <f>VLOOKUP($B266,Data!$A$8:$EZ$351,Data!#REF!,FALSE)</f>
        <v>#REF!</v>
      </c>
      <c r="BE266" s="22" t="e">
        <f>VLOOKUP($B266,Data!$A$8:$EZ$351,Data!#REF!,FALSE)</f>
        <v>#REF!</v>
      </c>
    </row>
    <row r="267" spans="1:57" x14ac:dyDescent="0.3">
      <c r="A267" s="1"/>
      <c r="B267" s="16" t="s">
        <v>277</v>
      </c>
      <c r="C267" s="35" t="s">
        <v>440</v>
      </c>
      <c r="D267" t="s">
        <v>442</v>
      </c>
      <c r="E267" s="36" t="s">
        <v>277</v>
      </c>
      <c r="F267" t="s">
        <v>401</v>
      </c>
      <c r="G267" t="s">
        <v>418</v>
      </c>
      <c r="H267" s="22" t="e">
        <f>VLOOKUP($B267,Data!$A$8:$EZ$351,Data!EA$4,FALSE)</f>
        <v>#DIV/0!</v>
      </c>
      <c r="I267" s="22">
        <f>VLOOKUP($B267,Data!$A$8:$EZ$351,Data!EB$4,FALSE)</f>
        <v>0.12817790530846485</v>
      </c>
      <c r="J267" s="22">
        <f>VLOOKUP($B267,Data!$A$8:$EZ$351,Data!EC$4,FALSE)</f>
        <v>0.11800853485064011</v>
      </c>
      <c r="K267" s="22">
        <f>VLOOKUP($B267,Data!$A$8:$EZ$351,Data!ED$4,FALSE)</f>
        <v>0.11026685393258427</v>
      </c>
      <c r="L267" s="22">
        <f>VLOOKUP($B267,Data!$A$8:$EZ$351,Data!EE$4,FALSE)</f>
        <v>0.10686896551724138</v>
      </c>
      <c r="M267" s="22">
        <f>VLOOKUP($B267,Data!$A$8:$EZ$351,Data!EF$4,FALSE)</f>
        <v>9.7883008356545967E-2</v>
      </c>
      <c r="N267" s="22">
        <f>VLOOKUP($B267,Data!$A$8:$EZ$351,Data!EG$4,FALSE)</f>
        <v>9.2104519774011295E-2</v>
      </c>
      <c r="O267" s="22">
        <f>VLOOKUP($B267,Data!$A$8:$EZ$351,Data!EH$4,FALSE)</f>
        <v>8.7242339832869081E-2</v>
      </c>
      <c r="P267" s="22">
        <f>VLOOKUP($B267,Data!$A$8:$EZ$351,Data!EI$4,FALSE)</f>
        <v>8.4421487603305784E-2</v>
      </c>
      <c r="Q267" s="22">
        <f>VLOOKUP($B267,Data!$A$8:$EZ$351,Data!EJ$4,FALSE)</f>
        <v>8.0068965517241381E-2</v>
      </c>
      <c r="R267" s="22">
        <f>VLOOKUP($B267,Data!$A$8:$EZ$351,Data!EK$4,FALSE)</f>
        <v>7.9092159559834938E-2</v>
      </c>
      <c r="S267" s="22">
        <f>VLOOKUP($B267,Data!$A$8:$EZ$351,Data!EL$4,FALSE)</f>
        <v>7.9902370990237101E-2</v>
      </c>
      <c r="T267" s="22">
        <f>VLOOKUP($B267,Data!$A$8:$EZ$351,Data!EM$4,FALSE)</f>
        <v>9.075606276747504E-2</v>
      </c>
      <c r="U267" s="22">
        <f>VLOOKUP($B267,Data!$A$8:$EZ$351,Data!EN$4,FALSE)</f>
        <v>8.4067796610169498E-2</v>
      </c>
      <c r="V267" s="22">
        <f>VLOOKUP($B267,Data!$A$8:$EZ$351,Data!EO$4,FALSE)</f>
        <v>8.1217765042979936E-2</v>
      </c>
      <c r="W267" s="22">
        <f>VLOOKUP($B267,Data!$A$8:$EZ$351,Data!EP$4,FALSE)</f>
        <v>8.2553191489361702E-2</v>
      </c>
      <c r="X267" s="22">
        <f>VLOOKUP($B267,Data!$A$8:$EZ$351,Data!EQ$4,FALSE)</f>
        <v>8.5994277539341912E-2</v>
      </c>
      <c r="Y267" s="22">
        <f>VLOOKUP($B267,Data!$A$8:$EZ$351,Data!ER$4,FALSE)</f>
        <v>8.2137733142037303E-2</v>
      </c>
      <c r="Z267" s="22">
        <f>VLOOKUP($B267,Data!$A$8:$EZ$351,Data!ES$4,FALSE)</f>
        <v>7.9624819624819626E-2</v>
      </c>
      <c r="AA267" s="22">
        <f>VLOOKUP($B267,Data!$A$8:$EZ$351,Data!ET$4,FALSE)</f>
        <v>8.062049062049062E-2</v>
      </c>
      <c r="AB267" s="22">
        <f>VLOOKUP($B267,Data!$A$8:$EZ$351,Data!EU$4,FALSE)</f>
        <v>8.5154639175257729E-2</v>
      </c>
      <c r="AC267" s="22">
        <f>VLOOKUP($B267,Data!$A$8:$EZ$351,Data!EV$4,FALSE)</f>
        <v>8.4970588235294117E-2</v>
      </c>
      <c r="AD267" s="22">
        <f>VLOOKUP($B267,Data!$A$8:$EZ$351,Data!EW$4,FALSE)</f>
        <v>8.141176470588235E-2</v>
      </c>
      <c r="AE267" s="22">
        <f>VLOOKUP($B267,Data!$A$8:$EZ$351,Data!EX$4,FALSE)</f>
        <v>8.0762463343108506E-2</v>
      </c>
      <c r="AF267" s="22">
        <f>VLOOKUP($B267,Data!$A$8:$EZ$351,Data!EY$4,FALSE)</f>
        <v>8.5455861070911729E-2</v>
      </c>
      <c r="AG267" s="22">
        <f>VLOOKUP($B267,Data!$A$8:$EZ$351,Data!EZ$4,FALSE)</f>
        <v>8.444771723122238E-2</v>
      </c>
      <c r="AH267" s="22">
        <f>VLOOKUP($B267,Data!$A$8:$FA$351,Data!FA$4,FALSE)</f>
        <v>8.0014705882352946E-2</v>
      </c>
      <c r="AI267" s="22">
        <f>VLOOKUP($B267,Data!$A$8:FB$351,Data!FB$4,FALSE)</f>
        <v>7.9791976225854377E-2</v>
      </c>
      <c r="AJ267" s="22">
        <f>VLOOKUP($B267,Data!$A$8:FC$351,Data!FC$4,FALSE)</f>
        <v>8.3524229074889864E-2</v>
      </c>
      <c r="AK267" s="22">
        <f>VLOOKUP($B267,Data!$A$8:FD$351,Data!FD$4,FALSE)</f>
        <v>0.13071428571428573</v>
      </c>
      <c r="AL267" s="22">
        <f>VLOOKUP($B267,Data!$A$8:FE$351,Data!FE$4,FALSE)</f>
        <v>0.12730827067669173</v>
      </c>
      <c r="AM267" s="22">
        <f>VLOOKUP($B267,Data!$A$8:FF$351,Data!FF$4,FALSE)</f>
        <v>0.1236280487804878</v>
      </c>
      <c r="AN267" s="22" t="e">
        <f>VLOOKUP($B267,Data!$A$8:$EZ$351,Data!#REF!,FALSE)</f>
        <v>#REF!</v>
      </c>
      <c r="AO267" s="22" t="e">
        <f>VLOOKUP($B267,Data!$A$8:$EZ$351,Data!#REF!,FALSE)</f>
        <v>#REF!</v>
      </c>
      <c r="AP267" s="22" t="e">
        <f>VLOOKUP($B267,Data!$A$8:$EZ$351,Data!#REF!,FALSE)</f>
        <v>#REF!</v>
      </c>
      <c r="AQ267" s="22" t="e">
        <f>VLOOKUP($B267,Data!$A$8:$EZ$351,Data!#REF!,FALSE)</f>
        <v>#REF!</v>
      </c>
      <c r="AR267" s="22" t="e">
        <f>VLOOKUP($B267,Data!$A$8:$EZ$351,Data!#REF!,FALSE)</f>
        <v>#REF!</v>
      </c>
      <c r="AS267" s="22" t="e">
        <f>VLOOKUP($B267,Data!$A$8:$EZ$351,Data!#REF!,FALSE)</f>
        <v>#REF!</v>
      </c>
      <c r="AT267" s="22" t="e">
        <f>VLOOKUP($B267,Data!$A$8:$EZ$351,Data!#REF!,FALSE)</f>
        <v>#REF!</v>
      </c>
      <c r="AU267" s="22" t="e">
        <f>VLOOKUP($B267,Data!$A$8:$EZ$351,Data!#REF!,FALSE)</f>
        <v>#REF!</v>
      </c>
      <c r="AV267" s="22" t="e">
        <f>VLOOKUP($B267,Data!$A$8:$EZ$351,Data!#REF!,FALSE)</f>
        <v>#REF!</v>
      </c>
      <c r="AW267" s="22" t="e">
        <f>VLOOKUP($B267,Data!$A$8:$EZ$351,Data!#REF!,FALSE)</f>
        <v>#REF!</v>
      </c>
      <c r="AX267" s="22" t="e">
        <f>VLOOKUP($B267,Data!$A$8:$EZ$351,Data!#REF!,FALSE)</f>
        <v>#REF!</v>
      </c>
      <c r="AY267" s="22" t="e">
        <f>VLOOKUP($B267,Data!$A$8:$EZ$351,Data!#REF!,FALSE)</f>
        <v>#REF!</v>
      </c>
      <c r="AZ267" s="22" t="e">
        <f>VLOOKUP($B267,Data!$A$8:$EZ$351,Data!#REF!,FALSE)</f>
        <v>#REF!</v>
      </c>
      <c r="BA267" s="22" t="e">
        <f>VLOOKUP($B267,Data!$A$8:$EZ$351,Data!#REF!,FALSE)</f>
        <v>#REF!</v>
      </c>
      <c r="BB267" s="22" t="e">
        <f>VLOOKUP($B267,Data!$A$8:$EZ$351,Data!#REF!,FALSE)</f>
        <v>#REF!</v>
      </c>
      <c r="BC267" s="22" t="e">
        <f>VLOOKUP($B267,Data!$A$8:$EZ$351,Data!#REF!,FALSE)</f>
        <v>#REF!</v>
      </c>
      <c r="BD267" s="22" t="e">
        <f>VLOOKUP($B267,Data!$A$8:$EZ$351,Data!#REF!,FALSE)</f>
        <v>#REF!</v>
      </c>
      <c r="BE267" s="22" t="e">
        <f>VLOOKUP($B267,Data!$A$8:$EZ$351,Data!#REF!,FALSE)</f>
        <v>#REF!</v>
      </c>
    </row>
    <row r="268" spans="1:57" x14ac:dyDescent="0.3">
      <c r="A268" s="1"/>
      <c r="B268" s="16" t="s">
        <v>278</v>
      </c>
      <c r="C268" s="35" t="s">
        <v>440</v>
      </c>
      <c r="D268" t="s">
        <v>442</v>
      </c>
      <c r="E268" s="36" t="s">
        <v>278</v>
      </c>
      <c r="F268" t="s">
        <v>404</v>
      </c>
      <c r="G268" t="s">
        <v>418</v>
      </c>
      <c r="H268" s="22" t="e">
        <f>VLOOKUP($B268,Data!$A$8:$EZ$351,Data!EA$4,FALSE)</f>
        <v>#DIV/0!</v>
      </c>
      <c r="I268" s="22">
        <f>VLOOKUP($B268,Data!$A$8:$EZ$351,Data!EB$4,FALSE)</f>
        <v>6.5469255663430426E-2</v>
      </c>
      <c r="J268" s="22">
        <f>VLOOKUP($B268,Data!$A$8:$EZ$351,Data!EC$4,FALSE)</f>
        <v>6.0073051948051945E-2</v>
      </c>
      <c r="K268" s="22">
        <f>VLOOKUP($B268,Data!$A$8:$EZ$351,Data!ED$4,FALSE)</f>
        <v>5.6929895245769538E-2</v>
      </c>
      <c r="L268" s="22">
        <f>VLOOKUP($B268,Data!$A$8:$EZ$351,Data!EE$4,FALSE)</f>
        <v>5.7425343018563356E-2</v>
      </c>
      <c r="M268" s="22">
        <f>VLOOKUP($B268,Data!$A$8:$EZ$351,Data!EF$4,FALSE)</f>
        <v>5.0175298804780874E-2</v>
      </c>
      <c r="N268" s="22">
        <f>VLOOKUP($B268,Data!$A$8:$EZ$351,Data!EG$4,FALSE)</f>
        <v>4.536525974025974E-2</v>
      </c>
      <c r="O268" s="22">
        <f>VLOOKUP($B268,Data!$A$8:$EZ$351,Data!EH$4,FALSE)</f>
        <v>4.2826797385620917E-2</v>
      </c>
      <c r="P268" s="22">
        <f>VLOOKUP($B268,Data!$A$8:$EZ$351,Data!EI$4,FALSE)</f>
        <v>4.2605577689243029E-2</v>
      </c>
      <c r="Q268" s="22">
        <f>VLOOKUP($B268,Data!$A$8:$EZ$351,Data!EJ$4,FALSE)</f>
        <v>3.9479004665629862E-2</v>
      </c>
      <c r="R268" s="22">
        <f>VLOOKUP($B268,Data!$A$8:$EZ$351,Data!EK$4,FALSE)</f>
        <v>3.664889565879665E-2</v>
      </c>
      <c r="S268" s="22">
        <f>VLOOKUP($B268,Data!$A$8:$EZ$351,Data!EL$4,FALSE)</f>
        <v>3.5077149155033065E-2</v>
      </c>
      <c r="T268" s="22">
        <f>VLOOKUP($B268,Data!$A$8:$EZ$351,Data!EM$4,FALSE)</f>
        <v>3.7566568047337281E-2</v>
      </c>
      <c r="U268" s="22">
        <f>VLOOKUP($B268,Data!$A$8:$EZ$351,Data!EN$4,FALSE)</f>
        <v>3.7337909992372235E-2</v>
      </c>
      <c r="V268" s="22">
        <f>VLOOKUP($B268,Data!$A$8:$EZ$351,Data!EO$4,FALSE)</f>
        <v>3.4838709677419352E-2</v>
      </c>
      <c r="W268" s="22">
        <f>VLOOKUP($B268,Data!$A$8:$EZ$351,Data!EP$4,FALSE)</f>
        <v>3.433255269320843E-2</v>
      </c>
      <c r="X268" s="22">
        <f>VLOOKUP($B268,Data!$A$8:$EZ$351,Data!EQ$4,FALSE)</f>
        <v>3.6243137254901962E-2</v>
      </c>
      <c r="Y268" s="22">
        <f>VLOOKUP($B268,Data!$A$8:$EZ$351,Data!ER$4,FALSE)</f>
        <v>3.3861911987860392E-2</v>
      </c>
      <c r="Z268" s="22">
        <f>VLOOKUP($B268,Data!$A$8:$EZ$351,Data!ES$4,FALSE)</f>
        <v>3.4337623012869037E-2</v>
      </c>
      <c r="AA268" s="22">
        <f>VLOOKUP($B268,Data!$A$8:$EZ$351,Data!ET$4,FALSE)</f>
        <v>3.4239212717638155E-2</v>
      </c>
      <c r="AB268" s="22">
        <f>VLOOKUP($B268,Data!$A$8:$EZ$351,Data!EU$4,FALSE)</f>
        <v>3.625462620281273E-2</v>
      </c>
      <c r="AC268" s="22">
        <f>VLOOKUP($B268,Data!$A$8:$EZ$351,Data!EV$4,FALSE)</f>
        <v>3.8459804658151762E-2</v>
      </c>
      <c r="AD268" s="22">
        <f>VLOOKUP($B268,Data!$A$8:$EZ$351,Data!EW$4,FALSE)</f>
        <v>3.7619047619047621E-2</v>
      </c>
      <c r="AE268" s="22">
        <f>VLOOKUP($B268,Data!$A$8:$EZ$351,Data!EX$4,FALSE)</f>
        <v>3.8047337278106511E-2</v>
      </c>
      <c r="AF268" s="22">
        <f>VLOOKUP($B268,Data!$A$8:$EZ$351,Data!EY$4,FALSE)</f>
        <v>4.0479760119940027E-2</v>
      </c>
      <c r="AG268" s="22">
        <f>VLOOKUP($B268,Data!$A$8:$EZ$351,Data!EZ$4,FALSE)</f>
        <v>3.956521739130435E-2</v>
      </c>
      <c r="AH268" s="22">
        <f>VLOOKUP($B268,Data!$A$8:$FA$351,Data!FA$4,FALSE)</f>
        <v>3.8357452966714903E-2</v>
      </c>
      <c r="AI268" s="22">
        <f>VLOOKUP($B268,Data!$A$8:FB$351,Data!FB$4,FALSE)</f>
        <v>3.7804347826086958E-2</v>
      </c>
      <c r="AJ268" s="22">
        <f>VLOOKUP($B268,Data!$A$8:FC$351,Data!FC$4,FALSE)</f>
        <v>4.0396253602305476E-2</v>
      </c>
      <c r="AK268" s="22">
        <f>VLOOKUP($B268,Data!$A$8:FD$351,Data!FD$4,FALSE)</f>
        <v>8.7138664710198099E-2</v>
      </c>
      <c r="AL268" s="22">
        <f>VLOOKUP($B268,Data!$A$8:FE$351,Data!FE$4,FALSE)</f>
        <v>8.6511456023651151E-2</v>
      </c>
      <c r="AM268" s="22">
        <f>VLOOKUP($B268,Data!$A$8:FF$351,Data!FF$4,FALSE)</f>
        <v>8.4515173945225758E-2</v>
      </c>
      <c r="AN268" s="22" t="e">
        <f>VLOOKUP($B268,Data!$A$8:$EZ$351,Data!#REF!,FALSE)</f>
        <v>#REF!</v>
      </c>
      <c r="AO268" s="22" t="e">
        <f>VLOOKUP($B268,Data!$A$8:$EZ$351,Data!#REF!,FALSE)</f>
        <v>#REF!</v>
      </c>
      <c r="AP268" s="22" t="e">
        <f>VLOOKUP($B268,Data!$A$8:$EZ$351,Data!#REF!,FALSE)</f>
        <v>#REF!</v>
      </c>
      <c r="AQ268" s="22" t="e">
        <f>VLOOKUP($B268,Data!$A$8:$EZ$351,Data!#REF!,FALSE)</f>
        <v>#REF!</v>
      </c>
      <c r="AR268" s="22" t="e">
        <f>VLOOKUP($B268,Data!$A$8:$EZ$351,Data!#REF!,FALSE)</f>
        <v>#REF!</v>
      </c>
      <c r="AS268" s="22" t="e">
        <f>VLOOKUP($B268,Data!$A$8:$EZ$351,Data!#REF!,FALSE)</f>
        <v>#REF!</v>
      </c>
      <c r="AT268" s="22" t="e">
        <f>VLOOKUP($B268,Data!$A$8:$EZ$351,Data!#REF!,FALSE)</f>
        <v>#REF!</v>
      </c>
      <c r="AU268" s="22" t="e">
        <f>VLOOKUP($B268,Data!$A$8:$EZ$351,Data!#REF!,FALSE)</f>
        <v>#REF!</v>
      </c>
      <c r="AV268" s="22" t="e">
        <f>VLOOKUP($B268,Data!$A$8:$EZ$351,Data!#REF!,FALSE)</f>
        <v>#REF!</v>
      </c>
      <c r="AW268" s="22" t="e">
        <f>VLOOKUP($B268,Data!$A$8:$EZ$351,Data!#REF!,FALSE)</f>
        <v>#REF!</v>
      </c>
      <c r="AX268" s="22" t="e">
        <f>VLOOKUP($B268,Data!$A$8:$EZ$351,Data!#REF!,FALSE)</f>
        <v>#REF!</v>
      </c>
      <c r="AY268" s="22" t="e">
        <f>VLOOKUP($B268,Data!$A$8:$EZ$351,Data!#REF!,FALSE)</f>
        <v>#REF!</v>
      </c>
      <c r="AZ268" s="22" t="e">
        <f>VLOOKUP($B268,Data!$A$8:$EZ$351,Data!#REF!,FALSE)</f>
        <v>#REF!</v>
      </c>
      <c r="BA268" s="22" t="e">
        <f>VLOOKUP($B268,Data!$A$8:$EZ$351,Data!#REF!,FALSE)</f>
        <v>#REF!</v>
      </c>
      <c r="BB268" s="22" t="e">
        <f>VLOOKUP($B268,Data!$A$8:$EZ$351,Data!#REF!,FALSE)</f>
        <v>#REF!</v>
      </c>
      <c r="BC268" s="22" t="e">
        <f>VLOOKUP($B268,Data!$A$8:$EZ$351,Data!#REF!,FALSE)</f>
        <v>#REF!</v>
      </c>
      <c r="BD268" s="22" t="e">
        <f>VLOOKUP($B268,Data!$A$8:$EZ$351,Data!#REF!,FALSE)</f>
        <v>#REF!</v>
      </c>
      <c r="BE268" s="22" t="e">
        <f>VLOOKUP($B268,Data!$A$8:$EZ$351,Data!#REF!,FALSE)</f>
        <v>#REF!</v>
      </c>
    </row>
    <row r="269" spans="1:57" x14ac:dyDescent="0.3">
      <c r="A269" s="1"/>
      <c r="B269" s="16" t="s">
        <v>279</v>
      </c>
      <c r="C269" s="35" t="s">
        <v>440</v>
      </c>
      <c r="D269" t="s">
        <v>442</v>
      </c>
      <c r="E269" s="36" t="s">
        <v>279</v>
      </c>
      <c r="F269" t="s">
        <v>395</v>
      </c>
      <c r="G269" t="s">
        <v>418</v>
      </c>
      <c r="H269" s="22" t="e">
        <f>VLOOKUP($B269,Data!$A$8:$EZ$351,Data!EA$4,FALSE)</f>
        <v>#DIV/0!</v>
      </c>
      <c r="I269" s="22">
        <f>VLOOKUP($B269,Data!$A$8:$EZ$351,Data!EB$4,FALSE)</f>
        <v>8.1799999999999998E-2</v>
      </c>
      <c r="J269" s="22">
        <f>VLOOKUP($B269,Data!$A$8:$EZ$351,Data!EC$4,FALSE)</f>
        <v>7.8114558472553705E-2</v>
      </c>
      <c r="K269" s="22">
        <f>VLOOKUP($B269,Data!$A$8:$EZ$351,Data!ED$4,FALSE)</f>
        <v>7.5030012004801916E-2</v>
      </c>
      <c r="L269" s="22">
        <f>VLOOKUP($B269,Data!$A$8:$EZ$351,Data!EE$4,FALSE)</f>
        <v>7.5048192771084335E-2</v>
      </c>
      <c r="M269" s="22">
        <f>VLOOKUP($B269,Data!$A$8:$EZ$351,Data!EF$4,FALSE)</f>
        <v>6.61244019138756E-2</v>
      </c>
      <c r="N269" s="22">
        <f>VLOOKUP($B269,Data!$A$8:$EZ$351,Data!EG$4,FALSE)</f>
        <v>5.8152941176470588E-2</v>
      </c>
      <c r="O269" s="22">
        <f>VLOOKUP($B269,Data!$A$8:$EZ$351,Data!EH$4,FALSE)</f>
        <v>5.3777777777777779E-2</v>
      </c>
      <c r="P269" s="22">
        <f>VLOOKUP($B269,Data!$A$8:$EZ$351,Data!EI$4,FALSE)</f>
        <v>5.2394859813084109E-2</v>
      </c>
      <c r="Q269" s="22">
        <f>VLOOKUP($B269,Data!$A$8:$EZ$351,Data!EJ$4,FALSE)</f>
        <v>4.7566938300349242E-2</v>
      </c>
      <c r="R269" s="22">
        <f>VLOOKUP($B269,Data!$A$8:$EZ$351,Data!EK$4,FALSE)</f>
        <v>4.5364758698092034E-2</v>
      </c>
      <c r="S269" s="22">
        <f>VLOOKUP($B269,Data!$A$8:$EZ$351,Data!EL$4,FALSE)</f>
        <v>4.511261261261261E-2</v>
      </c>
      <c r="T269" s="22">
        <f>VLOOKUP($B269,Data!$A$8:$EZ$351,Data!EM$4,FALSE)</f>
        <v>4.5813692480359144E-2</v>
      </c>
      <c r="U269" s="22">
        <f>VLOOKUP($B269,Data!$A$8:$EZ$351,Data!EN$4,FALSE)</f>
        <v>4.4356984478935699E-2</v>
      </c>
      <c r="V269" s="22">
        <f>VLOOKUP($B269,Data!$A$8:$EZ$351,Data!EO$4,FALSE)</f>
        <v>4.3523489932885906E-2</v>
      </c>
      <c r="W269" s="22">
        <f>VLOOKUP($B269,Data!$A$8:$EZ$351,Data!EP$4,FALSE)</f>
        <v>4.281214848143982E-2</v>
      </c>
      <c r="X269" s="22">
        <f>VLOOKUP($B269,Data!$A$8:$EZ$351,Data!EQ$4,FALSE)</f>
        <v>4.4819413092550789E-2</v>
      </c>
      <c r="Y269" s="22">
        <f>VLOOKUP($B269,Data!$A$8:$EZ$351,Data!ER$4,FALSE)</f>
        <v>4.4641638225255971E-2</v>
      </c>
      <c r="Z269" s="22">
        <f>VLOOKUP($B269,Data!$A$8:$EZ$351,Data!ES$4,FALSE)</f>
        <v>4.3233601841196775E-2</v>
      </c>
      <c r="AA269" s="22">
        <f>VLOOKUP($B269,Data!$A$8:$EZ$351,Data!ET$4,FALSE)</f>
        <v>4.0796857463524128E-2</v>
      </c>
      <c r="AB269" s="22">
        <f>VLOOKUP($B269,Data!$A$8:$EZ$351,Data!EU$4,FALSE)</f>
        <v>4.3083700440528637E-2</v>
      </c>
      <c r="AC269" s="22">
        <f>VLOOKUP($B269,Data!$A$8:$EZ$351,Data!EV$4,FALSE)</f>
        <v>4.3047304730473045E-2</v>
      </c>
      <c r="AD269" s="22">
        <f>VLOOKUP($B269,Data!$A$8:$EZ$351,Data!EW$4,FALSE)</f>
        <v>4.3684210526315791E-2</v>
      </c>
      <c r="AE269" s="22">
        <f>VLOOKUP($B269,Data!$A$8:$EZ$351,Data!EX$4,FALSE)</f>
        <v>4.485148514851485E-2</v>
      </c>
      <c r="AF269" s="22">
        <f>VLOOKUP($B269,Data!$A$8:$EZ$351,Data!EY$4,FALSE)</f>
        <v>4.6960352422907491E-2</v>
      </c>
      <c r="AG269" s="22">
        <f>VLOOKUP($B269,Data!$A$8:$EZ$351,Data!EZ$4,FALSE)</f>
        <v>4.6460859977949284E-2</v>
      </c>
      <c r="AH269" s="22">
        <f>VLOOKUP($B269,Data!$A$8:$FA$351,Data!FA$4,FALSE)</f>
        <v>4.5246981339187704E-2</v>
      </c>
      <c r="AI269" s="22">
        <f>VLOOKUP($B269,Data!$A$8:FB$351,Data!FB$4,FALSE)</f>
        <v>4.5665188470066516E-2</v>
      </c>
      <c r="AJ269" s="22">
        <f>VLOOKUP($B269,Data!$A$8:FC$351,Data!FC$4,FALSE)</f>
        <v>4.9345172031076578E-2</v>
      </c>
      <c r="AK269" s="22">
        <f>VLOOKUP($B269,Data!$A$8:FD$351,Data!FD$4,FALSE)</f>
        <v>9.4885745375408045E-2</v>
      </c>
      <c r="AL269" s="22">
        <f>VLOOKUP($B269,Data!$A$8:FE$351,Data!FE$4,FALSE)</f>
        <v>9.5223068552774751E-2</v>
      </c>
      <c r="AM269" s="22">
        <f>VLOOKUP($B269,Data!$A$8:FF$351,Data!FF$4,FALSE)</f>
        <v>9.3049568965517235E-2</v>
      </c>
      <c r="AN269" s="22" t="e">
        <f>VLOOKUP($B269,Data!$A$8:$EZ$351,Data!#REF!,FALSE)</f>
        <v>#REF!</v>
      </c>
      <c r="AO269" s="22" t="e">
        <f>VLOOKUP($B269,Data!$A$8:$EZ$351,Data!#REF!,FALSE)</f>
        <v>#REF!</v>
      </c>
      <c r="AP269" s="22" t="e">
        <f>VLOOKUP($B269,Data!$A$8:$EZ$351,Data!#REF!,FALSE)</f>
        <v>#REF!</v>
      </c>
      <c r="AQ269" s="22" t="e">
        <f>VLOOKUP($B269,Data!$A$8:$EZ$351,Data!#REF!,FALSE)</f>
        <v>#REF!</v>
      </c>
      <c r="AR269" s="22" t="e">
        <f>VLOOKUP($B269,Data!$A$8:$EZ$351,Data!#REF!,FALSE)</f>
        <v>#REF!</v>
      </c>
      <c r="AS269" s="22" t="e">
        <f>VLOOKUP($B269,Data!$A$8:$EZ$351,Data!#REF!,FALSE)</f>
        <v>#REF!</v>
      </c>
      <c r="AT269" s="22" t="e">
        <f>VLOOKUP($B269,Data!$A$8:$EZ$351,Data!#REF!,FALSE)</f>
        <v>#REF!</v>
      </c>
      <c r="AU269" s="22" t="e">
        <f>VLOOKUP($B269,Data!$A$8:$EZ$351,Data!#REF!,FALSE)</f>
        <v>#REF!</v>
      </c>
      <c r="AV269" s="22" t="e">
        <f>VLOOKUP($B269,Data!$A$8:$EZ$351,Data!#REF!,FALSE)</f>
        <v>#REF!</v>
      </c>
      <c r="AW269" s="22" t="e">
        <f>VLOOKUP($B269,Data!$A$8:$EZ$351,Data!#REF!,FALSE)</f>
        <v>#REF!</v>
      </c>
      <c r="AX269" s="22" t="e">
        <f>VLOOKUP($B269,Data!$A$8:$EZ$351,Data!#REF!,FALSE)</f>
        <v>#REF!</v>
      </c>
      <c r="AY269" s="22" t="e">
        <f>VLOOKUP($B269,Data!$A$8:$EZ$351,Data!#REF!,FALSE)</f>
        <v>#REF!</v>
      </c>
      <c r="AZ269" s="22" t="e">
        <f>VLOOKUP($B269,Data!$A$8:$EZ$351,Data!#REF!,FALSE)</f>
        <v>#REF!</v>
      </c>
      <c r="BA269" s="22" t="e">
        <f>VLOOKUP($B269,Data!$A$8:$EZ$351,Data!#REF!,FALSE)</f>
        <v>#REF!</v>
      </c>
      <c r="BB269" s="22" t="e">
        <f>VLOOKUP($B269,Data!$A$8:$EZ$351,Data!#REF!,FALSE)</f>
        <v>#REF!</v>
      </c>
      <c r="BC269" s="22" t="e">
        <f>VLOOKUP($B269,Data!$A$8:$EZ$351,Data!#REF!,FALSE)</f>
        <v>#REF!</v>
      </c>
      <c r="BD269" s="22" t="e">
        <f>VLOOKUP($B269,Data!$A$8:$EZ$351,Data!#REF!,FALSE)</f>
        <v>#REF!</v>
      </c>
      <c r="BE269" s="22" t="e">
        <f>VLOOKUP($B269,Data!$A$8:$EZ$351,Data!#REF!,FALSE)</f>
        <v>#REF!</v>
      </c>
    </row>
    <row r="270" spans="1:57" x14ac:dyDescent="0.3">
      <c r="A270" s="1"/>
      <c r="B270" s="16" t="s">
        <v>280</v>
      </c>
      <c r="C270" s="35" t="s">
        <v>440</v>
      </c>
      <c r="D270" t="s">
        <v>442</v>
      </c>
      <c r="E270" s="36" t="s">
        <v>280</v>
      </c>
      <c r="F270" t="s">
        <v>402</v>
      </c>
      <c r="G270" t="s">
        <v>418</v>
      </c>
      <c r="H270" s="22" t="e">
        <f>VLOOKUP($B270,Data!$A$8:$EZ$351,Data!EA$4,FALSE)</f>
        <v>#DIV/0!</v>
      </c>
      <c r="I270" s="22">
        <f>VLOOKUP($B270,Data!$A$8:$EZ$351,Data!EB$4,FALSE)</f>
        <v>9.2161993769470402E-2</v>
      </c>
      <c r="J270" s="22">
        <f>VLOOKUP($B270,Data!$A$8:$EZ$351,Data!EC$4,FALSE)</f>
        <v>8.6124460874922981E-2</v>
      </c>
      <c r="K270" s="22">
        <f>VLOOKUP($B270,Data!$A$8:$EZ$351,Data!ED$4,FALSE)</f>
        <v>8.2463949843260193E-2</v>
      </c>
      <c r="L270" s="22">
        <f>VLOOKUP($B270,Data!$A$8:$EZ$351,Data!EE$4,FALSE)</f>
        <v>8.0317164179104478E-2</v>
      </c>
      <c r="M270" s="22">
        <f>VLOOKUP($B270,Data!$A$8:$EZ$351,Data!EF$4,FALSE)</f>
        <v>7.2245635159542451E-2</v>
      </c>
      <c r="N270" s="22">
        <f>VLOOKUP($B270,Data!$A$8:$EZ$351,Data!EG$4,FALSE)</f>
        <v>6.7034644744568411E-2</v>
      </c>
      <c r="O270" s="22">
        <f>VLOOKUP($B270,Data!$A$8:$EZ$351,Data!EH$4,FALSE)</f>
        <v>6.0407577497129737E-2</v>
      </c>
      <c r="P270" s="22">
        <f>VLOOKUP($B270,Data!$A$8:$EZ$351,Data!EI$4,FALSE)</f>
        <v>5.7478705281090288E-2</v>
      </c>
      <c r="Q270" s="22">
        <f>VLOOKUP($B270,Data!$A$8:$EZ$351,Data!EJ$4,FALSE)</f>
        <v>5.5053885422575159E-2</v>
      </c>
      <c r="R270" s="22">
        <f>VLOOKUP($B270,Data!$A$8:$EZ$351,Data!EK$4,FALSE)</f>
        <v>5.2728304027226322E-2</v>
      </c>
      <c r="S270" s="22">
        <f>VLOOKUP($B270,Data!$A$8:$EZ$351,Data!EL$4,FALSE)</f>
        <v>4.9407858328721639E-2</v>
      </c>
      <c r="T270" s="22">
        <f>VLOOKUP($B270,Data!$A$8:$EZ$351,Data!EM$4,FALSE)</f>
        <v>4.8817839871037078E-2</v>
      </c>
      <c r="U270" s="22">
        <f>VLOOKUP($B270,Data!$A$8:$EZ$351,Data!EN$4,FALSE)</f>
        <v>4.6457680250783701E-2</v>
      </c>
      <c r="V270" s="22">
        <f>VLOOKUP($B270,Data!$A$8:$EZ$351,Data!EO$4,FALSE)</f>
        <v>4.6797210300429187E-2</v>
      </c>
      <c r="W270" s="22">
        <f>VLOOKUP($B270,Data!$A$8:$EZ$351,Data!EP$4,FALSE)</f>
        <v>4.5717391304347828E-2</v>
      </c>
      <c r="X270" s="22">
        <f>VLOOKUP($B270,Data!$A$8:$EZ$351,Data!EQ$4,FALSE)</f>
        <v>4.5603070175438597E-2</v>
      </c>
      <c r="Y270" s="22">
        <f>VLOOKUP($B270,Data!$A$8:$EZ$351,Data!ER$4,FALSE)</f>
        <v>4.806111111111111E-2</v>
      </c>
      <c r="Z270" s="22">
        <f>VLOOKUP($B270,Data!$A$8:$EZ$351,Data!ES$4,FALSE)</f>
        <v>4.5894287239722373E-2</v>
      </c>
      <c r="AA270" s="22">
        <f>VLOOKUP($B270,Data!$A$8:$EZ$351,Data!ET$4,FALSE)</f>
        <v>4.2978283350568768E-2</v>
      </c>
      <c r="AB270" s="22">
        <f>VLOOKUP($B270,Data!$A$8:$EZ$351,Data!EU$4,FALSE)</f>
        <v>4.4091144484722941E-2</v>
      </c>
      <c r="AC270" s="22">
        <f>VLOOKUP($B270,Data!$A$8:$EZ$351,Data!EV$4,FALSE)</f>
        <v>4.4245723172628308E-2</v>
      </c>
      <c r="AD270" s="22">
        <f>VLOOKUP($B270,Data!$A$8:$EZ$351,Data!EW$4,FALSE)</f>
        <v>4.5620094191522763E-2</v>
      </c>
      <c r="AE270" s="22">
        <f>VLOOKUP($B270,Data!$A$8:$EZ$351,Data!EX$4,FALSE)</f>
        <v>4.4700676730869339E-2</v>
      </c>
      <c r="AF270" s="22">
        <f>VLOOKUP($B270,Data!$A$8:$EZ$351,Data!EY$4,FALSE)</f>
        <v>4.527272727272727E-2</v>
      </c>
      <c r="AG270" s="22">
        <f>VLOOKUP($B270,Data!$A$8:$EZ$351,Data!EZ$4,FALSE)</f>
        <v>4.6633507853403144E-2</v>
      </c>
      <c r="AH270" s="22">
        <f>VLOOKUP($B270,Data!$A$8:$FA$351,Data!FA$4,FALSE)</f>
        <v>4.6233766233766231E-2</v>
      </c>
      <c r="AI270" s="22">
        <f>VLOOKUP($B270,Data!$A$8:FB$351,Data!FB$4,FALSE)</f>
        <v>4.4721930745015737E-2</v>
      </c>
      <c r="AJ270" s="22">
        <f>VLOOKUP($B270,Data!$A$8:FC$351,Data!FC$4,FALSE)</f>
        <v>4.5216505348955681E-2</v>
      </c>
      <c r="AK270" s="22">
        <f>VLOOKUP($B270,Data!$A$8:FD$351,Data!FD$4,FALSE)</f>
        <v>9.6159346271705817E-2</v>
      </c>
      <c r="AL270" s="22">
        <f>VLOOKUP($B270,Data!$A$8:FE$351,Data!FE$4,FALSE)</f>
        <v>0.10088383838383838</v>
      </c>
      <c r="AM270" s="22">
        <f>VLOOKUP($B270,Data!$A$8:FF$351,Data!FF$4,FALSE)</f>
        <v>0.10134596211365902</v>
      </c>
      <c r="AN270" s="22" t="e">
        <f>VLOOKUP($B270,Data!$A$8:$EZ$351,Data!#REF!,FALSE)</f>
        <v>#REF!</v>
      </c>
      <c r="AO270" s="22" t="e">
        <f>VLOOKUP($B270,Data!$A$8:$EZ$351,Data!#REF!,FALSE)</f>
        <v>#REF!</v>
      </c>
      <c r="AP270" s="22" t="e">
        <f>VLOOKUP($B270,Data!$A$8:$EZ$351,Data!#REF!,FALSE)</f>
        <v>#REF!</v>
      </c>
      <c r="AQ270" s="22" t="e">
        <f>VLOOKUP($B270,Data!$A$8:$EZ$351,Data!#REF!,FALSE)</f>
        <v>#REF!</v>
      </c>
      <c r="AR270" s="22" t="e">
        <f>VLOOKUP($B270,Data!$A$8:$EZ$351,Data!#REF!,FALSE)</f>
        <v>#REF!</v>
      </c>
      <c r="AS270" s="22" t="e">
        <f>VLOOKUP($B270,Data!$A$8:$EZ$351,Data!#REF!,FALSE)</f>
        <v>#REF!</v>
      </c>
      <c r="AT270" s="22" t="e">
        <f>VLOOKUP($B270,Data!$A$8:$EZ$351,Data!#REF!,FALSE)</f>
        <v>#REF!</v>
      </c>
      <c r="AU270" s="22" t="e">
        <f>VLOOKUP($B270,Data!$A$8:$EZ$351,Data!#REF!,FALSE)</f>
        <v>#REF!</v>
      </c>
      <c r="AV270" s="22" t="e">
        <f>VLOOKUP($B270,Data!$A$8:$EZ$351,Data!#REF!,FALSE)</f>
        <v>#REF!</v>
      </c>
      <c r="AW270" s="22" t="e">
        <f>VLOOKUP($B270,Data!$A$8:$EZ$351,Data!#REF!,FALSE)</f>
        <v>#REF!</v>
      </c>
      <c r="AX270" s="22" t="e">
        <f>VLOOKUP($B270,Data!$A$8:$EZ$351,Data!#REF!,FALSE)</f>
        <v>#REF!</v>
      </c>
      <c r="AY270" s="22" t="e">
        <f>VLOOKUP($B270,Data!$A$8:$EZ$351,Data!#REF!,FALSE)</f>
        <v>#REF!</v>
      </c>
      <c r="AZ270" s="22" t="e">
        <f>VLOOKUP($B270,Data!$A$8:$EZ$351,Data!#REF!,FALSE)</f>
        <v>#REF!</v>
      </c>
      <c r="BA270" s="22" t="e">
        <f>VLOOKUP($B270,Data!$A$8:$EZ$351,Data!#REF!,FALSE)</f>
        <v>#REF!</v>
      </c>
      <c r="BB270" s="22" t="e">
        <f>VLOOKUP($B270,Data!$A$8:$EZ$351,Data!#REF!,FALSE)</f>
        <v>#REF!</v>
      </c>
      <c r="BC270" s="22" t="e">
        <f>VLOOKUP($B270,Data!$A$8:$EZ$351,Data!#REF!,FALSE)</f>
        <v>#REF!</v>
      </c>
      <c r="BD270" s="22" t="e">
        <f>VLOOKUP($B270,Data!$A$8:$EZ$351,Data!#REF!,FALSE)</f>
        <v>#REF!</v>
      </c>
      <c r="BE270" s="22" t="e">
        <f>VLOOKUP($B270,Data!$A$8:$EZ$351,Data!#REF!,FALSE)</f>
        <v>#REF!</v>
      </c>
    </row>
    <row r="271" spans="1:57" x14ac:dyDescent="0.3">
      <c r="A271" s="1"/>
      <c r="B271" s="16" t="s">
        <v>281</v>
      </c>
      <c r="C271" s="35" t="s">
        <v>440</v>
      </c>
      <c r="D271" t="s">
        <v>0</v>
      </c>
      <c r="E271" s="36" t="s">
        <v>281</v>
      </c>
      <c r="F271" t="s">
        <v>389</v>
      </c>
      <c r="G271" t="s">
        <v>418</v>
      </c>
      <c r="H271" s="22" t="e">
        <f>VLOOKUP($B271,Data!$A$8:$EZ$351,Data!EA$4,FALSE)</f>
        <v>#DIV/0!</v>
      </c>
      <c r="I271" s="22">
        <f>VLOOKUP($B271,Data!$A$8:$EZ$351,Data!EB$4,FALSE)</f>
        <v>3.4782608695652174E-2</v>
      </c>
      <c r="J271" s="22">
        <f>VLOOKUP($B271,Data!$A$8:$EZ$351,Data!EC$4,FALSE)</f>
        <v>3.1190476190476192E-2</v>
      </c>
      <c r="K271" s="22">
        <f>VLOOKUP($B271,Data!$A$8:$EZ$351,Data!ED$4,FALSE)</f>
        <v>2.9759036144578314E-2</v>
      </c>
      <c r="L271" s="22">
        <f>VLOOKUP($B271,Data!$A$8:$EZ$351,Data!EE$4,FALSE)</f>
        <v>3.1199999999999999E-2</v>
      </c>
      <c r="M271" s="22">
        <f>VLOOKUP($B271,Data!$A$8:$EZ$351,Data!EF$4,FALSE)</f>
        <v>2.8773784355179705E-2</v>
      </c>
      <c r="N271" s="22">
        <f>VLOOKUP($B271,Data!$A$8:$EZ$351,Data!EG$4,FALSE)</f>
        <v>2.6072961373390557E-2</v>
      </c>
      <c r="O271" s="22">
        <f>VLOOKUP($B271,Data!$A$8:$EZ$351,Data!EH$4,FALSE)</f>
        <v>2.4237995824634654E-2</v>
      </c>
      <c r="P271" s="22">
        <f>VLOOKUP($B271,Data!$A$8:$EZ$351,Data!EI$4,FALSE)</f>
        <v>2.440251572327044E-2</v>
      </c>
      <c r="Q271" s="22">
        <f>VLOOKUP($B271,Data!$A$8:$EZ$351,Data!EJ$4,FALSE)</f>
        <v>2.2793522267206479E-2</v>
      </c>
      <c r="R271" s="22">
        <f>VLOOKUP($B271,Data!$A$8:$EZ$351,Data!EK$4,FALSE)</f>
        <v>2.0180722891566263E-2</v>
      </c>
      <c r="S271" s="22">
        <f>VLOOKUP($B271,Data!$A$8:$EZ$351,Data!EL$4,FALSE)</f>
        <v>2.0511811023622047E-2</v>
      </c>
      <c r="T271" s="22">
        <f>VLOOKUP($B271,Data!$A$8:$EZ$351,Data!EM$4,FALSE)</f>
        <v>2.2808080808080809E-2</v>
      </c>
      <c r="U271" s="22">
        <f>VLOOKUP($B271,Data!$A$8:$EZ$351,Data!EN$4,FALSE)</f>
        <v>2.0482625482625482E-2</v>
      </c>
      <c r="V271" s="22">
        <f>VLOOKUP($B271,Data!$A$8:$EZ$351,Data!EO$4,FALSE)</f>
        <v>2.0171755725190841E-2</v>
      </c>
      <c r="W271" s="22">
        <f>VLOOKUP($B271,Data!$A$8:$EZ$351,Data!EP$4,FALSE)</f>
        <v>2.1062618595825425E-2</v>
      </c>
      <c r="X271" s="22">
        <f>VLOOKUP($B271,Data!$A$8:$EZ$351,Data!EQ$4,FALSE)</f>
        <v>2.1719626168224298E-2</v>
      </c>
      <c r="Y271" s="22">
        <f>VLOOKUP($B271,Data!$A$8:$EZ$351,Data!ER$4,FALSE)</f>
        <v>2.180952380952381E-2</v>
      </c>
      <c r="Z271" s="22">
        <f>VLOOKUP($B271,Data!$A$8:$EZ$351,Data!ES$4,FALSE)</f>
        <v>2.0503875968992249E-2</v>
      </c>
      <c r="AA271" s="22">
        <f>VLOOKUP($B271,Data!$A$8:$EZ$351,Data!ET$4,FALSE)</f>
        <v>2.0019455252918289E-2</v>
      </c>
      <c r="AB271" s="22">
        <f>VLOOKUP($B271,Data!$A$8:$EZ$351,Data!EU$4,FALSE)</f>
        <v>2.005813953488372E-2</v>
      </c>
      <c r="AC271" s="22">
        <f>VLOOKUP($B271,Data!$A$8:$EZ$351,Data!EV$4,FALSE)</f>
        <v>1.8752362948960301E-2</v>
      </c>
      <c r="AD271" s="22">
        <f>VLOOKUP($B271,Data!$A$8:$EZ$351,Data!EW$4,FALSE)</f>
        <v>1.8190298507462687E-2</v>
      </c>
      <c r="AE271" s="22">
        <f>VLOOKUP($B271,Data!$A$8:$EZ$351,Data!EX$4,FALSE)</f>
        <v>1.6720720720720721E-2</v>
      </c>
      <c r="AF271" s="22">
        <f>VLOOKUP($B271,Data!$A$8:$EZ$351,Data!EY$4,FALSE)</f>
        <v>1.8251748251748252E-2</v>
      </c>
      <c r="AG271" s="22">
        <f>VLOOKUP($B271,Data!$A$8:$EZ$351,Data!EZ$4,FALSE)</f>
        <v>1.9299820466786355E-2</v>
      </c>
      <c r="AH271" s="22">
        <f>VLOOKUP($B271,Data!$A$8:$FA$351,Data!FA$4,FALSE)</f>
        <v>1.8868940754039498E-2</v>
      </c>
      <c r="AI271" s="22">
        <f>VLOOKUP($B271,Data!$A$8:FB$351,Data!FB$4,FALSE)</f>
        <v>2.0091911764705882E-2</v>
      </c>
      <c r="AJ271" s="22">
        <f>VLOOKUP($B271,Data!$A$8:FC$351,Data!FC$4,FALSE)</f>
        <v>2.2138836772983114E-2</v>
      </c>
      <c r="AK271" s="22">
        <f>VLOOKUP($B271,Data!$A$8:FD$351,Data!FD$4,FALSE)</f>
        <v>6.0929791271347247E-2</v>
      </c>
      <c r="AL271" s="22">
        <f>VLOOKUP($B271,Data!$A$8:FE$351,Data!FE$4,FALSE)</f>
        <v>6.5697445972495092E-2</v>
      </c>
      <c r="AM271" s="22">
        <f>VLOOKUP($B271,Data!$A$8:FF$351,Data!FF$4,FALSE)</f>
        <v>6.8585461689587429E-2</v>
      </c>
      <c r="AN271" s="22" t="e">
        <f>VLOOKUP($B271,Data!$A$8:$EZ$351,Data!#REF!,FALSE)</f>
        <v>#REF!</v>
      </c>
      <c r="AO271" s="22" t="e">
        <f>VLOOKUP($B271,Data!$A$8:$EZ$351,Data!#REF!,FALSE)</f>
        <v>#REF!</v>
      </c>
      <c r="AP271" s="22" t="e">
        <f>VLOOKUP($B271,Data!$A$8:$EZ$351,Data!#REF!,FALSE)</f>
        <v>#REF!</v>
      </c>
      <c r="AQ271" s="22" t="e">
        <f>VLOOKUP($B271,Data!$A$8:$EZ$351,Data!#REF!,FALSE)</f>
        <v>#REF!</v>
      </c>
      <c r="AR271" s="22" t="e">
        <f>VLOOKUP($B271,Data!$A$8:$EZ$351,Data!#REF!,FALSE)</f>
        <v>#REF!</v>
      </c>
      <c r="AS271" s="22" t="e">
        <f>VLOOKUP($B271,Data!$A$8:$EZ$351,Data!#REF!,FALSE)</f>
        <v>#REF!</v>
      </c>
      <c r="AT271" s="22" t="e">
        <f>VLOOKUP($B271,Data!$A$8:$EZ$351,Data!#REF!,FALSE)</f>
        <v>#REF!</v>
      </c>
      <c r="AU271" s="22" t="e">
        <f>VLOOKUP($B271,Data!$A$8:$EZ$351,Data!#REF!,FALSE)</f>
        <v>#REF!</v>
      </c>
      <c r="AV271" s="22" t="e">
        <f>VLOOKUP($B271,Data!$A$8:$EZ$351,Data!#REF!,FALSE)</f>
        <v>#REF!</v>
      </c>
      <c r="AW271" s="22" t="e">
        <f>VLOOKUP($B271,Data!$A$8:$EZ$351,Data!#REF!,FALSE)</f>
        <v>#REF!</v>
      </c>
      <c r="AX271" s="22" t="e">
        <f>VLOOKUP($B271,Data!$A$8:$EZ$351,Data!#REF!,FALSE)</f>
        <v>#REF!</v>
      </c>
      <c r="AY271" s="22" t="e">
        <f>VLOOKUP($B271,Data!$A$8:$EZ$351,Data!#REF!,FALSE)</f>
        <v>#REF!</v>
      </c>
      <c r="AZ271" s="22" t="e">
        <f>VLOOKUP($B271,Data!$A$8:$EZ$351,Data!#REF!,FALSE)</f>
        <v>#REF!</v>
      </c>
      <c r="BA271" s="22" t="e">
        <f>VLOOKUP($B271,Data!$A$8:$EZ$351,Data!#REF!,FALSE)</f>
        <v>#REF!</v>
      </c>
      <c r="BB271" s="22" t="e">
        <f>VLOOKUP($B271,Data!$A$8:$EZ$351,Data!#REF!,FALSE)</f>
        <v>#REF!</v>
      </c>
      <c r="BC271" s="22" t="e">
        <f>VLOOKUP($B271,Data!$A$8:$EZ$351,Data!#REF!,FALSE)</f>
        <v>#REF!</v>
      </c>
      <c r="BD271" s="22" t="e">
        <f>VLOOKUP($B271,Data!$A$8:$EZ$351,Data!#REF!,FALSE)</f>
        <v>#REF!</v>
      </c>
      <c r="BE271" s="22" t="e">
        <f>VLOOKUP($B271,Data!$A$8:$EZ$351,Data!#REF!,FALSE)</f>
        <v>#REF!</v>
      </c>
    </row>
    <row r="272" spans="1:57" x14ac:dyDescent="0.3">
      <c r="A272" s="1"/>
      <c r="B272" s="16" t="s">
        <v>282</v>
      </c>
      <c r="C272" s="35" t="s">
        <v>440</v>
      </c>
      <c r="D272" t="s">
        <v>0</v>
      </c>
      <c r="E272" s="36" t="s">
        <v>282</v>
      </c>
      <c r="F272" t="s">
        <v>394</v>
      </c>
      <c r="G272" t="s">
        <v>418</v>
      </c>
      <c r="H272" s="22" t="e">
        <f>VLOOKUP($B272,Data!$A$8:$EZ$351,Data!EA$4,FALSE)</f>
        <v>#DIV/0!</v>
      </c>
      <c r="I272" s="22">
        <f>VLOOKUP($B272,Data!$A$8:$EZ$351,Data!EB$4,FALSE)</f>
        <v>3.1409214092140925E-2</v>
      </c>
      <c r="J272" s="22">
        <f>VLOOKUP($B272,Data!$A$8:$EZ$351,Data!EC$4,FALSE)</f>
        <v>2.8978779840848807E-2</v>
      </c>
      <c r="K272" s="22">
        <f>VLOOKUP($B272,Data!$A$8:$EZ$351,Data!ED$4,FALSE)</f>
        <v>2.5287049399198933E-2</v>
      </c>
      <c r="L272" s="22">
        <f>VLOOKUP($B272,Data!$A$8:$EZ$351,Data!EE$4,FALSE)</f>
        <v>2.5450980392156864E-2</v>
      </c>
      <c r="M272" s="22">
        <f>VLOOKUP($B272,Data!$A$8:$EZ$351,Data!EF$4,FALSE)</f>
        <v>2.3906040268456375E-2</v>
      </c>
      <c r="N272" s="22">
        <f>VLOOKUP($B272,Data!$A$8:$EZ$351,Data!EG$4,FALSE)</f>
        <v>2.3972413793103449E-2</v>
      </c>
      <c r="O272" s="22">
        <f>VLOOKUP($B272,Data!$A$8:$EZ$351,Data!EH$4,FALSE)</f>
        <v>2.1729428172942818E-2</v>
      </c>
      <c r="P272" s="22">
        <f>VLOOKUP($B272,Data!$A$8:$EZ$351,Data!EI$4,FALSE)</f>
        <v>2.1821974965229484E-2</v>
      </c>
      <c r="Q272" s="22">
        <f>VLOOKUP($B272,Data!$A$8:$EZ$351,Data!EJ$4,FALSE)</f>
        <v>2.0362622036262202E-2</v>
      </c>
      <c r="R272" s="22">
        <f>VLOOKUP($B272,Data!$A$8:$EZ$351,Data!EK$4,FALSE)</f>
        <v>1.9916897506925206E-2</v>
      </c>
      <c r="S272" s="22">
        <f>VLOOKUP($B272,Data!$A$8:$EZ$351,Data!EL$4,FALSE)</f>
        <v>1.8068027210884352E-2</v>
      </c>
      <c r="T272" s="22">
        <f>VLOOKUP($B272,Data!$A$8:$EZ$351,Data!EM$4,FALSE)</f>
        <v>1.9112343966712898E-2</v>
      </c>
      <c r="U272" s="22">
        <f>VLOOKUP($B272,Data!$A$8:$EZ$351,Data!EN$4,FALSE)</f>
        <v>2.0056497175141241E-2</v>
      </c>
      <c r="V272" s="22">
        <f>VLOOKUP($B272,Data!$A$8:$EZ$351,Data!EO$4,FALSE)</f>
        <v>2.1436865021770682E-2</v>
      </c>
      <c r="W272" s="22">
        <f>VLOOKUP($B272,Data!$A$8:$EZ$351,Data!EP$4,FALSE)</f>
        <v>2.1333333333333333E-2</v>
      </c>
      <c r="X272" s="22">
        <f>VLOOKUP($B272,Data!$A$8:$EZ$351,Data!EQ$4,FALSE)</f>
        <v>2.235204855842185E-2</v>
      </c>
      <c r="Y272" s="22">
        <f>VLOOKUP($B272,Data!$A$8:$EZ$351,Data!ER$4,FALSE)</f>
        <v>2.2643504531722054E-2</v>
      </c>
      <c r="Z272" s="22">
        <f>VLOOKUP($B272,Data!$A$8:$EZ$351,Data!ES$4,FALSE)</f>
        <v>2.032303370786517E-2</v>
      </c>
      <c r="AA272" s="22">
        <f>VLOOKUP($B272,Data!$A$8:$EZ$351,Data!ET$4,FALSE)</f>
        <v>2.0041666666666666E-2</v>
      </c>
      <c r="AB272" s="22">
        <f>VLOOKUP($B272,Data!$A$8:$EZ$351,Data!EU$4,FALSE)</f>
        <v>2.0428571428571428E-2</v>
      </c>
      <c r="AC272" s="22">
        <f>VLOOKUP($B272,Data!$A$8:$EZ$351,Data!EV$4,FALSE)</f>
        <v>1.9850136239782018E-2</v>
      </c>
      <c r="AD272" s="22">
        <f>VLOOKUP($B272,Data!$A$8:$EZ$351,Data!EW$4,FALSE)</f>
        <v>2.0166204986149586E-2</v>
      </c>
      <c r="AE272" s="22">
        <f>VLOOKUP($B272,Data!$A$8:$EZ$351,Data!EX$4,FALSE)</f>
        <v>1.9088397790055247E-2</v>
      </c>
      <c r="AF272" s="22">
        <f>VLOOKUP($B272,Data!$A$8:$EZ$351,Data!EY$4,FALSE)</f>
        <v>2.0055020632737276E-2</v>
      </c>
      <c r="AG272" s="22">
        <f>VLOOKUP($B272,Data!$A$8:$EZ$351,Data!EZ$4,FALSE)</f>
        <v>2.0357142857142858E-2</v>
      </c>
      <c r="AH272" s="22">
        <f>VLOOKUP($B272,Data!$A$8:$FA$351,Data!FA$4,FALSE)</f>
        <v>2.2068965517241378E-2</v>
      </c>
      <c r="AI272" s="22">
        <f>VLOOKUP($B272,Data!$A$8:FB$351,Data!FB$4,FALSE)</f>
        <v>2.0506849315068493E-2</v>
      </c>
      <c r="AJ272" s="22">
        <f>VLOOKUP($B272,Data!$A$8:FC$351,Data!FC$4,FALSE)</f>
        <v>2.1142473118279569E-2</v>
      </c>
      <c r="AK272" s="22">
        <f>VLOOKUP($B272,Data!$A$8:FD$351,Data!FD$4,FALSE)</f>
        <v>5.0606469002695414E-2</v>
      </c>
      <c r="AL272" s="22">
        <f>VLOOKUP($B272,Data!$A$8:FE$351,Data!FE$4,FALSE)</f>
        <v>5.0735294117647059E-2</v>
      </c>
      <c r="AM272" s="22">
        <f>VLOOKUP($B272,Data!$A$8:FF$351,Data!FF$4,FALSE)</f>
        <v>4.7933333333333335E-2</v>
      </c>
      <c r="AN272" s="22" t="e">
        <f>VLOOKUP($B272,Data!$A$8:$EZ$351,Data!#REF!,FALSE)</f>
        <v>#REF!</v>
      </c>
      <c r="AO272" s="22" t="e">
        <f>VLOOKUP($B272,Data!$A$8:$EZ$351,Data!#REF!,FALSE)</f>
        <v>#REF!</v>
      </c>
      <c r="AP272" s="22" t="e">
        <f>VLOOKUP($B272,Data!$A$8:$EZ$351,Data!#REF!,FALSE)</f>
        <v>#REF!</v>
      </c>
      <c r="AQ272" s="22" t="e">
        <f>VLOOKUP($B272,Data!$A$8:$EZ$351,Data!#REF!,FALSE)</f>
        <v>#REF!</v>
      </c>
      <c r="AR272" s="22" t="e">
        <f>VLOOKUP($B272,Data!$A$8:$EZ$351,Data!#REF!,FALSE)</f>
        <v>#REF!</v>
      </c>
      <c r="AS272" s="22" t="e">
        <f>VLOOKUP($B272,Data!$A$8:$EZ$351,Data!#REF!,FALSE)</f>
        <v>#REF!</v>
      </c>
      <c r="AT272" s="22" t="e">
        <f>VLOOKUP($B272,Data!$A$8:$EZ$351,Data!#REF!,FALSE)</f>
        <v>#REF!</v>
      </c>
      <c r="AU272" s="22" t="e">
        <f>VLOOKUP($B272,Data!$A$8:$EZ$351,Data!#REF!,FALSE)</f>
        <v>#REF!</v>
      </c>
      <c r="AV272" s="22" t="e">
        <f>VLOOKUP($B272,Data!$A$8:$EZ$351,Data!#REF!,FALSE)</f>
        <v>#REF!</v>
      </c>
      <c r="AW272" s="22" t="e">
        <f>VLOOKUP($B272,Data!$A$8:$EZ$351,Data!#REF!,FALSE)</f>
        <v>#REF!</v>
      </c>
      <c r="AX272" s="22" t="e">
        <f>VLOOKUP($B272,Data!$A$8:$EZ$351,Data!#REF!,FALSE)</f>
        <v>#REF!</v>
      </c>
      <c r="AY272" s="22" t="e">
        <f>VLOOKUP($B272,Data!$A$8:$EZ$351,Data!#REF!,FALSE)</f>
        <v>#REF!</v>
      </c>
      <c r="AZ272" s="22" t="e">
        <f>VLOOKUP($B272,Data!$A$8:$EZ$351,Data!#REF!,FALSE)</f>
        <v>#REF!</v>
      </c>
      <c r="BA272" s="22" t="e">
        <f>VLOOKUP($B272,Data!$A$8:$EZ$351,Data!#REF!,FALSE)</f>
        <v>#REF!</v>
      </c>
      <c r="BB272" s="22" t="e">
        <f>VLOOKUP($B272,Data!$A$8:$EZ$351,Data!#REF!,FALSE)</f>
        <v>#REF!</v>
      </c>
      <c r="BC272" s="22" t="e">
        <f>VLOOKUP($B272,Data!$A$8:$EZ$351,Data!#REF!,FALSE)</f>
        <v>#REF!</v>
      </c>
      <c r="BD272" s="22" t="e">
        <f>VLOOKUP($B272,Data!$A$8:$EZ$351,Data!#REF!,FALSE)</f>
        <v>#REF!</v>
      </c>
      <c r="BE272" s="22" t="e">
        <f>VLOOKUP($B272,Data!$A$8:$EZ$351,Data!#REF!,FALSE)</f>
        <v>#REF!</v>
      </c>
    </row>
    <row r="273" spans="1:57" x14ac:dyDescent="0.3">
      <c r="A273" s="1"/>
      <c r="B273" s="16" t="s">
        <v>283</v>
      </c>
      <c r="C273" s="35" t="s">
        <v>440</v>
      </c>
      <c r="D273" t="s">
        <v>442</v>
      </c>
      <c r="E273" s="36" t="s">
        <v>283</v>
      </c>
      <c r="F273" t="s">
        <v>399</v>
      </c>
      <c r="G273" t="s">
        <v>418</v>
      </c>
      <c r="H273" s="22" t="e">
        <f>VLOOKUP($B273,Data!$A$8:$EZ$351,Data!EA$4,FALSE)</f>
        <v>#DIV/0!</v>
      </c>
      <c r="I273" s="22">
        <f>VLOOKUP($B273,Data!$A$8:$EZ$351,Data!EB$4,FALSE)</f>
        <v>8.6867612293144214E-2</v>
      </c>
      <c r="J273" s="22">
        <f>VLOOKUP($B273,Data!$A$8:$EZ$351,Data!EC$4,FALSE)</f>
        <v>7.957446808510639E-2</v>
      </c>
      <c r="K273" s="22">
        <f>VLOOKUP($B273,Data!$A$8:$EZ$351,Data!ED$4,FALSE)</f>
        <v>7.6662721893491118E-2</v>
      </c>
      <c r="L273" s="22">
        <f>VLOOKUP($B273,Data!$A$8:$EZ$351,Data!EE$4,FALSE)</f>
        <v>7.9428571428571432E-2</v>
      </c>
      <c r="M273" s="22">
        <f>VLOOKUP($B273,Data!$A$8:$EZ$351,Data!EF$4,FALSE)</f>
        <v>7.2393681652490882E-2</v>
      </c>
      <c r="N273" s="22">
        <f>VLOOKUP($B273,Data!$A$8:$EZ$351,Data!EG$4,FALSE)</f>
        <v>6.2374100719424459E-2</v>
      </c>
      <c r="O273" s="22">
        <f>VLOOKUP($B273,Data!$A$8:$EZ$351,Data!EH$4,FALSE)</f>
        <v>5.5342136854741895E-2</v>
      </c>
      <c r="P273" s="22">
        <f>VLOOKUP($B273,Data!$A$8:$EZ$351,Data!EI$4,FALSE)</f>
        <v>5.2709832134292568E-2</v>
      </c>
      <c r="Q273" s="22">
        <f>VLOOKUP($B273,Data!$A$8:$EZ$351,Data!EJ$4,FALSE)</f>
        <v>6.3859020310633216E-2</v>
      </c>
      <c r="R273" s="22">
        <f>VLOOKUP($B273,Data!$A$8:$EZ$351,Data!EK$4,FALSE)</f>
        <v>6.2126642771804061E-2</v>
      </c>
      <c r="S273" s="22">
        <f>VLOOKUP($B273,Data!$A$8:$EZ$351,Data!EL$4,FALSE)</f>
        <v>5.7355072463768114E-2</v>
      </c>
      <c r="T273" s="22">
        <f>VLOOKUP($B273,Data!$A$8:$EZ$351,Data!EM$4,FALSE)</f>
        <v>5.6388888888888891E-2</v>
      </c>
      <c r="U273" s="22">
        <f>VLOOKUP($B273,Data!$A$8:$EZ$351,Data!EN$4,FALSE)</f>
        <v>5.4094202898550728E-2</v>
      </c>
      <c r="V273" s="22">
        <f>VLOOKUP($B273,Data!$A$8:$EZ$351,Data!EO$4,FALSE)</f>
        <v>5.3022974607013301E-2</v>
      </c>
      <c r="W273" s="22">
        <f>VLOOKUP($B273,Data!$A$8:$EZ$351,Data!EP$4,FALSE)</f>
        <v>4.9880525686977296E-2</v>
      </c>
      <c r="X273" s="22">
        <f>VLOOKUP($B273,Data!$A$8:$EZ$351,Data!EQ$4,FALSE)</f>
        <v>5.2843137254901959E-2</v>
      </c>
      <c r="Y273" s="22">
        <f>VLOOKUP($B273,Data!$A$8:$EZ$351,Data!ER$4,FALSE)</f>
        <v>5.371571072319202E-2</v>
      </c>
      <c r="Z273" s="22">
        <f>VLOOKUP($B273,Data!$A$8:$EZ$351,Data!ES$4,FALSE)</f>
        <v>5.1609336609336608E-2</v>
      </c>
      <c r="AA273" s="22">
        <f>VLOOKUP($B273,Data!$A$8:$EZ$351,Data!ET$4,FALSE)</f>
        <v>5.0061652281134399E-2</v>
      </c>
      <c r="AB273" s="22">
        <f>VLOOKUP($B273,Data!$A$8:$EZ$351,Data!EU$4,FALSE)</f>
        <v>5.3039702233250621E-2</v>
      </c>
      <c r="AC273" s="22">
        <f>VLOOKUP($B273,Data!$A$8:$EZ$351,Data!EV$4,FALSE)</f>
        <v>5.2818627450980392E-2</v>
      </c>
      <c r="AD273" s="22">
        <f>VLOOKUP($B273,Data!$A$8:$EZ$351,Data!EW$4,FALSE)</f>
        <v>5.2009803921568627E-2</v>
      </c>
      <c r="AE273" s="22">
        <f>VLOOKUP($B273,Data!$A$8:$EZ$351,Data!EX$4,FALSE)</f>
        <v>5.0144927536231884E-2</v>
      </c>
      <c r="AF273" s="22">
        <f>VLOOKUP($B273,Data!$A$8:$EZ$351,Data!EY$4,FALSE)</f>
        <v>5.2375886524822696E-2</v>
      </c>
      <c r="AG273" s="22">
        <f>VLOOKUP($B273,Data!$A$8:$EZ$351,Data!EZ$4,FALSE)</f>
        <v>5.0556844547563803E-2</v>
      </c>
      <c r="AH273" s="22">
        <f>VLOOKUP($B273,Data!$A$8:$FA$351,Data!FA$4,FALSE)</f>
        <v>4.8437500000000001E-2</v>
      </c>
      <c r="AI273" s="22">
        <f>VLOOKUP($B273,Data!$A$8:FB$351,Data!FB$4,FALSE)</f>
        <v>4.7459584295612006E-2</v>
      </c>
      <c r="AJ273" s="22">
        <f>VLOOKUP($B273,Data!$A$8:FC$351,Data!FC$4,FALSE)</f>
        <v>5.0452436194895589E-2</v>
      </c>
      <c r="AK273" s="22">
        <f>VLOOKUP($B273,Data!$A$8:FD$351,Data!FD$4,FALSE)</f>
        <v>9.2391304347826081E-2</v>
      </c>
      <c r="AL273" s="22">
        <f>VLOOKUP($B273,Data!$A$8:FE$351,Data!FE$4,FALSE)</f>
        <v>8.9184149184149186E-2</v>
      </c>
      <c r="AM273" s="22">
        <f>VLOOKUP($B273,Data!$A$8:FF$351,Data!FF$4,FALSE)</f>
        <v>8.4714784633294529E-2</v>
      </c>
      <c r="AN273" s="22" t="e">
        <f>VLOOKUP($B273,Data!$A$8:$EZ$351,Data!#REF!,FALSE)</f>
        <v>#REF!</v>
      </c>
      <c r="AO273" s="22" t="e">
        <f>VLOOKUP($B273,Data!$A$8:$EZ$351,Data!#REF!,FALSE)</f>
        <v>#REF!</v>
      </c>
      <c r="AP273" s="22" t="e">
        <f>VLOOKUP($B273,Data!$A$8:$EZ$351,Data!#REF!,FALSE)</f>
        <v>#REF!</v>
      </c>
      <c r="AQ273" s="22" t="e">
        <f>VLOOKUP($B273,Data!$A$8:$EZ$351,Data!#REF!,FALSE)</f>
        <v>#REF!</v>
      </c>
      <c r="AR273" s="22" t="e">
        <f>VLOOKUP($B273,Data!$A$8:$EZ$351,Data!#REF!,FALSE)</f>
        <v>#REF!</v>
      </c>
      <c r="AS273" s="22" t="e">
        <f>VLOOKUP($B273,Data!$A$8:$EZ$351,Data!#REF!,FALSE)</f>
        <v>#REF!</v>
      </c>
      <c r="AT273" s="22" t="e">
        <f>VLOOKUP($B273,Data!$A$8:$EZ$351,Data!#REF!,FALSE)</f>
        <v>#REF!</v>
      </c>
      <c r="AU273" s="22" t="e">
        <f>VLOOKUP($B273,Data!$A$8:$EZ$351,Data!#REF!,FALSE)</f>
        <v>#REF!</v>
      </c>
      <c r="AV273" s="22" t="e">
        <f>VLOOKUP($B273,Data!$A$8:$EZ$351,Data!#REF!,FALSE)</f>
        <v>#REF!</v>
      </c>
      <c r="AW273" s="22" t="e">
        <f>VLOOKUP($B273,Data!$A$8:$EZ$351,Data!#REF!,FALSE)</f>
        <v>#REF!</v>
      </c>
      <c r="AX273" s="22" t="e">
        <f>VLOOKUP($B273,Data!$A$8:$EZ$351,Data!#REF!,FALSE)</f>
        <v>#REF!</v>
      </c>
      <c r="AY273" s="22" t="e">
        <f>VLOOKUP($B273,Data!$A$8:$EZ$351,Data!#REF!,FALSE)</f>
        <v>#REF!</v>
      </c>
      <c r="AZ273" s="22" t="e">
        <f>VLOOKUP($B273,Data!$A$8:$EZ$351,Data!#REF!,FALSE)</f>
        <v>#REF!</v>
      </c>
      <c r="BA273" s="22" t="e">
        <f>VLOOKUP($B273,Data!$A$8:$EZ$351,Data!#REF!,FALSE)</f>
        <v>#REF!</v>
      </c>
      <c r="BB273" s="22" t="e">
        <f>VLOOKUP($B273,Data!$A$8:$EZ$351,Data!#REF!,FALSE)</f>
        <v>#REF!</v>
      </c>
      <c r="BC273" s="22" t="e">
        <f>VLOOKUP($B273,Data!$A$8:$EZ$351,Data!#REF!,FALSE)</f>
        <v>#REF!</v>
      </c>
      <c r="BD273" s="22" t="e">
        <f>VLOOKUP($B273,Data!$A$8:$EZ$351,Data!#REF!,FALSE)</f>
        <v>#REF!</v>
      </c>
      <c r="BE273" s="22" t="e">
        <f>VLOOKUP($B273,Data!$A$8:$EZ$351,Data!#REF!,FALSE)</f>
        <v>#REF!</v>
      </c>
    </row>
    <row r="274" spans="1:57" x14ac:dyDescent="0.3">
      <c r="A274" s="1"/>
      <c r="B274" s="16" t="s">
        <v>284</v>
      </c>
      <c r="C274" s="35" t="s">
        <v>446</v>
      </c>
      <c r="D274" t="s">
        <v>0</v>
      </c>
      <c r="E274" s="36" t="s">
        <v>284</v>
      </c>
      <c r="F274" t="s">
        <v>406</v>
      </c>
      <c r="G274" t="s">
        <v>418</v>
      </c>
      <c r="H274" s="22" t="e">
        <f>VLOOKUP($B274,Data!$A$8:$EZ$351,Data!EA$4,FALSE)</f>
        <v>#DIV/0!</v>
      </c>
      <c r="I274" s="22">
        <f>VLOOKUP($B274,Data!$A$8:$EZ$351,Data!EB$4,FALSE)</f>
        <v>3.4977511244377812E-2</v>
      </c>
      <c r="J274" s="22">
        <f>VLOOKUP($B274,Data!$A$8:$EZ$351,Data!EC$4,FALSE)</f>
        <v>3.3074581430745813E-2</v>
      </c>
      <c r="K274" s="22">
        <f>VLOOKUP($B274,Data!$A$8:$EZ$351,Data!ED$4,FALSE)</f>
        <v>2.9879336349924585E-2</v>
      </c>
      <c r="L274" s="22">
        <f>VLOOKUP($B274,Data!$A$8:$EZ$351,Data!EE$4,FALSE)</f>
        <v>3.1894409937888196E-2</v>
      </c>
      <c r="M274" s="22">
        <f>VLOOKUP($B274,Data!$A$8:$EZ$351,Data!EF$4,FALSE)</f>
        <v>2.7115987460815047E-2</v>
      </c>
      <c r="N274" s="22">
        <f>VLOOKUP($B274,Data!$A$8:$EZ$351,Data!EG$4,FALSE)</f>
        <v>2.4818481848184817E-2</v>
      </c>
      <c r="O274" s="22">
        <f>VLOOKUP($B274,Data!$A$8:$EZ$351,Data!EH$4,FALSE)</f>
        <v>2.3703071672354949E-2</v>
      </c>
      <c r="P274" s="22">
        <f>VLOOKUP($B274,Data!$A$8:$EZ$351,Data!EI$4,FALSE)</f>
        <v>2.2925170068027211E-2</v>
      </c>
      <c r="Q274" s="22">
        <f>VLOOKUP($B274,Data!$A$8:$EZ$351,Data!EJ$4,FALSE)</f>
        <v>2.328125E-2</v>
      </c>
      <c r="R274" s="22">
        <f>VLOOKUP($B274,Data!$A$8:$EZ$351,Data!EK$4,FALSE)</f>
        <v>2.1023102310231023E-2</v>
      </c>
      <c r="S274" s="22">
        <f>VLOOKUP($B274,Data!$A$8:$EZ$351,Data!EL$4,FALSE)</f>
        <v>1.9554140127388535E-2</v>
      </c>
      <c r="T274" s="22">
        <f>VLOOKUP($B274,Data!$A$8:$EZ$351,Data!EM$4,FALSE)</f>
        <v>2.1553090332805072E-2</v>
      </c>
      <c r="U274" s="22">
        <f>VLOOKUP($B274,Data!$A$8:$EZ$351,Data!EN$4,FALSE)</f>
        <v>1.9299847792998478E-2</v>
      </c>
      <c r="V274" s="22">
        <f>VLOOKUP($B274,Data!$A$8:$EZ$351,Data!EO$4,FALSE)</f>
        <v>1.8727272727272728E-2</v>
      </c>
      <c r="W274" s="22">
        <f>VLOOKUP($B274,Data!$A$8:$EZ$351,Data!EP$4,FALSE)</f>
        <v>1.914330218068536E-2</v>
      </c>
      <c r="X274" s="22">
        <f>VLOOKUP($B274,Data!$A$8:$EZ$351,Data!EQ$4,FALSE)</f>
        <v>2.0422322775263953E-2</v>
      </c>
      <c r="Y274" s="22">
        <f>VLOOKUP($B274,Data!$A$8:$EZ$351,Data!ER$4,FALSE)</f>
        <v>2.0852359208523592E-2</v>
      </c>
      <c r="Z274" s="22">
        <f>VLOOKUP($B274,Data!$A$8:$EZ$351,Data!ES$4,FALSE)</f>
        <v>1.8989751098096634E-2</v>
      </c>
      <c r="AA274" s="22">
        <f>VLOOKUP($B274,Data!$A$8:$EZ$351,Data!ET$4,FALSE)</f>
        <v>1.8391812865497077E-2</v>
      </c>
      <c r="AB274" s="22">
        <f>VLOOKUP($B274,Data!$A$8:$EZ$351,Data!EU$4,FALSE)</f>
        <v>1.9722222222222221E-2</v>
      </c>
      <c r="AC274" s="22">
        <f>VLOOKUP($B274,Data!$A$8:$EZ$351,Data!EV$4,FALSE)</f>
        <v>2.0240240240240241E-2</v>
      </c>
      <c r="AD274" s="22">
        <f>VLOOKUP($B274,Data!$A$8:$EZ$351,Data!EW$4,FALSE)</f>
        <v>2.0489296636085626E-2</v>
      </c>
      <c r="AE274" s="22">
        <f>VLOOKUP($B274,Data!$A$8:$EZ$351,Data!EX$4,FALSE)</f>
        <v>2.088235294117647E-2</v>
      </c>
      <c r="AF274" s="22">
        <f>VLOOKUP($B274,Data!$A$8:$EZ$351,Data!EY$4,FALSE)</f>
        <v>2.1388455538221531E-2</v>
      </c>
      <c r="AG274" s="22">
        <f>VLOOKUP($B274,Data!$A$8:$EZ$351,Data!EZ$4,FALSE)</f>
        <v>2.3867313915857606E-2</v>
      </c>
      <c r="AH274" s="22">
        <f>VLOOKUP($B274,Data!$A$8:$FA$351,Data!FA$4,FALSE)</f>
        <v>2.2935635792778651E-2</v>
      </c>
      <c r="AI274" s="22">
        <f>VLOOKUP($B274,Data!$A$8:FB$351,Data!FB$4,FALSE)</f>
        <v>2.4143999999999999E-2</v>
      </c>
      <c r="AJ274" s="22">
        <f>VLOOKUP($B274,Data!$A$8:FC$351,Data!FC$4,FALSE)</f>
        <v>2.6125984251968503E-2</v>
      </c>
      <c r="AK274" s="22">
        <f>VLOOKUP($B274,Data!$A$8:FD$351,Data!FD$4,FALSE)</f>
        <v>5.2103703703703701E-2</v>
      </c>
      <c r="AL274" s="22">
        <f>VLOOKUP($B274,Data!$A$8:FE$351,Data!FE$4,FALSE)</f>
        <v>5.452344931921331E-2</v>
      </c>
      <c r="AM274" s="22">
        <f>VLOOKUP($B274,Data!$A$8:FF$351,Data!FF$4,FALSE)</f>
        <v>5.2868462757527733E-2</v>
      </c>
      <c r="AN274" s="22" t="e">
        <f>VLOOKUP($B274,Data!$A$8:$EZ$351,Data!#REF!,FALSE)</f>
        <v>#REF!</v>
      </c>
      <c r="AO274" s="22" t="e">
        <f>VLOOKUP($B274,Data!$A$8:$EZ$351,Data!#REF!,FALSE)</f>
        <v>#REF!</v>
      </c>
      <c r="AP274" s="22" t="e">
        <f>VLOOKUP($B274,Data!$A$8:$EZ$351,Data!#REF!,FALSE)</f>
        <v>#REF!</v>
      </c>
      <c r="AQ274" s="22" t="e">
        <f>VLOOKUP($B274,Data!$A$8:$EZ$351,Data!#REF!,FALSE)</f>
        <v>#REF!</v>
      </c>
      <c r="AR274" s="22" t="e">
        <f>VLOOKUP($B274,Data!$A$8:$EZ$351,Data!#REF!,FALSE)</f>
        <v>#REF!</v>
      </c>
      <c r="AS274" s="22" t="e">
        <f>VLOOKUP($B274,Data!$A$8:$EZ$351,Data!#REF!,FALSE)</f>
        <v>#REF!</v>
      </c>
      <c r="AT274" s="22" t="e">
        <f>VLOOKUP($B274,Data!$A$8:$EZ$351,Data!#REF!,FALSE)</f>
        <v>#REF!</v>
      </c>
      <c r="AU274" s="22" t="e">
        <f>VLOOKUP($B274,Data!$A$8:$EZ$351,Data!#REF!,FALSE)</f>
        <v>#REF!</v>
      </c>
      <c r="AV274" s="22" t="e">
        <f>VLOOKUP($B274,Data!$A$8:$EZ$351,Data!#REF!,FALSE)</f>
        <v>#REF!</v>
      </c>
      <c r="AW274" s="22" t="e">
        <f>VLOOKUP($B274,Data!$A$8:$EZ$351,Data!#REF!,FALSE)</f>
        <v>#REF!</v>
      </c>
      <c r="AX274" s="22" t="e">
        <f>VLOOKUP($B274,Data!$A$8:$EZ$351,Data!#REF!,FALSE)</f>
        <v>#REF!</v>
      </c>
      <c r="AY274" s="22" t="e">
        <f>VLOOKUP($B274,Data!$A$8:$EZ$351,Data!#REF!,FALSE)</f>
        <v>#REF!</v>
      </c>
      <c r="AZ274" s="22" t="e">
        <f>VLOOKUP($B274,Data!$A$8:$EZ$351,Data!#REF!,FALSE)</f>
        <v>#REF!</v>
      </c>
      <c r="BA274" s="22" t="e">
        <f>VLOOKUP($B274,Data!$A$8:$EZ$351,Data!#REF!,FALSE)</f>
        <v>#REF!</v>
      </c>
      <c r="BB274" s="22" t="e">
        <f>VLOOKUP($B274,Data!$A$8:$EZ$351,Data!#REF!,FALSE)</f>
        <v>#REF!</v>
      </c>
      <c r="BC274" s="22" t="e">
        <f>VLOOKUP($B274,Data!$A$8:$EZ$351,Data!#REF!,FALSE)</f>
        <v>#REF!</v>
      </c>
      <c r="BD274" s="22" t="e">
        <f>VLOOKUP($B274,Data!$A$8:$EZ$351,Data!#REF!,FALSE)</f>
        <v>#REF!</v>
      </c>
      <c r="BE274" s="22" t="e">
        <f>VLOOKUP($B274,Data!$A$8:$EZ$351,Data!#REF!,FALSE)</f>
        <v>#REF!</v>
      </c>
    </row>
    <row r="275" spans="1:57" x14ac:dyDescent="0.3">
      <c r="A275" s="1"/>
      <c r="B275" s="16" t="s">
        <v>285</v>
      </c>
      <c r="C275" s="35" t="s">
        <v>446</v>
      </c>
      <c r="D275" t="s">
        <v>442</v>
      </c>
      <c r="E275" s="36" t="s">
        <v>285</v>
      </c>
      <c r="F275" t="s">
        <v>418</v>
      </c>
      <c r="G275" t="s">
        <v>418</v>
      </c>
      <c r="H275" s="22" t="e">
        <f>VLOOKUP($B275,Data!$A$8:$EZ$351,Data!EA$4,FALSE)</f>
        <v>#DIV/0!</v>
      </c>
      <c r="I275" s="22">
        <f>VLOOKUP($B275,Data!$A$8:$EZ$351,Data!EB$4,FALSE)</f>
        <v>4.6523615439942462E-2</v>
      </c>
      <c r="J275" s="22">
        <f>VLOOKUP($B275,Data!$A$8:$EZ$351,Data!EC$4,FALSE)</f>
        <v>4.3135922330097089E-2</v>
      </c>
      <c r="K275" s="22">
        <f>VLOOKUP($B275,Data!$A$8:$EZ$351,Data!ED$4,FALSE)</f>
        <v>3.8288115246098438E-2</v>
      </c>
      <c r="L275" s="22">
        <f>VLOOKUP($B275,Data!$A$8:$EZ$351,Data!EE$4,FALSE)</f>
        <v>4.0474337144247141E-2</v>
      </c>
      <c r="M275" s="22">
        <f>VLOOKUP($B275,Data!$A$8:$EZ$351,Data!EF$4,FALSE)</f>
        <v>3.5575698187163156E-2</v>
      </c>
      <c r="N275" s="22">
        <f>VLOOKUP($B275,Data!$A$8:$EZ$351,Data!EG$4,FALSE)</f>
        <v>3.0475728155339808E-2</v>
      </c>
      <c r="O275" s="22">
        <f>VLOOKUP($B275,Data!$A$8:$EZ$351,Data!EH$4,FALSE)</f>
        <v>2.6874386653581942E-2</v>
      </c>
      <c r="P275" s="22">
        <f>VLOOKUP($B275,Data!$A$8:$EZ$351,Data!EI$4,FALSE)</f>
        <v>2.749148418491484E-2</v>
      </c>
      <c r="Q275" s="22">
        <f>VLOOKUP($B275,Data!$A$8:$EZ$351,Data!EJ$4,FALSE)</f>
        <v>2.595872330213583E-2</v>
      </c>
      <c r="R275" s="22">
        <f>VLOOKUP($B275,Data!$A$8:$EZ$351,Data!EK$4,FALSE)</f>
        <v>2.462075607994221E-2</v>
      </c>
      <c r="S275" s="22">
        <f>VLOOKUP($B275,Data!$A$8:$EZ$351,Data!EL$4,FALSE)</f>
        <v>2.2983074753173485E-2</v>
      </c>
      <c r="T275" s="22">
        <f>VLOOKUP($B275,Data!$A$8:$EZ$351,Data!EM$4,FALSE)</f>
        <v>2.507703081232493E-2</v>
      </c>
      <c r="U275" s="22">
        <f>VLOOKUP($B275,Data!$A$8:$EZ$351,Data!EN$4,FALSE)</f>
        <v>2.3818350324374422E-2</v>
      </c>
      <c r="V275" s="22">
        <f>VLOOKUP($B275,Data!$A$8:$EZ$351,Data!EO$4,FALSE)</f>
        <v>2.3257960313797878E-2</v>
      </c>
      <c r="W275" s="22">
        <f>VLOOKUP($B275,Data!$A$8:$EZ$351,Data!EP$4,FALSE)</f>
        <v>2.2475086906141369E-2</v>
      </c>
      <c r="X275" s="22">
        <f>VLOOKUP($B275,Data!$A$8:$EZ$351,Data!EQ$4,FALSE)</f>
        <v>2.5010433572919082E-2</v>
      </c>
      <c r="Y275" s="22">
        <f>VLOOKUP($B275,Data!$A$8:$EZ$351,Data!ER$4,FALSE)</f>
        <v>2.4353507565337003E-2</v>
      </c>
      <c r="Z275" s="22">
        <f>VLOOKUP($B275,Data!$A$8:$EZ$351,Data!ES$4,FALSE)</f>
        <v>2.2759637188208618E-2</v>
      </c>
      <c r="AA275" s="22">
        <f>VLOOKUP($B275,Data!$A$8:$EZ$351,Data!ET$4,FALSE)</f>
        <v>2.2902711323763956E-2</v>
      </c>
      <c r="AB275" s="22">
        <f>VLOOKUP($B275,Data!$A$8:$EZ$351,Data!EU$4,FALSE)</f>
        <v>2.5152768205835056E-2</v>
      </c>
      <c r="AC275" s="22">
        <f>VLOOKUP($B275,Data!$A$8:$EZ$351,Data!EV$4,FALSE)</f>
        <v>2.5245291792606369E-2</v>
      </c>
      <c r="AD275" s="22">
        <f>VLOOKUP($B275,Data!$A$8:$EZ$351,Data!EW$4,FALSE)</f>
        <v>2.4768507638072857E-2</v>
      </c>
      <c r="AE275" s="22">
        <f>VLOOKUP($B275,Data!$A$8:$EZ$351,Data!EX$4,FALSE)</f>
        <v>2.4265668849391957E-2</v>
      </c>
      <c r="AF275" s="22">
        <f>VLOOKUP($B275,Data!$A$8:$EZ$351,Data!EY$4,FALSE)</f>
        <v>2.5927037635649967E-2</v>
      </c>
      <c r="AG275" s="22">
        <f>VLOOKUP($B275,Data!$A$8:$EZ$351,Data!EZ$4,FALSE)</f>
        <v>2.644697145509399E-2</v>
      </c>
      <c r="AH275" s="22">
        <f>VLOOKUP($B275,Data!$A$8:$FA$351,Data!FA$4,FALSE)</f>
        <v>2.6437688558830354E-2</v>
      </c>
      <c r="AI275" s="22">
        <f>VLOOKUP($B275,Data!$A$8:FB$351,Data!FB$4,FALSE)</f>
        <v>2.6930623686054662E-2</v>
      </c>
      <c r="AJ275" s="22">
        <f>VLOOKUP($B275,Data!$A$8:FC$351,Data!FC$4,FALSE)</f>
        <v>2.944068981589373E-2</v>
      </c>
      <c r="AK275" s="22">
        <f>VLOOKUP($B275,Data!$A$8:FD$351,Data!FD$4,FALSE)</f>
        <v>6.1699346405228755E-2</v>
      </c>
      <c r="AL275" s="22">
        <f>VLOOKUP($B275,Data!$A$8:FE$351,Data!FE$4,FALSE)</f>
        <v>6.1464327485380117E-2</v>
      </c>
      <c r="AM275" s="22">
        <f>VLOOKUP($B275,Data!$A$8:FF$351,Data!FF$4,FALSE)</f>
        <v>5.8195647086356189E-2</v>
      </c>
      <c r="AN275" s="22" t="e">
        <f>VLOOKUP($B275,Data!$A$8:$EZ$351,Data!#REF!,FALSE)</f>
        <v>#REF!</v>
      </c>
      <c r="AO275" s="22" t="e">
        <f>VLOOKUP($B275,Data!$A$8:$EZ$351,Data!#REF!,FALSE)</f>
        <v>#REF!</v>
      </c>
      <c r="AP275" s="22" t="e">
        <f>VLOOKUP($B275,Data!$A$8:$EZ$351,Data!#REF!,FALSE)</f>
        <v>#REF!</v>
      </c>
      <c r="AQ275" s="22" t="e">
        <f>VLOOKUP($B275,Data!$A$8:$EZ$351,Data!#REF!,FALSE)</f>
        <v>#REF!</v>
      </c>
      <c r="AR275" s="22" t="e">
        <f>VLOOKUP($B275,Data!$A$8:$EZ$351,Data!#REF!,FALSE)</f>
        <v>#REF!</v>
      </c>
      <c r="AS275" s="22" t="e">
        <f>VLOOKUP($B275,Data!$A$8:$EZ$351,Data!#REF!,FALSE)</f>
        <v>#REF!</v>
      </c>
      <c r="AT275" s="22" t="e">
        <f>VLOOKUP($B275,Data!$A$8:$EZ$351,Data!#REF!,FALSE)</f>
        <v>#REF!</v>
      </c>
      <c r="AU275" s="22" t="e">
        <f>VLOOKUP($B275,Data!$A$8:$EZ$351,Data!#REF!,FALSE)</f>
        <v>#REF!</v>
      </c>
      <c r="AV275" s="22" t="e">
        <f>VLOOKUP($B275,Data!$A$8:$EZ$351,Data!#REF!,FALSE)</f>
        <v>#REF!</v>
      </c>
      <c r="AW275" s="22" t="e">
        <f>VLOOKUP($B275,Data!$A$8:$EZ$351,Data!#REF!,FALSE)</f>
        <v>#REF!</v>
      </c>
      <c r="AX275" s="22" t="e">
        <f>VLOOKUP($B275,Data!$A$8:$EZ$351,Data!#REF!,FALSE)</f>
        <v>#REF!</v>
      </c>
      <c r="AY275" s="22" t="e">
        <f>VLOOKUP($B275,Data!$A$8:$EZ$351,Data!#REF!,FALSE)</f>
        <v>#REF!</v>
      </c>
      <c r="AZ275" s="22" t="e">
        <f>VLOOKUP($B275,Data!$A$8:$EZ$351,Data!#REF!,FALSE)</f>
        <v>#REF!</v>
      </c>
      <c r="BA275" s="22" t="e">
        <f>VLOOKUP($B275,Data!$A$8:$EZ$351,Data!#REF!,FALSE)</f>
        <v>#REF!</v>
      </c>
      <c r="BB275" s="22" t="e">
        <f>VLOOKUP($B275,Data!$A$8:$EZ$351,Data!#REF!,FALSE)</f>
        <v>#REF!</v>
      </c>
      <c r="BC275" s="22" t="e">
        <f>VLOOKUP($B275,Data!$A$8:$EZ$351,Data!#REF!,FALSE)</f>
        <v>#REF!</v>
      </c>
      <c r="BD275" s="22" t="e">
        <f>VLOOKUP($B275,Data!$A$8:$EZ$351,Data!#REF!,FALSE)</f>
        <v>#REF!</v>
      </c>
      <c r="BE275" s="22" t="e">
        <f>VLOOKUP($B275,Data!$A$8:$EZ$351,Data!#REF!,FALSE)</f>
        <v>#REF!</v>
      </c>
    </row>
    <row r="276" spans="1:57" x14ac:dyDescent="0.3">
      <c r="A276" s="1"/>
      <c r="B276" s="16" t="s">
        <v>286</v>
      </c>
      <c r="C276" s="35" t="s">
        <v>441</v>
      </c>
      <c r="D276" t="s">
        <v>0</v>
      </c>
      <c r="E276" s="36" t="s">
        <v>286</v>
      </c>
      <c r="F276" t="s">
        <v>406</v>
      </c>
      <c r="G276" t="s">
        <v>418</v>
      </c>
      <c r="H276" s="22" t="e">
        <f>VLOOKUP($B276,Data!$A$8:$EZ$351,Data!EA$4,FALSE)</f>
        <v>#DIV/0!</v>
      </c>
      <c r="I276" s="22">
        <f>VLOOKUP($B276,Data!$A$8:$EZ$351,Data!EB$4,FALSE)</f>
        <v>3.5711206896551724E-2</v>
      </c>
      <c r="J276" s="22">
        <f>VLOOKUP($B276,Data!$A$8:$EZ$351,Data!EC$4,FALSE)</f>
        <v>3.3824175824175823E-2</v>
      </c>
      <c r="K276" s="22">
        <f>VLOOKUP($B276,Data!$A$8:$EZ$351,Data!ED$4,FALSE)</f>
        <v>3.2797356828193833E-2</v>
      </c>
      <c r="L276" s="22">
        <f>VLOOKUP($B276,Data!$A$8:$EZ$351,Data!EE$4,FALSE)</f>
        <v>3.2195652173913042E-2</v>
      </c>
      <c r="M276" s="22">
        <f>VLOOKUP($B276,Data!$A$8:$EZ$351,Data!EF$4,FALSE)</f>
        <v>2.8626126126126125E-2</v>
      </c>
      <c r="N276" s="22">
        <f>VLOOKUP($B276,Data!$A$8:$EZ$351,Data!EG$4,FALSE)</f>
        <v>2.4816414686825054E-2</v>
      </c>
      <c r="O276" s="22">
        <f>VLOOKUP($B276,Data!$A$8:$EZ$351,Data!EH$4,FALSE)</f>
        <v>2.2549019607843137E-2</v>
      </c>
      <c r="P276" s="22">
        <f>VLOOKUP($B276,Data!$A$8:$EZ$351,Data!EI$4,FALSE)</f>
        <v>2.1071428571428571E-2</v>
      </c>
      <c r="Q276" s="22">
        <f>VLOOKUP($B276,Data!$A$8:$EZ$351,Data!EJ$4,FALSE)</f>
        <v>1.94375E-2</v>
      </c>
      <c r="R276" s="22">
        <f>VLOOKUP($B276,Data!$A$8:$EZ$351,Data!EK$4,FALSE)</f>
        <v>1.9323467230443973E-2</v>
      </c>
      <c r="S276" s="22">
        <f>VLOOKUP($B276,Data!$A$8:$EZ$351,Data!EL$4,FALSE)</f>
        <v>1.9749478079331941E-2</v>
      </c>
      <c r="T276" s="22">
        <f>VLOOKUP($B276,Data!$A$8:$EZ$351,Data!EM$4,FALSE)</f>
        <v>2.1042944785276074E-2</v>
      </c>
      <c r="U276" s="22">
        <f>VLOOKUP($B276,Data!$A$8:$EZ$351,Data!EN$4,FALSE)</f>
        <v>1.9408163265306123E-2</v>
      </c>
      <c r="V276" s="22">
        <f>VLOOKUP($B276,Data!$A$8:$EZ$351,Data!EO$4,FALSE)</f>
        <v>1.9195171026156942E-2</v>
      </c>
      <c r="W276" s="22">
        <f>VLOOKUP($B276,Data!$A$8:$EZ$351,Data!EP$4,FALSE)</f>
        <v>1.8707070707070707E-2</v>
      </c>
      <c r="X276" s="22">
        <f>VLOOKUP($B276,Data!$A$8:$EZ$351,Data!EQ$4,FALSE)</f>
        <v>2.1600000000000001E-2</v>
      </c>
      <c r="Y276" s="22">
        <f>VLOOKUP($B276,Data!$A$8:$EZ$351,Data!ER$4,FALSE)</f>
        <v>1.9916839916839915E-2</v>
      </c>
      <c r="Z276" s="22">
        <f>VLOOKUP($B276,Data!$A$8:$EZ$351,Data!ES$4,FALSE)</f>
        <v>1.9161554192229039E-2</v>
      </c>
      <c r="AA276" s="22">
        <f>VLOOKUP($B276,Data!$A$8:$EZ$351,Data!ET$4,FALSE)</f>
        <v>2.0718816067653276E-2</v>
      </c>
      <c r="AB276" s="22">
        <f>VLOOKUP($B276,Data!$A$8:$EZ$351,Data!EU$4,FALSE)</f>
        <v>2.200836820083682E-2</v>
      </c>
      <c r="AC276" s="22">
        <f>VLOOKUP($B276,Data!$A$8:$EZ$351,Data!EV$4,FALSE)</f>
        <v>2.225950782997763E-2</v>
      </c>
      <c r="AD276" s="22">
        <f>VLOOKUP($B276,Data!$A$8:$EZ$351,Data!EW$4,FALSE)</f>
        <v>2.0410958904109589E-2</v>
      </c>
      <c r="AE276" s="22">
        <f>VLOOKUP($B276,Data!$A$8:$EZ$351,Data!EX$4,FALSE)</f>
        <v>1.9250535331905783E-2</v>
      </c>
      <c r="AF276" s="22">
        <f>VLOOKUP($B276,Data!$A$8:$EZ$351,Data!EY$4,FALSE)</f>
        <v>2.1265822784810127E-2</v>
      </c>
      <c r="AG276" s="22">
        <f>VLOOKUP($B276,Data!$A$8:$EZ$351,Data!EZ$4,FALSE)</f>
        <v>1.8987854251012147E-2</v>
      </c>
      <c r="AH276" s="22">
        <f>VLOOKUP($B276,Data!$A$8:$FA$351,Data!FA$4,FALSE)</f>
        <v>1.9E-2</v>
      </c>
      <c r="AI276" s="22">
        <f>VLOOKUP($B276,Data!$A$8:FB$351,Data!FB$4,FALSE)</f>
        <v>2.0020491803278688E-2</v>
      </c>
      <c r="AJ276" s="22">
        <f>VLOOKUP($B276,Data!$A$8:FC$351,Data!FC$4,FALSE)</f>
        <v>2.1877637130801687E-2</v>
      </c>
      <c r="AK276" s="22">
        <f>VLOOKUP($B276,Data!$A$8:FD$351,Data!FD$4,FALSE)</f>
        <v>4.5485232067510546E-2</v>
      </c>
      <c r="AL276" s="22">
        <f>VLOOKUP($B276,Data!$A$8:FE$351,Data!FE$4,FALSE)</f>
        <v>4.663157894736842E-2</v>
      </c>
      <c r="AM276" s="22">
        <f>VLOOKUP($B276,Data!$A$8:FF$351,Data!FF$4,FALSE)</f>
        <v>4.4497907949790798E-2</v>
      </c>
      <c r="AN276" s="22" t="e">
        <f>VLOOKUP($B276,Data!$A$8:$EZ$351,Data!#REF!,FALSE)</f>
        <v>#REF!</v>
      </c>
      <c r="AO276" s="22" t="e">
        <f>VLOOKUP($B276,Data!$A$8:$EZ$351,Data!#REF!,FALSE)</f>
        <v>#REF!</v>
      </c>
      <c r="AP276" s="22" t="e">
        <f>VLOOKUP($B276,Data!$A$8:$EZ$351,Data!#REF!,FALSE)</f>
        <v>#REF!</v>
      </c>
      <c r="AQ276" s="22" t="e">
        <f>VLOOKUP($B276,Data!$A$8:$EZ$351,Data!#REF!,FALSE)</f>
        <v>#REF!</v>
      </c>
      <c r="AR276" s="22" t="e">
        <f>VLOOKUP($B276,Data!$A$8:$EZ$351,Data!#REF!,FALSE)</f>
        <v>#REF!</v>
      </c>
      <c r="AS276" s="22" t="e">
        <f>VLOOKUP($B276,Data!$A$8:$EZ$351,Data!#REF!,FALSE)</f>
        <v>#REF!</v>
      </c>
      <c r="AT276" s="22" t="e">
        <f>VLOOKUP($B276,Data!$A$8:$EZ$351,Data!#REF!,FALSE)</f>
        <v>#REF!</v>
      </c>
      <c r="AU276" s="22" t="e">
        <f>VLOOKUP($B276,Data!$A$8:$EZ$351,Data!#REF!,FALSE)</f>
        <v>#REF!</v>
      </c>
      <c r="AV276" s="22" t="e">
        <f>VLOOKUP($B276,Data!$A$8:$EZ$351,Data!#REF!,FALSE)</f>
        <v>#REF!</v>
      </c>
      <c r="AW276" s="22" t="e">
        <f>VLOOKUP($B276,Data!$A$8:$EZ$351,Data!#REF!,FALSE)</f>
        <v>#REF!</v>
      </c>
      <c r="AX276" s="22" t="e">
        <f>VLOOKUP($B276,Data!$A$8:$EZ$351,Data!#REF!,FALSE)</f>
        <v>#REF!</v>
      </c>
      <c r="AY276" s="22" t="e">
        <f>VLOOKUP($B276,Data!$A$8:$EZ$351,Data!#REF!,FALSE)</f>
        <v>#REF!</v>
      </c>
      <c r="AZ276" s="22" t="e">
        <f>VLOOKUP($B276,Data!$A$8:$EZ$351,Data!#REF!,FALSE)</f>
        <v>#REF!</v>
      </c>
      <c r="BA276" s="22" t="e">
        <f>VLOOKUP($B276,Data!$A$8:$EZ$351,Data!#REF!,FALSE)</f>
        <v>#REF!</v>
      </c>
      <c r="BB276" s="22" t="e">
        <f>VLOOKUP($B276,Data!$A$8:$EZ$351,Data!#REF!,FALSE)</f>
        <v>#REF!</v>
      </c>
      <c r="BC276" s="22" t="e">
        <f>VLOOKUP($B276,Data!$A$8:$EZ$351,Data!#REF!,FALSE)</f>
        <v>#REF!</v>
      </c>
      <c r="BD276" s="22" t="e">
        <f>VLOOKUP($B276,Data!$A$8:$EZ$351,Data!#REF!,FALSE)</f>
        <v>#REF!</v>
      </c>
      <c r="BE276" s="22" t="e">
        <f>VLOOKUP($B276,Data!$A$8:$EZ$351,Data!#REF!,FALSE)</f>
        <v>#REF!</v>
      </c>
    </row>
    <row r="277" spans="1:57" x14ac:dyDescent="0.3">
      <c r="A277" s="1"/>
      <c r="B277" s="16" t="s">
        <v>287</v>
      </c>
      <c r="C277" s="35" t="s">
        <v>440</v>
      </c>
      <c r="D277" t="s">
        <v>0</v>
      </c>
      <c r="E277" s="36" t="s">
        <v>287</v>
      </c>
      <c r="F277" t="s">
        <v>394</v>
      </c>
      <c r="G277" t="s">
        <v>418</v>
      </c>
      <c r="H277" s="22" t="e">
        <f>VLOOKUP($B277,Data!$A$8:$EZ$351,Data!EA$4,FALSE)</f>
        <v>#DIV/0!</v>
      </c>
      <c r="I277" s="22">
        <f>VLOOKUP($B277,Data!$A$8:$EZ$351,Data!EB$4,FALSE)</f>
        <v>6.7171492204899777E-2</v>
      </c>
      <c r="J277" s="22">
        <f>VLOOKUP($B277,Data!$A$8:$EZ$351,Data!EC$4,FALSE)</f>
        <v>6.4483516483516481E-2</v>
      </c>
      <c r="K277" s="22">
        <f>VLOOKUP($B277,Data!$A$8:$EZ$351,Data!ED$4,FALSE)</f>
        <v>5.7294372294372294E-2</v>
      </c>
      <c r="L277" s="22">
        <f>VLOOKUP($B277,Data!$A$8:$EZ$351,Data!EE$4,FALSE)</f>
        <v>5.9301310043668121E-2</v>
      </c>
      <c r="M277" s="22">
        <f>VLOOKUP($B277,Data!$A$8:$EZ$351,Data!EF$4,FALSE)</f>
        <v>5.5964125560538119E-2</v>
      </c>
      <c r="N277" s="22">
        <f>VLOOKUP($B277,Data!$A$8:$EZ$351,Data!EG$4,FALSE)</f>
        <v>5.0653153153153156E-2</v>
      </c>
      <c r="O277" s="22">
        <f>VLOOKUP($B277,Data!$A$8:$EZ$351,Data!EH$4,FALSE)</f>
        <v>4.5570776255707761E-2</v>
      </c>
      <c r="P277" s="22">
        <f>VLOOKUP($B277,Data!$A$8:$EZ$351,Data!EI$4,FALSE)</f>
        <v>4.3537117903930132E-2</v>
      </c>
      <c r="Q277" s="22">
        <f>VLOOKUP($B277,Data!$A$8:$EZ$351,Data!EJ$4,FALSE)</f>
        <v>3.9977973568281935E-2</v>
      </c>
      <c r="R277" s="22">
        <f>VLOOKUP($B277,Data!$A$8:$EZ$351,Data!EK$4,FALSE)</f>
        <v>3.5643776824034336E-2</v>
      </c>
      <c r="S277" s="22">
        <f>VLOOKUP($B277,Data!$A$8:$EZ$351,Data!EL$4,FALSE)</f>
        <v>3.3893617021276592E-2</v>
      </c>
      <c r="T277" s="22">
        <f>VLOOKUP($B277,Data!$A$8:$EZ$351,Data!EM$4,FALSE)</f>
        <v>3.5548245614035086E-2</v>
      </c>
      <c r="U277" s="22">
        <f>VLOOKUP($B277,Data!$A$8:$EZ$351,Data!EN$4,FALSE)</f>
        <v>3.3526881720430106E-2</v>
      </c>
      <c r="V277" s="22">
        <f>VLOOKUP($B277,Data!$A$8:$EZ$351,Data!EO$4,FALSE)</f>
        <v>3.3210412147505426E-2</v>
      </c>
      <c r="W277" s="22">
        <f>VLOOKUP($B277,Data!$A$8:$EZ$351,Data!EP$4,FALSE)</f>
        <v>3.0648535564853557E-2</v>
      </c>
      <c r="X277" s="22">
        <f>VLOOKUP($B277,Data!$A$8:$EZ$351,Data!EQ$4,FALSE)</f>
        <v>3.3318965517241381E-2</v>
      </c>
      <c r="Y277" s="22">
        <f>VLOOKUP($B277,Data!$A$8:$EZ$351,Data!ER$4,FALSE)</f>
        <v>3.2420382165605097E-2</v>
      </c>
      <c r="Z277" s="22">
        <f>VLOOKUP($B277,Data!$A$8:$EZ$351,Data!ES$4,FALSE)</f>
        <v>3.0774058577405859E-2</v>
      </c>
      <c r="AA277" s="22">
        <f>VLOOKUP($B277,Data!$A$8:$EZ$351,Data!ET$4,FALSE)</f>
        <v>3.2656587473002159E-2</v>
      </c>
      <c r="AB277" s="22">
        <f>VLOOKUP($B277,Data!$A$8:$EZ$351,Data!EU$4,FALSE)</f>
        <v>3.1780538302277429E-2</v>
      </c>
      <c r="AC277" s="22">
        <f>VLOOKUP($B277,Data!$A$8:$EZ$351,Data!EV$4,FALSE)</f>
        <v>3.1851063829787231E-2</v>
      </c>
      <c r="AD277" s="22">
        <f>VLOOKUP($B277,Data!$A$8:$EZ$351,Data!EW$4,FALSE)</f>
        <v>3.0147991543340382E-2</v>
      </c>
      <c r="AE277" s="22">
        <f>VLOOKUP($B277,Data!$A$8:$EZ$351,Data!EX$4,FALSE)</f>
        <v>2.918580375782881E-2</v>
      </c>
      <c r="AF277" s="22">
        <f>VLOOKUP($B277,Data!$A$8:$EZ$351,Data!EY$4,FALSE)</f>
        <v>3.1655773420479302E-2</v>
      </c>
      <c r="AG277" s="22">
        <f>VLOOKUP($B277,Data!$A$8:$EZ$351,Data!EZ$4,FALSE)</f>
        <v>3.1793248945147679E-2</v>
      </c>
      <c r="AH277" s="22">
        <f>VLOOKUP($B277,Data!$A$8:$FA$351,Data!FA$4,FALSE)</f>
        <v>3.1016949152542373E-2</v>
      </c>
      <c r="AI277" s="22">
        <f>VLOOKUP($B277,Data!$A$8:FB$351,Data!FB$4,FALSE)</f>
        <v>3.1403887688984881E-2</v>
      </c>
      <c r="AJ277" s="22">
        <f>VLOOKUP($B277,Data!$A$8:FC$351,Data!FC$4,FALSE)</f>
        <v>3.3593073593073591E-2</v>
      </c>
      <c r="AK277" s="22">
        <f>VLOOKUP($B277,Data!$A$8:FD$351,Data!FD$4,FALSE)</f>
        <v>7.0533880903490762E-2</v>
      </c>
      <c r="AL277" s="22">
        <f>VLOOKUP($B277,Data!$A$8:FE$351,Data!FE$4,FALSE)</f>
        <v>7.17047817047817E-2</v>
      </c>
      <c r="AM277" s="22">
        <f>VLOOKUP($B277,Data!$A$8:FF$351,Data!FF$4,FALSE)</f>
        <v>6.810416666666666E-2</v>
      </c>
      <c r="AN277" s="22" t="e">
        <f>VLOOKUP($B277,Data!$A$8:$EZ$351,Data!#REF!,FALSE)</f>
        <v>#REF!</v>
      </c>
      <c r="AO277" s="22" t="e">
        <f>VLOOKUP($B277,Data!$A$8:$EZ$351,Data!#REF!,FALSE)</f>
        <v>#REF!</v>
      </c>
      <c r="AP277" s="22" t="e">
        <f>VLOOKUP($B277,Data!$A$8:$EZ$351,Data!#REF!,FALSE)</f>
        <v>#REF!</v>
      </c>
      <c r="AQ277" s="22" t="e">
        <f>VLOOKUP($B277,Data!$A$8:$EZ$351,Data!#REF!,FALSE)</f>
        <v>#REF!</v>
      </c>
      <c r="AR277" s="22" t="e">
        <f>VLOOKUP($B277,Data!$A$8:$EZ$351,Data!#REF!,FALSE)</f>
        <v>#REF!</v>
      </c>
      <c r="AS277" s="22" t="e">
        <f>VLOOKUP($B277,Data!$A$8:$EZ$351,Data!#REF!,FALSE)</f>
        <v>#REF!</v>
      </c>
      <c r="AT277" s="22" t="e">
        <f>VLOOKUP($B277,Data!$A$8:$EZ$351,Data!#REF!,FALSE)</f>
        <v>#REF!</v>
      </c>
      <c r="AU277" s="22" t="e">
        <f>VLOOKUP($B277,Data!$A$8:$EZ$351,Data!#REF!,FALSE)</f>
        <v>#REF!</v>
      </c>
      <c r="AV277" s="22" t="e">
        <f>VLOOKUP($B277,Data!$A$8:$EZ$351,Data!#REF!,FALSE)</f>
        <v>#REF!</v>
      </c>
      <c r="AW277" s="22" t="e">
        <f>VLOOKUP($B277,Data!$A$8:$EZ$351,Data!#REF!,FALSE)</f>
        <v>#REF!</v>
      </c>
      <c r="AX277" s="22" t="e">
        <f>VLOOKUP($B277,Data!$A$8:$EZ$351,Data!#REF!,FALSE)</f>
        <v>#REF!</v>
      </c>
      <c r="AY277" s="22" t="e">
        <f>VLOOKUP($B277,Data!$A$8:$EZ$351,Data!#REF!,FALSE)</f>
        <v>#REF!</v>
      </c>
      <c r="AZ277" s="22" t="e">
        <f>VLOOKUP($B277,Data!$A$8:$EZ$351,Data!#REF!,FALSE)</f>
        <v>#REF!</v>
      </c>
      <c r="BA277" s="22" t="e">
        <f>VLOOKUP($B277,Data!$A$8:$EZ$351,Data!#REF!,FALSE)</f>
        <v>#REF!</v>
      </c>
      <c r="BB277" s="22" t="e">
        <f>VLOOKUP($B277,Data!$A$8:$EZ$351,Data!#REF!,FALSE)</f>
        <v>#REF!</v>
      </c>
      <c r="BC277" s="22" t="e">
        <f>VLOOKUP($B277,Data!$A$8:$EZ$351,Data!#REF!,FALSE)</f>
        <v>#REF!</v>
      </c>
      <c r="BD277" s="22" t="e">
        <f>VLOOKUP($B277,Data!$A$8:$EZ$351,Data!#REF!,FALSE)</f>
        <v>#REF!</v>
      </c>
      <c r="BE277" s="22" t="e">
        <f>VLOOKUP($B277,Data!$A$8:$EZ$351,Data!#REF!,FALSE)</f>
        <v>#REF!</v>
      </c>
    </row>
    <row r="278" spans="1:57" x14ac:dyDescent="0.3">
      <c r="A278" s="1"/>
      <c r="B278" s="16" t="s">
        <v>288</v>
      </c>
      <c r="C278" s="35" t="s">
        <v>440</v>
      </c>
      <c r="D278" t="s">
        <v>442</v>
      </c>
      <c r="E278" s="36" t="s">
        <v>288</v>
      </c>
      <c r="F278" t="s">
        <v>392</v>
      </c>
      <c r="G278" t="s">
        <v>418</v>
      </c>
      <c r="H278" s="22" t="e">
        <f>VLOOKUP($B278,Data!$A$8:$EZ$351,Data!EA$4,FALSE)</f>
        <v>#DIV/0!</v>
      </c>
      <c r="I278" s="22">
        <f>VLOOKUP($B278,Data!$A$8:$EZ$351,Data!EB$4,FALSE)</f>
        <v>5.6671398154719659E-2</v>
      </c>
      <c r="J278" s="22">
        <f>VLOOKUP($B278,Data!$A$8:$EZ$351,Data!EC$4,FALSE)</f>
        <v>5.4212765957446805E-2</v>
      </c>
      <c r="K278" s="22">
        <f>VLOOKUP($B278,Data!$A$8:$EZ$351,Data!ED$4,FALSE)</f>
        <v>5.0965223562810504E-2</v>
      </c>
      <c r="L278" s="22">
        <f>VLOOKUP($B278,Data!$A$8:$EZ$351,Data!EE$4,FALSE)</f>
        <v>5.1087570621468924E-2</v>
      </c>
      <c r="M278" s="22">
        <f>VLOOKUP($B278,Data!$A$8:$EZ$351,Data!EF$4,FALSE)</f>
        <v>4.6100628930817608E-2</v>
      </c>
      <c r="N278" s="22">
        <f>VLOOKUP($B278,Data!$A$8:$EZ$351,Data!EG$4,FALSE)</f>
        <v>4.170375521557719E-2</v>
      </c>
      <c r="O278" s="22">
        <f>VLOOKUP($B278,Data!$A$8:$EZ$351,Data!EH$4,FALSE)</f>
        <v>3.7651991614255767E-2</v>
      </c>
      <c r="P278" s="22">
        <f>VLOOKUP($B278,Data!$A$8:$EZ$351,Data!EI$4,FALSE)</f>
        <v>3.5038542396636299E-2</v>
      </c>
      <c r="Q278" s="22">
        <f>VLOOKUP($B278,Data!$A$8:$EZ$351,Data!EJ$4,FALSE)</f>
        <v>3.6986111111111108E-2</v>
      </c>
      <c r="R278" s="22">
        <f>VLOOKUP($B278,Data!$A$8:$EZ$351,Data!EK$4,FALSE)</f>
        <v>3.6909216909216912E-2</v>
      </c>
      <c r="S278" s="22">
        <f>VLOOKUP($B278,Data!$A$8:$EZ$351,Data!EL$4,FALSE)</f>
        <v>3.5183391003460206E-2</v>
      </c>
      <c r="T278" s="22">
        <f>VLOOKUP($B278,Data!$A$8:$EZ$351,Data!EM$4,FALSE)</f>
        <v>3.5689535689535687E-2</v>
      </c>
      <c r="U278" s="22">
        <f>VLOOKUP($B278,Data!$A$8:$EZ$351,Data!EN$4,FALSE)</f>
        <v>3.4751574527641708E-2</v>
      </c>
      <c r="V278" s="22">
        <f>VLOOKUP($B278,Data!$A$8:$EZ$351,Data!EO$4,FALSE)</f>
        <v>3.3986206896551727E-2</v>
      </c>
      <c r="W278" s="22">
        <f>VLOOKUP($B278,Data!$A$8:$EZ$351,Data!EP$4,FALSE)</f>
        <v>3.2947295423023576E-2</v>
      </c>
      <c r="X278" s="22">
        <f>VLOOKUP($B278,Data!$A$8:$EZ$351,Data!EQ$4,FALSE)</f>
        <v>3.3991625959525471E-2</v>
      </c>
      <c r="Y278" s="22">
        <f>VLOOKUP($B278,Data!$A$8:$EZ$351,Data!ER$4,FALSE)</f>
        <v>3.3829936753338015E-2</v>
      </c>
      <c r="Z278" s="22">
        <f>VLOOKUP($B278,Data!$A$8:$EZ$351,Data!ES$4,FALSE)</f>
        <v>3.3484954513645908E-2</v>
      </c>
      <c r="AA278" s="22">
        <f>VLOOKUP($B278,Data!$A$8:$EZ$351,Data!ET$4,FALSE)</f>
        <v>3.2760823278921221E-2</v>
      </c>
      <c r="AB278" s="22">
        <f>VLOOKUP($B278,Data!$A$8:$EZ$351,Data!EU$4,FALSE)</f>
        <v>3.4165487977369166E-2</v>
      </c>
      <c r="AC278" s="22">
        <f>VLOOKUP($B278,Data!$A$8:$EZ$351,Data!EV$4,FALSE)</f>
        <v>3.2806158152554235E-2</v>
      </c>
      <c r="AD278" s="22">
        <f>VLOOKUP($B278,Data!$A$8:$EZ$351,Data!EW$4,FALSE)</f>
        <v>3.2244177840508113E-2</v>
      </c>
      <c r="AE278" s="22">
        <f>VLOOKUP($B278,Data!$A$8:$EZ$351,Data!EX$4,FALSE)</f>
        <v>3.1639118457300275E-2</v>
      </c>
      <c r="AF278" s="22">
        <f>VLOOKUP($B278,Data!$A$8:$EZ$351,Data!EY$4,FALSE)</f>
        <v>3.3298538622129434E-2</v>
      </c>
      <c r="AG278" s="22">
        <f>VLOOKUP($B278,Data!$A$8:$EZ$351,Data!EZ$4,FALSE)</f>
        <v>3.2876806607019957E-2</v>
      </c>
      <c r="AH278" s="22">
        <f>VLOOKUP($B278,Data!$A$8:$FA$351,Data!FA$4,FALSE)</f>
        <v>3.3646485734168403E-2</v>
      </c>
      <c r="AI278" s="22">
        <f>VLOOKUP($B278,Data!$A$8:FB$351,Data!FB$4,FALSE)</f>
        <v>3.659604519774011E-2</v>
      </c>
      <c r="AJ278" s="22">
        <f>VLOOKUP($B278,Data!$A$8:FC$351,Data!FC$4,FALSE)</f>
        <v>3.7818306951135583E-2</v>
      </c>
      <c r="AK278" s="22">
        <f>VLOOKUP($B278,Data!$A$8:FD$351,Data!FD$4,FALSE)</f>
        <v>7.625801853171775E-2</v>
      </c>
      <c r="AL278" s="22">
        <f>VLOOKUP($B278,Data!$A$8:FE$351,Data!FE$4,FALSE)</f>
        <v>7.4198047419804736E-2</v>
      </c>
      <c r="AM278" s="22">
        <f>VLOOKUP($B278,Data!$A$8:FF$351,Data!FF$4,FALSE)</f>
        <v>7.3389830508474571E-2</v>
      </c>
      <c r="AN278" s="22" t="e">
        <f>VLOOKUP($B278,Data!$A$8:$EZ$351,Data!#REF!,FALSE)</f>
        <v>#REF!</v>
      </c>
      <c r="AO278" s="22" t="e">
        <f>VLOOKUP($B278,Data!$A$8:$EZ$351,Data!#REF!,FALSE)</f>
        <v>#REF!</v>
      </c>
      <c r="AP278" s="22" t="e">
        <f>VLOOKUP($B278,Data!$A$8:$EZ$351,Data!#REF!,FALSE)</f>
        <v>#REF!</v>
      </c>
      <c r="AQ278" s="22" t="e">
        <f>VLOOKUP($B278,Data!$A$8:$EZ$351,Data!#REF!,FALSE)</f>
        <v>#REF!</v>
      </c>
      <c r="AR278" s="22" t="e">
        <f>VLOOKUP($B278,Data!$A$8:$EZ$351,Data!#REF!,FALSE)</f>
        <v>#REF!</v>
      </c>
      <c r="AS278" s="22" t="e">
        <f>VLOOKUP($B278,Data!$A$8:$EZ$351,Data!#REF!,FALSE)</f>
        <v>#REF!</v>
      </c>
      <c r="AT278" s="22" t="e">
        <f>VLOOKUP($B278,Data!$A$8:$EZ$351,Data!#REF!,FALSE)</f>
        <v>#REF!</v>
      </c>
      <c r="AU278" s="22" t="e">
        <f>VLOOKUP($B278,Data!$A$8:$EZ$351,Data!#REF!,FALSE)</f>
        <v>#REF!</v>
      </c>
      <c r="AV278" s="22" t="e">
        <f>VLOOKUP($B278,Data!$A$8:$EZ$351,Data!#REF!,FALSE)</f>
        <v>#REF!</v>
      </c>
      <c r="AW278" s="22" t="e">
        <f>VLOOKUP($B278,Data!$A$8:$EZ$351,Data!#REF!,FALSE)</f>
        <v>#REF!</v>
      </c>
      <c r="AX278" s="22" t="e">
        <f>VLOOKUP($B278,Data!$A$8:$EZ$351,Data!#REF!,FALSE)</f>
        <v>#REF!</v>
      </c>
      <c r="AY278" s="22" t="e">
        <f>VLOOKUP($B278,Data!$A$8:$EZ$351,Data!#REF!,FALSE)</f>
        <v>#REF!</v>
      </c>
      <c r="AZ278" s="22" t="e">
        <f>VLOOKUP($B278,Data!$A$8:$EZ$351,Data!#REF!,FALSE)</f>
        <v>#REF!</v>
      </c>
      <c r="BA278" s="22" t="e">
        <f>VLOOKUP($B278,Data!$A$8:$EZ$351,Data!#REF!,FALSE)</f>
        <v>#REF!</v>
      </c>
      <c r="BB278" s="22" t="e">
        <f>VLOOKUP($B278,Data!$A$8:$EZ$351,Data!#REF!,FALSE)</f>
        <v>#REF!</v>
      </c>
      <c r="BC278" s="22" t="e">
        <f>VLOOKUP($B278,Data!$A$8:$EZ$351,Data!#REF!,FALSE)</f>
        <v>#REF!</v>
      </c>
      <c r="BD278" s="22" t="e">
        <f>VLOOKUP($B278,Data!$A$8:$EZ$351,Data!#REF!,FALSE)</f>
        <v>#REF!</v>
      </c>
      <c r="BE278" s="22" t="e">
        <f>VLOOKUP($B278,Data!$A$8:$EZ$351,Data!#REF!,FALSE)</f>
        <v>#REF!</v>
      </c>
    </row>
    <row r="279" spans="1:57" x14ac:dyDescent="0.3">
      <c r="A279" s="1"/>
      <c r="B279" s="16" t="s">
        <v>289</v>
      </c>
      <c r="C279" s="35" t="s">
        <v>440</v>
      </c>
      <c r="D279" t="s">
        <v>442</v>
      </c>
      <c r="E279" s="36" t="s">
        <v>289</v>
      </c>
      <c r="F279" t="s">
        <v>407</v>
      </c>
      <c r="G279" t="s">
        <v>418</v>
      </c>
      <c r="H279" s="22" t="e">
        <f>VLOOKUP($B279,Data!$A$8:$EZ$351,Data!EA$4,FALSE)</f>
        <v>#DIV/0!</v>
      </c>
      <c r="I279" s="22">
        <f>VLOOKUP($B279,Data!$A$8:$EZ$351,Data!EB$4,FALSE)</f>
        <v>9.6439790575916229E-2</v>
      </c>
      <c r="J279" s="22">
        <f>VLOOKUP($B279,Data!$A$8:$EZ$351,Data!EC$4,FALSE)</f>
        <v>9.1717597471022122E-2</v>
      </c>
      <c r="K279" s="22">
        <f>VLOOKUP($B279,Data!$A$8:$EZ$351,Data!ED$4,FALSE)</f>
        <v>8.9008528784648183E-2</v>
      </c>
      <c r="L279" s="22">
        <f>VLOOKUP($B279,Data!$A$8:$EZ$351,Data!EE$4,FALSE)</f>
        <v>8.861587982832618E-2</v>
      </c>
      <c r="M279" s="22">
        <f>VLOOKUP($B279,Data!$A$8:$EZ$351,Data!EF$4,FALSE)</f>
        <v>8.0215285252960178E-2</v>
      </c>
      <c r="N279" s="22">
        <f>VLOOKUP($B279,Data!$A$8:$EZ$351,Data!EG$4,FALSE)</f>
        <v>7.425965665236052E-2</v>
      </c>
      <c r="O279" s="22">
        <f>VLOOKUP($B279,Data!$A$8:$EZ$351,Data!EH$4,FALSE)</f>
        <v>6.9393282773564463E-2</v>
      </c>
      <c r="P279" s="22">
        <f>VLOOKUP($B279,Data!$A$8:$EZ$351,Data!EI$4,FALSE)</f>
        <v>6.6478121664887938E-2</v>
      </c>
      <c r="Q279" s="22">
        <f>VLOOKUP($B279,Data!$A$8:$EZ$351,Data!EJ$4,FALSE)</f>
        <v>6.1725997842502697E-2</v>
      </c>
      <c r="R279" s="22">
        <f>VLOOKUP($B279,Data!$A$8:$EZ$351,Data!EK$4,FALSE)</f>
        <v>5.8656716417910447E-2</v>
      </c>
      <c r="S279" s="22">
        <f>VLOOKUP($B279,Data!$A$8:$EZ$351,Data!EL$4,FALSE)</f>
        <v>6.0815899581589956E-2</v>
      </c>
      <c r="T279" s="22">
        <f>VLOOKUP($B279,Data!$A$8:$EZ$351,Data!EM$4,FALSE)</f>
        <v>6.488817891373802E-2</v>
      </c>
      <c r="U279" s="22">
        <f>VLOOKUP($B279,Data!$A$8:$EZ$351,Data!EN$4,FALSE)</f>
        <v>6.2612419700214139E-2</v>
      </c>
      <c r="V279" s="22">
        <f>VLOOKUP($B279,Data!$A$8:$EZ$351,Data!EO$4,FALSE)</f>
        <v>6.2045209903121637E-2</v>
      </c>
      <c r="W279" s="22">
        <f>VLOOKUP($B279,Data!$A$8:$EZ$351,Data!EP$4,FALSE)</f>
        <v>6.3303867403314923E-2</v>
      </c>
      <c r="X279" s="22">
        <f>VLOOKUP($B279,Data!$A$8:$EZ$351,Data!EQ$4,FALSE)</f>
        <v>6.612087912087912E-2</v>
      </c>
      <c r="Y279" s="22">
        <f>VLOOKUP($B279,Data!$A$8:$EZ$351,Data!ER$4,FALSE)</f>
        <v>6.0616883116883118E-2</v>
      </c>
      <c r="Z279" s="22">
        <f>VLOOKUP($B279,Data!$A$8:$EZ$351,Data!ES$4,FALSE)</f>
        <v>6.1255656108597283E-2</v>
      </c>
      <c r="AA279" s="22">
        <f>VLOOKUP($B279,Data!$A$8:$EZ$351,Data!ET$4,FALSE)</f>
        <v>5.7268770402611531E-2</v>
      </c>
      <c r="AB279" s="22">
        <f>VLOOKUP($B279,Data!$A$8:$EZ$351,Data!EU$4,FALSE)</f>
        <v>5.9760348583877992E-2</v>
      </c>
      <c r="AC279" s="22">
        <f>VLOOKUP($B279,Data!$A$8:$EZ$351,Data!EV$4,FALSE)</f>
        <v>5.9731543624161075E-2</v>
      </c>
      <c r="AD279" s="22">
        <f>VLOOKUP($B279,Data!$A$8:$EZ$351,Data!EW$4,FALSE)</f>
        <v>5.7667031763417302E-2</v>
      </c>
      <c r="AE279" s="22">
        <f>VLOOKUP($B279,Data!$A$8:$EZ$351,Data!EX$4,FALSE)</f>
        <v>5.7566079295154185E-2</v>
      </c>
      <c r="AF279" s="22">
        <f>VLOOKUP($B279,Data!$A$8:$EZ$351,Data!EY$4,FALSE)</f>
        <v>6.0121816168327798E-2</v>
      </c>
      <c r="AG279" s="22">
        <f>VLOOKUP($B279,Data!$A$8:$EZ$351,Data!EZ$4,FALSE)</f>
        <v>5.8129032258064518E-2</v>
      </c>
      <c r="AH279" s="22">
        <f>VLOOKUP($B279,Data!$A$8:$FA$351,Data!FA$4,FALSE)</f>
        <v>5.7173678532901832E-2</v>
      </c>
      <c r="AI279" s="22">
        <f>VLOOKUP($B279,Data!$A$8:FB$351,Data!FB$4,FALSE)</f>
        <v>5.7661202185792348E-2</v>
      </c>
      <c r="AJ279" s="22">
        <f>VLOOKUP($B279,Data!$A$8:FC$351,Data!FC$4,FALSE)</f>
        <v>5.9295010845986984E-2</v>
      </c>
      <c r="AK279" s="22">
        <f>VLOOKUP($B279,Data!$A$8:FD$351,Data!FD$4,FALSE)</f>
        <v>9.8665207877461705E-2</v>
      </c>
      <c r="AL279" s="22">
        <f>VLOOKUP($B279,Data!$A$8:FE$351,Data!FE$4,FALSE)</f>
        <v>9.1808510638297869E-2</v>
      </c>
      <c r="AM279" s="22">
        <f>VLOOKUP($B279,Data!$A$8:FF$351,Data!FF$4,FALSE)</f>
        <v>8.5322069693769806E-2</v>
      </c>
      <c r="AN279" s="22" t="e">
        <f>VLOOKUP($B279,Data!$A$8:$EZ$351,Data!#REF!,FALSE)</f>
        <v>#REF!</v>
      </c>
      <c r="AO279" s="22" t="e">
        <f>VLOOKUP($B279,Data!$A$8:$EZ$351,Data!#REF!,FALSE)</f>
        <v>#REF!</v>
      </c>
      <c r="AP279" s="22" t="e">
        <f>VLOOKUP($B279,Data!$A$8:$EZ$351,Data!#REF!,FALSE)</f>
        <v>#REF!</v>
      </c>
      <c r="AQ279" s="22" t="e">
        <f>VLOOKUP($B279,Data!$A$8:$EZ$351,Data!#REF!,FALSE)</f>
        <v>#REF!</v>
      </c>
      <c r="AR279" s="22" t="e">
        <f>VLOOKUP($B279,Data!$A$8:$EZ$351,Data!#REF!,FALSE)</f>
        <v>#REF!</v>
      </c>
      <c r="AS279" s="22" t="e">
        <f>VLOOKUP($B279,Data!$A$8:$EZ$351,Data!#REF!,FALSE)</f>
        <v>#REF!</v>
      </c>
      <c r="AT279" s="22" t="e">
        <f>VLOOKUP($B279,Data!$A$8:$EZ$351,Data!#REF!,FALSE)</f>
        <v>#REF!</v>
      </c>
      <c r="AU279" s="22" t="e">
        <f>VLOOKUP($B279,Data!$A$8:$EZ$351,Data!#REF!,FALSE)</f>
        <v>#REF!</v>
      </c>
      <c r="AV279" s="22" t="e">
        <f>VLOOKUP($B279,Data!$A$8:$EZ$351,Data!#REF!,FALSE)</f>
        <v>#REF!</v>
      </c>
      <c r="AW279" s="22" t="e">
        <f>VLOOKUP($B279,Data!$A$8:$EZ$351,Data!#REF!,FALSE)</f>
        <v>#REF!</v>
      </c>
      <c r="AX279" s="22" t="e">
        <f>VLOOKUP($B279,Data!$A$8:$EZ$351,Data!#REF!,FALSE)</f>
        <v>#REF!</v>
      </c>
      <c r="AY279" s="22" t="e">
        <f>VLOOKUP($B279,Data!$A$8:$EZ$351,Data!#REF!,FALSE)</f>
        <v>#REF!</v>
      </c>
      <c r="AZ279" s="22" t="e">
        <f>VLOOKUP($B279,Data!$A$8:$EZ$351,Data!#REF!,FALSE)</f>
        <v>#REF!</v>
      </c>
      <c r="BA279" s="22" t="e">
        <f>VLOOKUP($B279,Data!$A$8:$EZ$351,Data!#REF!,FALSE)</f>
        <v>#REF!</v>
      </c>
      <c r="BB279" s="22" t="e">
        <f>VLOOKUP($B279,Data!$A$8:$EZ$351,Data!#REF!,FALSE)</f>
        <v>#REF!</v>
      </c>
      <c r="BC279" s="22" t="e">
        <f>VLOOKUP($B279,Data!$A$8:$EZ$351,Data!#REF!,FALSE)</f>
        <v>#REF!</v>
      </c>
      <c r="BD279" s="22" t="e">
        <f>VLOOKUP($B279,Data!$A$8:$EZ$351,Data!#REF!,FALSE)</f>
        <v>#REF!</v>
      </c>
      <c r="BE279" s="22" t="e">
        <f>VLOOKUP($B279,Data!$A$8:$EZ$351,Data!#REF!,FALSE)</f>
        <v>#REF!</v>
      </c>
    </row>
    <row r="280" spans="1:57" x14ac:dyDescent="0.3">
      <c r="A280" s="1"/>
      <c r="B280" s="16" t="s">
        <v>290</v>
      </c>
      <c r="C280" s="35" t="s">
        <v>440</v>
      </c>
      <c r="D280" t="s">
        <v>442</v>
      </c>
      <c r="E280" s="36" t="s">
        <v>445</v>
      </c>
      <c r="F280" t="s">
        <v>406</v>
      </c>
      <c r="G280" t="s">
        <v>418</v>
      </c>
      <c r="H280" s="22" t="e">
        <f>VLOOKUP($B280,Data!$A$8:$EZ$351,Data!EA$4,FALSE)</f>
        <v>#DIV/0!</v>
      </c>
      <c r="I280" s="22">
        <f>VLOOKUP($B280,Data!$A$8:$EZ$351,Data!EB$4,FALSE)</f>
        <v>0.10376061120543294</v>
      </c>
      <c r="J280" s="22">
        <f>VLOOKUP($B280,Data!$A$8:$EZ$351,Data!EC$4,FALSE)</f>
        <v>9.8592528236316243E-2</v>
      </c>
      <c r="K280" s="22">
        <f>VLOOKUP($B280,Data!$A$8:$EZ$351,Data!ED$4,FALSE)</f>
        <v>9.0017376194613377E-2</v>
      </c>
      <c r="L280" s="22">
        <f>VLOOKUP($B280,Data!$A$8:$EZ$351,Data!EE$4,FALSE)</f>
        <v>9.4260717410323713E-2</v>
      </c>
      <c r="M280" s="22">
        <f>VLOOKUP($B280,Data!$A$8:$EZ$351,Data!EF$4,FALSE)</f>
        <v>8.4720496894409941E-2</v>
      </c>
      <c r="N280" s="22">
        <f>VLOOKUP($B280,Data!$A$8:$EZ$351,Data!EG$4,FALSE)</f>
        <v>7.3753280839895019E-2</v>
      </c>
      <c r="O280" s="22">
        <f>VLOOKUP($B280,Data!$A$8:$EZ$351,Data!EH$4,FALSE)</f>
        <v>6.1498287671232874E-2</v>
      </c>
      <c r="P280" s="22">
        <f>VLOOKUP($B280,Data!$A$8:$EZ$351,Data!EI$4,FALSE)</f>
        <v>6.3028764805414556E-2</v>
      </c>
      <c r="Q280" s="22">
        <f>VLOOKUP($B280,Data!$A$8:$EZ$351,Data!EJ$4,FALSE)</f>
        <v>5.9890939597315437E-2</v>
      </c>
      <c r="R280" s="22">
        <f>VLOOKUP($B280,Data!$A$8:$EZ$351,Data!EK$4,FALSE)</f>
        <v>5.6335877862595418E-2</v>
      </c>
      <c r="S280" s="22">
        <f>VLOOKUP($B280,Data!$A$8:$EZ$351,Data!EL$4,FALSE)</f>
        <v>5.3820512820512818E-2</v>
      </c>
      <c r="T280" s="22">
        <f>VLOOKUP($B280,Data!$A$8:$EZ$351,Data!EM$4,FALSE)</f>
        <v>6.180313588850174E-2</v>
      </c>
      <c r="U280" s="22">
        <f>VLOOKUP($B280,Data!$A$8:$EZ$351,Data!EN$4,FALSE)</f>
        <v>5.7692307692307696E-2</v>
      </c>
      <c r="V280" s="22">
        <f>VLOOKUP($B280,Data!$A$8:$EZ$351,Data!EO$4,FALSE)</f>
        <v>5.5021132713440404E-2</v>
      </c>
      <c r="W280" s="22">
        <f>VLOOKUP($B280,Data!$A$8:$EZ$351,Data!EP$4,FALSE)</f>
        <v>5.1680532445923459E-2</v>
      </c>
      <c r="X280" s="22">
        <f>VLOOKUP($B280,Data!$A$8:$EZ$351,Data!EQ$4,FALSE)</f>
        <v>5.8128654970760231E-2</v>
      </c>
      <c r="Y280" s="22">
        <f>VLOOKUP($B280,Data!$A$8:$EZ$351,Data!ER$4,FALSE)</f>
        <v>5.8348856900931417E-2</v>
      </c>
      <c r="Z280" s="22">
        <f>VLOOKUP($B280,Data!$A$8:$EZ$351,Data!ES$4,FALSE)</f>
        <v>5.5798319327731091E-2</v>
      </c>
      <c r="AA280" s="22">
        <f>VLOOKUP($B280,Data!$A$8:$EZ$351,Data!ET$4,FALSE)</f>
        <v>5.5148179508890768E-2</v>
      </c>
      <c r="AB280" s="22">
        <f>VLOOKUP($B280,Data!$A$8:$EZ$351,Data!EU$4,FALSE)</f>
        <v>6.0492898913951543E-2</v>
      </c>
      <c r="AC280" s="22">
        <f>VLOOKUP($B280,Data!$A$8:$EZ$351,Data!EV$4,FALSE)</f>
        <v>5.900826446280992E-2</v>
      </c>
      <c r="AD280" s="22">
        <f>VLOOKUP($B280,Data!$A$8:$EZ$351,Data!EW$4,FALSE)</f>
        <v>5.6984126984126984E-2</v>
      </c>
      <c r="AE280" s="22">
        <f>VLOOKUP($B280,Data!$A$8:$EZ$351,Data!EX$4,FALSE)</f>
        <v>5.6820119352088659E-2</v>
      </c>
      <c r="AF280" s="22">
        <f>VLOOKUP($B280,Data!$A$8:$EZ$351,Data!EY$4,FALSE)</f>
        <v>6.2739726027397261E-2</v>
      </c>
      <c r="AG280" s="22">
        <f>VLOOKUP($B280,Data!$A$8:$EZ$351,Data!EZ$4,FALSE)</f>
        <v>6.3848122866894202E-2</v>
      </c>
      <c r="AH280" s="22">
        <f>VLOOKUP($B280,Data!$A$8:$FA$351,Data!FA$4,FALSE)</f>
        <v>6.12637828668363E-2</v>
      </c>
      <c r="AI280" s="22">
        <f>VLOOKUP($B280,Data!$A$8:FB$351,Data!FB$4,FALSE)</f>
        <v>5.9858921161825729E-2</v>
      </c>
      <c r="AJ280" s="22">
        <f>VLOOKUP($B280,Data!$A$8:FC$351,Data!FC$4,FALSE)</f>
        <v>6.4934210526315789E-2</v>
      </c>
      <c r="AK280" s="22">
        <f>VLOOKUP($B280,Data!$A$8:FD$351,Data!FD$4,FALSE)</f>
        <v>0.11206005004170141</v>
      </c>
      <c r="AL280" s="22">
        <f>VLOOKUP($B280,Data!$A$8:FE$351,Data!FE$4,FALSE)</f>
        <v>0.10793300653594771</v>
      </c>
      <c r="AM280" s="22">
        <f>VLOOKUP($B280,Data!$A$8:FF$351,Data!FF$4,FALSE)</f>
        <v>0.10280844155844156</v>
      </c>
      <c r="AN280" s="22" t="e">
        <f>VLOOKUP($B280,Data!$A$8:$EZ$351,Data!#REF!,FALSE)</f>
        <v>#REF!</v>
      </c>
      <c r="AO280" s="22" t="e">
        <f>VLOOKUP($B280,Data!$A$8:$EZ$351,Data!#REF!,FALSE)</f>
        <v>#REF!</v>
      </c>
      <c r="AP280" s="22" t="e">
        <f>VLOOKUP($B280,Data!$A$8:$EZ$351,Data!#REF!,FALSE)</f>
        <v>#REF!</v>
      </c>
      <c r="AQ280" s="22" t="e">
        <f>VLOOKUP($B280,Data!$A$8:$EZ$351,Data!#REF!,FALSE)</f>
        <v>#REF!</v>
      </c>
      <c r="AR280" s="22" t="e">
        <f>VLOOKUP($B280,Data!$A$8:$EZ$351,Data!#REF!,FALSE)</f>
        <v>#REF!</v>
      </c>
      <c r="AS280" s="22" t="e">
        <f>VLOOKUP($B280,Data!$A$8:$EZ$351,Data!#REF!,FALSE)</f>
        <v>#REF!</v>
      </c>
      <c r="AT280" s="22" t="e">
        <f>VLOOKUP($B280,Data!$A$8:$EZ$351,Data!#REF!,FALSE)</f>
        <v>#REF!</v>
      </c>
      <c r="AU280" s="22" t="e">
        <f>VLOOKUP($B280,Data!$A$8:$EZ$351,Data!#REF!,FALSE)</f>
        <v>#REF!</v>
      </c>
      <c r="AV280" s="22" t="e">
        <f>VLOOKUP($B280,Data!$A$8:$EZ$351,Data!#REF!,FALSE)</f>
        <v>#REF!</v>
      </c>
      <c r="AW280" s="22" t="e">
        <f>VLOOKUP($B280,Data!$A$8:$EZ$351,Data!#REF!,FALSE)</f>
        <v>#REF!</v>
      </c>
      <c r="AX280" s="22" t="e">
        <f>VLOOKUP($B280,Data!$A$8:$EZ$351,Data!#REF!,FALSE)</f>
        <v>#REF!</v>
      </c>
      <c r="AY280" s="22" t="e">
        <f>VLOOKUP($B280,Data!$A$8:$EZ$351,Data!#REF!,FALSE)</f>
        <v>#REF!</v>
      </c>
      <c r="AZ280" s="22" t="e">
        <f>VLOOKUP($B280,Data!$A$8:$EZ$351,Data!#REF!,FALSE)</f>
        <v>#REF!</v>
      </c>
      <c r="BA280" s="22" t="e">
        <f>VLOOKUP($B280,Data!$A$8:$EZ$351,Data!#REF!,FALSE)</f>
        <v>#REF!</v>
      </c>
      <c r="BB280" s="22" t="e">
        <f>VLOOKUP($B280,Data!$A$8:$EZ$351,Data!#REF!,FALSE)</f>
        <v>#REF!</v>
      </c>
      <c r="BC280" s="22" t="e">
        <f>VLOOKUP($B280,Data!$A$8:$EZ$351,Data!#REF!,FALSE)</f>
        <v>#REF!</v>
      </c>
      <c r="BD280" s="22" t="e">
        <f>VLOOKUP($B280,Data!$A$8:$EZ$351,Data!#REF!,FALSE)</f>
        <v>#REF!</v>
      </c>
      <c r="BE280" s="22" t="e">
        <f>VLOOKUP($B280,Data!$A$8:$EZ$351,Data!#REF!,FALSE)</f>
        <v>#REF!</v>
      </c>
    </row>
    <row r="281" spans="1:57" x14ac:dyDescent="0.3">
      <c r="A281" s="1"/>
      <c r="B281" s="16" t="s">
        <v>291</v>
      </c>
      <c r="C281" s="35" t="s">
        <v>441</v>
      </c>
      <c r="D281" t="s">
        <v>0</v>
      </c>
      <c r="E281" s="36" t="s">
        <v>291</v>
      </c>
      <c r="F281" t="s">
        <v>386</v>
      </c>
      <c r="G281" t="s">
        <v>418</v>
      </c>
      <c r="H281" s="22" t="e">
        <f>VLOOKUP($B281,Data!$A$8:$EZ$351,Data!EA$4,FALSE)</f>
        <v>#DIV/0!</v>
      </c>
      <c r="I281" s="22">
        <f>VLOOKUP($B281,Data!$A$8:$EZ$351,Data!EB$4,FALSE)</f>
        <v>2.9404332129963899E-2</v>
      </c>
      <c r="J281" s="22">
        <f>VLOOKUP($B281,Data!$A$8:$EZ$351,Data!EC$4,FALSE)</f>
        <v>2.6331569664903E-2</v>
      </c>
      <c r="K281" s="22">
        <f>VLOOKUP($B281,Data!$A$8:$EZ$351,Data!ED$4,FALSE)</f>
        <v>2.481081081081081E-2</v>
      </c>
      <c r="L281" s="22">
        <f>VLOOKUP($B281,Data!$A$8:$EZ$351,Data!EE$4,FALSE)</f>
        <v>2.3986013986013986E-2</v>
      </c>
      <c r="M281" s="22">
        <f>VLOOKUP($B281,Data!$A$8:$EZ$351,Data!EF$4,FALSE)</f>
        <v>2.2050359712230214E-2</v>
      </c>
      <c r="N281" s="22">
        <f>VLOOKUP($B281,Data!$A$8:$EZ$351,Data!EG$4,FALSE)</f>
        <v>1.9380530973451326E-2</v>
      </c>
      <c r="O281" s="22">
        <f>VLOOKUP($B281,Data!$A$8:$EZ$351,Data!EH$4,FALSE)</f>
        <v>1.8482142857142857E-2</v>
      </c>
      <c r="P281" s="22">
        <f>VLOOKUP($B281,Data!$A$8:$EZ$351,Data!EI$4,FALSE)</f>
        <v>1.9255319148936169E-2</v>
      </c>
      <c r="Q281" s="22">
        <f>VLOOKUP($B281,Data!$A$8:$EZ$351,Data!EJ$4,FALSE)</f>
        <v>1.6655112651646448E-2</v>
      </c>
      <c r="R281" s="22">
        <f>VLOOKUP($B281,Data!$A$8:$EZ$351,Data!EK$4,FALSE)</f>
        <v>1.528695652173913E-2</v>
      </c>
      <c r="S281" s="22">
        <f>VLOOKUP($B281,Data!$A$8:$EZ$351,Data!EL$4,FALSE)</f>
        <v>1.4958123953098828E-2</v>
      </c>
      <c r="T281" s="22">
        <f>VLOOKUP($B281,Data!$A$8:$EZ$351,Data!EM$4,FALSE)</f>
        <v>1.7564322469982848E-2</v>
      </c>
      <c r="U281" s="22">
        <f>VLOOKUP($B281,Data!$A$8:$EZ$351,Data!EN$4,FALSE)</f>
        <v>1.5247018739352641E-2</v>
      </c>
      <c r="V281" s="22">
        <f>VLOOKUP($B281,Data!$A$8:$EZ$351,Data!EO$4,FALSE)</f>
        <v>1.5324232081911263E-2</v>
      </c>
      <c r="W281" s="22">
        <f>VLOOKUP($B281,Data!$A$8:$EZ$351,Data!EP$4,FALSE)</f>
        <v>1.5034843205574912E-2</v>
      </c>
      <c r="X281" s="22">
        <f>VLOOKUP($B281,Data!$A$8:$EZ$351,Data!EQ$4,FALSE)</f>
        <v>1.6129032258064516E-2</v>
      </c>
      <c r="Y281" s="22">
        <f>VLOOKUP($B281,Data!$A$8:$EZ$351,Data!ER$4,FALSE)</f>
        <v>1.6455906821963396E-2</v>
      </c>
      <c r="Z281" s="22">
        <f>VLOOKUP($B281,Data!$A$8:$EZ$351,Data!ES$4,FALSE)</f>
        <v>1.6315789473684211E-2</v>
      </c>
      <c r="AA281" s="22">
        <f>VLOOKUP($B281,Data!$A$8:$EZ$351,Data!ET$4,FALSE)</f>
        <v>1.5881355932203391E-2</v>
      </c>
      <c r="AB281" s="22">
        <f>VLOOKUP($B281,Data!$A$8:$EZ$351,Data!EU$4,FALSE)</f>
        <v>1.730050933786078E-2</v>
      </c>
      <c r="AC281" s="22">
        <f>VLOOKUP($B281,Data!$A$8:$EZ$351,Data!EV$4,FALSE)</f>
        <v>1.8505338078291814E-2</v>
      </c>
      <c r="AD281" s="22">
        <f>VLOOKUP($B281,Data!$A$8:$EZ$351,Data!EW$4,FALSE)</f>
        <v>1.7986111111111112E-2</v>
      </c>
      <c r="AE281" s="22">
        <f>VLOOKUP($B281,Data!$A$8:$EZ$351,Data!EX$4,FALSE)</f>
        <v>1.8672727272727271E-2</v>
      </c>
      <c r="AF281" s="22">
        <f>VLOOKUP($B281,Data!$A$8:$EZ$351,Data!EY$4,FALSE)</f>
        <v>2.0111940298507464E-2</v>
      </c>
      <c r="AG281" s="22">
        <f>VLOOKUP($B281,Data!$A$8:$EZ$351,Data!EZ$4,FALSE)</f>
        <v>1.9040852575488456E-2</v>
      </c>
      <c r="AH281" s="22">
        <f>VLOOKUP($B281,Data!$A$8:$FA$351,Data!FA$4,FALSE)</f>
        <v>1.8173913043478263E-2</v>
      </c>
      <c r="AI281" s="22">
        <f>VLOOKUP($B281,Data!$A$8:FB$351,Data!FB$4,FALSE)</f>
        <v>1.6878048780487806E-2</v>
      </c>
      <c r="AJ281" s="22">
        <f>VLOOKUP($B281,Data!$A$8:FC$351,Data!FC$4,FALSE)</f>
        <v>1.7412140575079872E-2</v>
      </c>
      <c r="AK281" s="22">
        <f>VLOOKUP($B281,Data!$A$8:FD$351,Data!FD$4,FALSE)</f>
        <v>5.0194174757281551E-2</v>
      </c>
      <c r="AL281" s="22">
        <f>VLOOKUP($B281,Data!$A$8:FE$351,Data!FE$4,FALSE)</f>
        <v>5.0114379084967318E-2</v>
      </c>
      <c r="AM281" s="22">
        <f>VLOOKUP($B281,Data!$A$8:FF$351,Data!FF$4,FALSE)</f>
        <v>4.789559543230016E-2</v>
      </c>
      <c r="AN281" s="22" t="e">
        <f>VLOOKUP($B281,Data!$A$8:$EZ$351,Data!#REF!,FALSE)</f>
        <v>#REF!</v>
      </c>
      <c r="AO281" s="22" t="e">
        <f>VLOOKUP($B281,Data!$A$8:$EZ$351,Data!#REF!,FALSE)</f>
        <v>#REF!</v>
      </c>
      <c r="AP281" s="22" t="e">
        <f>VLOOKUP($B281,Data!$A$8:$EZ$351,Data!#REF!,FALSE)</f>
        <v>#REF!</v>
      </c>
      <c r="AQ281" s="22" t="e">
        <f>VLOOKUP($B281,Data!$A$8:$EZ$351,Data!#REF!,FALSE)</f>
        <v>#REF!</v>
      </c>
      <c r="AR281" s="22" t="e">
        <f>VLOOKUP($B281,Data!$A$8:$EZ$351,Data!#REF!,FALSE)</f>
        <v>#REF!</v>
      </c>
      <c r="AS281" s="22" t="e">
        <f>VLOOKUP($B281,Data!$A$8:$EZ$351,Data!#REF!,FALSE)</f>
        <v>#REF!</v>
      </c>
      <c r="AT281" s="22" t="e">
        <f>VLOOKUP($B281,Data!$A$8:$EZ$351,Data!#REF!,FALSE)</f>
        <v>#REF!</v>
      </c>
      <c r="AU281" s="22" t="e">
        <f>VLOOKUP($B281,Data!$A$8:$EZ$351,Data!#REF!,FALSE)</f>
        <v>#REF!</v>
      </c>
      <c r="AV281" s="22" t="e">
        <f>VLOOKUP($B281,Data!$A$8:$EZ$351,Data!#REF!,FALSE)</f>
        <v>#REF!</v>
      </c>
      <c r="AW281" s="22" t="e">
        <f>VLOOKUP($B281,Data!$A$8:$EZ$351,Data!#REF!,FALSE)</f>
        <v>#REF!</v>
      </c>
      <c r="AX281" s="22" t="e">
        <f>VLOOKUP($B281,Data!$A$8:$EZ$351,Data!#REF!,FALSE)</f>
        <v>#REF!</v>
      </c>
      <c r="AY281" s="22" t="e">
        <f>VLOOKUP($B281,Data!$A$8:$EZ$351,Data!#REF!,FALSE)</f>
        <v>#REF!</v>
      </c>
      <c r="AZ281" s="22" t="e">
        <f>VLOOKUP($B281,Data!$A$8:$EZ$351,Data!#REF!,FALSE)</f>
        <v>#REF!</v>
      </c>
      <c r="BA281" s="22" t="e">
        <f>VLOOKUP($B281,Data!$A$8:$EZ$351,Data!#REF!,FALSE)</f>
        <v>#REF!</v>
      </c>
      <c r="BB281" s="22" t="e">
        <f>VLOOKUP($B281,Data!$A$8:$EZ$351,Data!#REF!,FALSE)</f>
        <v>#REF!</v>
      </c>
      <c r="BC281" s="22" t="e">
        <f>VLOOKUP($B281,Data!$A$8:$EZ$351,Data!#REF!,FALSE)</f>
        <v>#REF!</v>
      </c>
      <c r="BD281" s="22" t="e">
        <f>VLOOKUP($B281,Data!$A$8:$EZ$351,Data!#REF!,FALSE)</f>
        <v>#REF!</v>
      </c>
      <c r="BE281" s="22" t="e">
        <f>VLOOKUP($B281,Data!$A$8:$EZ$351,Data!#REF!,FALSE)</f>
        <v>#REF!</v>
      </c>
    </row>
    <row r="282" spans="1:57" x14ac:dyDescent="0.3">
      <c r="A282" s="1"/>
      <c r="B282" s="16" t="s">
        <v>292</v>
      </c>
      <c r="C282" s="35" t="s">
        <v>446</v>
      </c>
      <c r="D282" t="s">
        <v>0</v>
      </c>
      <c r="E282" s="36" t="s">
        <v>292</v>
      </c>
      <c r="F282" t="s">
        <v>413</v>
      </c>
      <c r="G282" t="s">
        <v>418</v>
      </c>
      <c r="H282" s="22" t="e">
        <f>VLOOKUP($B282,Data!$A$8:$EZ$351,Data!EA$4,FALSE)</f>
        <v>#DIV/0!</v>
      </c>
      <c r="I282" s="22">
        <f>VLOOKUP($B282,Data!$A$8:$EZ$351,Data!EB$4,FALSE)</f>
        <v>3.6798623063683304E-2</v>
      </c>
      <c r="J282" s="22">
        <f>VLOOKUP($B282,Data!$A$8:$EZ$351,Data!EC$4,FALSE)</f>
        <v>3.4111675126903551E-2</v>
      </c>
      <c r="K282" s="22">
        <f>VLOOKUP($B282,Data!$A$8:$EZ$351,Data!ED$4,FALSE)</f>
        <v>3.1416526138279929E-2</v>
      </c>
      <c r="L282" s="22">
        <f>VLOOKUP($B282,Data!$A$8:$EZ$351,Data!EE$4,FALSE)</f>
        <v>3.215146299483649E-2</v>
      </c>
      <c r="M282" s="22">
        <f>VLOOKUP($B282,Data!$A$8:$EZ$351,Data!EF$4,FALSE)</f>
        <v>2.8417391304347825E-2</v>
      </c>
      <c r="N282" s="22">
        <f>VLOOKUP($B282,Data!$A$8:$EZ$351,Data!EG$4,FALSE)</f>
        <v>2.5950266429840142E-2</v>
      </c>
      <c r="O282" s="22">
        <f>VLOOKUP($B282,Data!$A$8:$EZ$351,Data!EH$4,FALSE)</f>
        <v>2.3075601374570445E-2</v>
      </c>
      <c r="P282" s="22">
        <f>VLOOKUP($B282,Data!$A$8:$EZ$351,Data!EI$4,FALSE)</f>
        <v>2.3112244897959183E-2</v>
      </c>
      <c r="Q282" s="22">
        <f>VLOOKUP($B282,Data!$A$8:$EZ$351,Data!EJ$4,FALSE)</f>
        <v>2.0334448160535118E-2</v>
      </c>
      <c r="R282" s="22">
        <f>VLOOKUP($B282,Data!$A$8:$EZ$351,Data!EK$4,FALSE)</f>
        <v>1.9588138385502472E-2</v>
      </c>
      <c r="S282" s="22">
        <f>VLOOKUP($B282,Data!$A$8:$EZ$351,Data!EL$4,FALSE)</f>
        <v>1.9248366013071897E-2</v>
      </c>
      <c r="T282" s="22">
        <f>VLOOKUP($B282,Data!$A$8:$EZ$351,Data!EM$4,FALSE)</f>
        <v>1.9711538461538461E-2</v>
      </c>
      <c r="U282" s="22">
        <f>VLOOKUP($B282,Data!$A$8:$EZ$351,Data!EN$4,FALSE)</f>
        <v>1.763239875389408E-2</v>
      </c>
      <c r="V282" s="22">
        <f>VLOOKUP($B282,Data!$A$8:$EZ$351,Data!EO$4,FALSE)</f>
        <v>1.8348909657320871E-2</v>
      </c>
      <c r="W282" s="22">
        <f>VLOOKUP($B282,Data!$A$8:$EZ$351,Data!EP$4,FALSE)</f>
        <v>1.7819314641744549E-2</v>
      </c>
      <c r="X282" s="22">
        <f>VLOOKUP($B282,Data!$A$8:$EZ$351,Data!EQ$4,FALSE)</f>
        <v>1.8979266347687401E-2</v>
      </c>
      <c r="Y282" s="22">
        <f>VLOOKUP($B282,Data!$A$8:$EZ$351,Data!ER$4,FALSE)</f>
        <v>1.8555008210180624E-2</v>
      </c>
      <c r="Z282" s="22">
        <f>VLOOKUP($B282,Data!$A$8:$EZ$351,Data!ES$4,FALSE)</f>
        <v>1.8421052631578946E-2</v>
      </c>
      <c r="AA282" s="22">
        <f>VLOOKUP($B282,Data!$A$8:$EZ$351,Data!ET$4,FALSE)</f>
        <v>1.9005235602094241E-2</v>
      </c>
      <c r="AB282" s="22">
        <f>VLOOKUP($B282,Data!$A$8:$EZ$351,Data!EU$4,FALSE)</f>
        <v>1.8924914675767918E-2</v>
      </c>
      <c r="AC282" s="22">
        <f>VLOOKUP($B282,Data!$A$8:$EZ$351,Data!EV$4,FALSE)</f>
        <v>1.9118644067796609E-2</v>
      </c>
      <c r="AD282" s="22">
        <f>VLOOKUP($B282,Data!$A$8:$EZ$351,Data!EW$4,FALSE)</f>
        <v>1.6974522292993632E-2</v>
      </c>
      <c r="AE282" s="22">
        <f>VLOOKUP($B282,Data!$A$8:$EZ$351,Data!EX$4,FALSE)</f>
        <v>1.6486486486486488E-2</v>
      </c>
      <c r="AF282" s="22">
        <f>VLOOKUP($B282,Data!$A$8:$EZ$351,Data!EY$4,FALSE)</f>
        <v>1.8373590982286636E-2</v>
      </c>
      <c r="AG282" s="22">
        <f>VLOOKUP($B282,Data!$A$8:$EZ$351,Data!EZ$4,FALSE)</f>
        <v>1.740432612312812E-2</v>
      </c>
      <c r="AH282" s="22">
        <f>VLOOKUP($B282,Data!$A$8:$FA$351,Data!FA$4,FALSE)</f>
        <v>1.7765089722675369E-2</v>
      </c>
      <c r="AI282" s="22">
        <f>VLOOKUP($B282,Data!$A$8:FB$351,Data!FB$4,FALSE)</f>
        <v>1.7750809061488675E-2</v>
      </c>
      <c r="AJ282" s="22">
        <f>VLOOKUP($B282,Data!$A$8:FC$351,Data!FC$4,FALSE)</f>
        <v>1.9825479930191972E-2</v>
      </c>
      <c r="AK282" s="22">
        <f>VLOOKUP($B282,Data!$A$8:FD$351,Data!FD$4,FALSE)</f>
        <v>5.0051107325383308E-2</v>
      </c>
      <c r="AL282" s="22">
        <f>VLOOKUP($B282,Data!$A$8:FE$351,Data!FE$4,FALSE)</f>
        <v>4.8673300165837478E-2</v>
      </c>
      <c r="AM282" s="22">
        <f>VLOOKUP($B282,Data!$A$8:FF$351,Data!FF$4,FALSE)</f>
        <v>4.4872665534804755E-2</v>
      </c>
      <c r="AN282" s="22" t="e">
        <f>VLOOKUP($B282,Data!$A$8:$EZ$351,Data!#REF!,FALSE)</f>
        <v>#REF!</v>
      </c>
      <c r="AO282" s="22" t="e">
        <f>VLOOKUP($B282,Data!$A$8:$EZ$351,Data!#REF!,FALSE)</f>
        <v>#REF!</v>
      </c>
      <c r="AP282" s="22" t="e">
        <f>VLOOKUP($B282,Data!$A$8:$EZ$351,Data!#REF!,FALSE)</f>
        <v>#REF!</v>
      </c>
      <c r="AQ282" s="22" t="e">
        <f>VLOOKUP($B282,Data!$A$8:$EZ$351,Data!#REF!,FALSE)</f>
        <v>#REF!</v>
      </c>
      <c r="AR282" s="22" t="e">
        <f>VLOOKUP($B282,Data!$A$8:$EZ$351,Data!#REF!,FALSE)</f>
        <v>#REF!</v>
      </c>
      <c r="AS282" s="22" t="e">
        <f>VLOOKUP($B282,Data!$A$8:$EZ$351,Data!#REF!,FALSE)</f>
        <v>#REF!</v>
      </c>
      <c r="AT282" s="22" t="e">
        <f>VLOOKUP($B282,Data!$A$8:$EZ$351,Data!#REF!,FALSE)</f>
        <v>#REF!</v>
      </c>
      <c r="AU282" s="22" t="e">
        <f>VLOOKUP($B282,Data!$A$8:$EZ$351,Data!#REF!,FALSE)</f>
        <v>#REF!</v>
      </c>
      <c r="AV282" s="22" t="e">
        <f>VLOOKUP($B282,Data!$A$8:$EZ$351,Data!#REF!,FALSE)</f>
        <v>#REF!</v>
      </c>
      <c r="AW282" s="22" t="e">
        <f>VLOOKUP($B282,Data!$A$8:$EZ$351,Data!#REF!,FALSE)</f>
        <v>#REF!</v>
      </c>
      <c r="AX282" s="22" t="e">
        <f>VLOOKUP($B282,Data!$A$8:$EZ$351,Data!#REF!,FALSE)</f>
        <v>#REF!</v>
      </c>
      <c r="AY282" s="22" t="e">
        <f>VLOOKUP($B282,Data!$A$8:$EZ$351,Data!#REF!,FALSE)</f>
        <v>#REF!</v>
      </c>
      <c r="AZ282" s="22" t="e">
        <f>VLOOKUP($B282,Data!$A$8:$EZ$351,Data!#REF!,FALSE)</f>
        <v>#REF!</v>
      </c>
      <c r="BA282" s="22" t="e">
        <f>VLOOKUP($B282,Data!$A$8:$EZ$351,Data!#REF!,FALSE)</f>
        <v>#REF!</v>
      </c>
      <c r="BB282" s="22" t="e">
        <f>VLOOKUP($B282,Data!$A$8:$EZ$351,Data!#REF!,FALSE)</f>
        <v>#REF!</v>
      </c>
      <c r="BC282" s="22" t="e">
        <f>VLOOKUP($B282,Data!$A$8:$EZ$351,Data!#REF!,FALSE)</f>
        <v>#REF!</v>
      </c>
      <c r="BD282" s="22" t="e">
        <f>VLOOKUP($B282,Data!$A$8:$EZ$351,Data!#REF!,FALSE)</f>
        <v>#REF!</v>
      </c>
      <c r="BE282" s="22" t="e">
        <f>VLOOKUP($B282,Data!$A$8:$EZ$351,Data!#REF!,FALSE)</f>
        <v>#REF!</v>
      </c>
    </row>
    <row r="283" spans="1:57" x14ac:dyDescent="0.3">
      <c r="A283" s="1"/>
      <c r="B283" s="16" t="s">
        <v>293</v>
      </c>
      <c r="C283" s="35" t="s">
        <v>441</v>
      </c>
      <c r="D283" t="s">
        <v>442</v>
      </c>
      <c r="E283" s="36" t="s">
        <v>293</v>
      </c>
      <c r="F283" t="s">
        <v>418</v>
      </c>
      <c r="G283" t="s">
        <v>418</v>
      </c>
      <c r="H283" s="22" t="e">
        <f>VLOOKUP($B283,Data!$A$8:$EZ$351,Data!EA$4,FALSE)</f>
        <v>#DIV/0!</v>
      </c>
      <c r="I283" s="22">
        <f>VLOOKUP($B283,Data!$A$8:$EZ$351,Data!EB$4,FALSE)</f>
        <v>5.1245125348189417E-2</v>
      </c>
      <c r="J283" s="22">
        <f>VLOOKUP($B283,Data!$A$8:$EZ$351,Data!EC$4,FALSE)</f>
        <v>4.7832305103757709E-2</v>
      </c>
      <c r="K283" s="22">
        <f>VLOOKUP($B283,Data!$A$8:$EZ$351,Data!ED$4,FALSE)</f>
        <v>4.5231507622811973E-2</v>
      </c>
      <c r="L283" s="22">
        <f>VLOOKUP($B283,Data!$A$8:$EZ$351,Data!EE$4,FALSE)</f>
        <v>4.5498007968127488E-2</v>
      </c>
      <c r="M283" s="22">
        <f>VLOOKUP($B283,Data!$A$8:$EZ$351,Data!EF$4,FALSE)</f>
        <v>3.9014764338444065E-2</v>
      </c>
      <c r="N283" s="22">
        <f>VLOOKUP($B283,Data!$A$8:$EZ$351,Data!EG$4,FALSE)</f>
        <v>3.6162690428283989E-2</v>
      </c>
      <c r="O283" s="22">
        <f>VLOOKUP($B283,Data!$A$8:$EZ$351,Data!EH$4,FALSE)</f>
        <v>3.3995427264932841E-2</v>
      </c>
      <c r="P283" s="22">
        <f>VLOOKUP($B283,Data!$A$8:$EZ$351,Data!EI$4,FALSE)</f>
        <v>3.4194927329723568E-2</v>
      </c>
      <c r="Q283" s="22">
        <f>VLOOKUP($B283,Data!$A$8:$EZ$351,Data!EJ$4,FALSE)</f>
        <v>3.1795754446356857E-2</v>
      </c>
      <c r="R283" s="22">
        <f>VLOOKUP($B283,Data!$A$8:$EZ$351,Data!EK$4,FALSE)</f>
        <v>3.0523289246693501E-2</v>
      </c>
      <c r="S283" s="22">
        <f>VLOOKUP($B283,Data!$A$8:$EZ$351,Data!EL$4,FALSE)</f>
        <v>2.9806433247936238E-2</v>
      </c>
      <c r="T283" s="22">
        <f>VLOOKUP($B283,Data!$A$8:$EZ$351,Data!EM$4,FALSE)</f>
        <v>3.1235344581069489E-2</v>
      </c>
      <c r="U283" s="22">
        <f>VLOOKUP($B283,Data!$A$8:$EZ$351,Data!EN$4,FALSE)</f>
        <v>3.0561093705497009E-2</v>
      </c>
      <c r="V283" s="22">
        <f>VLOOKUP($B283,Data!$A$8:$EZ$351,Data!EO$4,FALSE)</f>
        <v>2.9954558364101106E-2</v>
      </c>
      <c r="W283" s="22">
        <f>VLOOKUP($B283,Data!$A$8:$EZ$351,Data!EP$4,FALSE)</f>
        <v>2.889078984887368E-2</v>
      </c>
      <c r="X283" s="22">
        <f>VLOOKUP($B283,Data!$A$8:$EZ$351,Data!EQ$4,FALSE)</f>
        <v>3.0802940344925079E-2</v>
      </c>
      <c r="Y283" s="22">
        <f>VLOOKUP($B283,Data!$A$8:$EZ$351,Data!ER$4,FALSE)</f>
        <v>3.0121951219512194E-2</v>
      </c>
      <c r="Z283" s="22">
        <f>VLOOKUP($B283,Data!$A$8:$EZ$351,Data!ES$4,FALSE)</f>
        <v>2.8508426966292136E-2</v>
      </c>
      <c r="AA283" s="22">
        <f>VLOOKUP($B283,Data!$A$8:$EZ$351,Data!ET$4,FALSE)</f>
        <v>2.8858909499718942E-2</v>
      </c>
      <c r="AB283" s="22">
        <f>VLOOKUP($B283,Data!$A$8:$EZ$351,Data!EU$4,FALSE)</f>
        <v>3.0552594670406732E-2</v>
      </c>
      <c r="AC283" s="22">
        <f>VLOOKUP($B283,Data!$A$8:$EZ$351,Data!EV$4,FALSE)</f>
        <v>2.9550655874965113E-2</v>
      </c>
      <c r="AD283" s="22">
        <f>VLOOKUP($B283,Data!$A$8:$EZ$351,Data!EW$4,FALSE)</f>
        <v>2.9233566433566435E-2</v>
      </c>
      <c r="AE283" s="22">
        <f>VLOOKUP($B283,Data!$A$8:$EZ$351,Data!EX$4,FALSE)</f>
        <v>2.9672360683281995E-2</v>
      </c>
      <c r="AF283" s="22">
        <f>VLOOKUP($B283,Data!$A$8:$EZ$351,Data!EY$4,FALSE)</f>
        <v>3.1044692737430168E-2</v>
      </c>
      <c r="AG283" s="22">
        <f>VLOOKUP($B283,Data!$A$8:$EZ$351,Data!EZ$4,FALSE)</f>
        <v>3.0457589285714286E-2</v>
      </c>
      <c r="AH283" s="22">
        <f>VLOOKUP($B283,Data!$A$8:$FA$351,Data!FA$4,FALSE)</f>
        <v>3.0179926904694968E-2</v>
      </c>
      <c r="AI283" s="22">
        <f>VLOOKUP($B283,Data!$A$8:FB$351,Data!FB$4,FALSE)</f>
        <v>3.1456670467502848E-2</v>
      </c>
      <c r="AJ283" s="22">
        <f>VLOOKUP($B283,Data!$A$8:FC$351,Data!FC$4,FALSE)</f>
        <v>3.3335230506545251E-2</v>
      </c>
      <c r="AK283" s="22">
        <f>VLOOKUP($B283,Data!$A$8:FD$351,Data!FD$4,FALSE)</f>
        <v>6.6182126696832586E-2</v>
      </c>
      <c r="AL283" s="22">
        <f>VLOOKUP($B283,Data!$A$8:FE$351,Data!FE$4,FALSE)</f>
        <v>6.5705799151343711E-2</v>
      </c>
      <c r="AM283" s="22">
        <f>VLOOKUP($B283,Data!$A$8:FF$351,Data!FF$4,FALSE)</f>
        <v>6.4493001999428728E-2</v>
      </c>
      <c r="AN283" s="22" t="e">
        <f>VLOOKUP($B283,Data!$A$8:$EZ$351,Data!#REF!,FALSE)</f>
        <v>#REF!</v>
      </c>
      <c r="AO283" s="22" t="e">
        <f>VLOOKUP($B283,Data!$A$8:$EZ$351,Data!#REF!,FALSE)</f>
        <v>#REF!</v>
      </c>
      <c r="AP283" s="22" t="e">
        <f>VLOOKUP($B283,Data!$A$8:$EZ$351,Data!#REF!,FALSE)</f>
        <v>#REF!</v>
      </c>
      <c r="AQ283" s="22" t="e">
        <f>VLOOKUP($B283,Data!$A$8:$EZ$351,Data!#REF!,FALSE)</f>
        <v>#REF!</v>
      </c>
      <c r="AR283" s="22" t="e">
        <f>VLOOKUP($B283,Data!$A$8:$EZ$351,Data!#REF!,FALSE)</f>
        <v>#REF!</v>
      </c>
      <c r="AS283" s="22" t="e">
        <f>VLOOKUP($B283,Data!$A$8:$EZ$351,Data!#REF!,FALSE)</f>
        <v>#REF!</v>
      </c>
      <c r="AT283" s="22" t="e">
        <f>VLOOKUP($B283,Data!$A$8:$EZ$351,Data!#REF!,FALSE)</f>
        <v>#REF!</v>
      </c>
      <c r="AU283" s="22" t="e">
        <f>VLOOKUP($B283,Data!$A$8:$EZ$351,Data!#REF!,FALSE)</f>
        <v>#REF!</v>
      </c>
      <c r="AV283" s="22" t="e">
        <f>VLOOKUP($B283,Data!$A$8:$EZ$351,Data!#REF!,FALSE)</f>
        <v>#REF!</v>
      </c>
      <c r="AW283" s="22" t="e">
        <f>VLOOKUP($B283,Data!$A$8:$EZ$351,Data!#REF!,FALSE)</f>
        <v>#REF!</v>
      </c>
      <c r="AX283" s="22" t="e">
        <f>VLOOKUP($B283,Data!$A$8:$EZ$351,Data!#REF!,FALSE)</f>
        <v>#REF!</v>
      </c>
      <c r="AY283" s="22" t="e">
        <f>VLOOKUP($B283,Data!$A$8:$EZ$351,Data!#REF!,FALSE)</f>
        <v>#REF!</v>
      </c>
      <c r="AZ283" s="22" t="e">
        <f>VLOOKUP($B283,Data!$A$8:$EZ$351,Data!#REF!,FALSE)</f>
        <v>#REF!</v>
      </c>
      <c r="BA283" s="22" t="e">
        <f>VLOOKUP($B283,Data!$A$8:$EZ$351,Data!#REF!,FALSE)</f>
        <v>#REF!</v>
      </c>
      <c r="BB283" s="22" t="e">
        <f>VLOOKUP($B283,Data!$A$8:$EZ$351,Data!#REF!,FALSE)</f>
        <v>#REF!</v>
      </c>
      <c r="BC283" s="22" t="e">
        <f>VLOOKUP($B283,Data!$A$8:$EZ$351,Data!#REF!,FALSE)</f>
        <v>#REF!</v>
      </c>
      <c r="BD283" s="22" t="e">
        <f>VLOOKUP($B283,Data!$A$8:$EZ$351,Data!#REF!,FALSE)</f>
        <v>#REF!</v>
      </c>
      <c r="BE283" s="22" t="e">
        <f>VLOOKUP($B283,Data!$A$8:$EZ$351,Data!#REF!,FALSE)</f>
        <v>#REF!</v>
      </c>
    </row>
    <row r="284" spans="1:57" x14ac:dyDescent="0.3">
      <c r="A284" s="1"/>
      <c r="B284" s="16" t="s">
        <v>467</v>
      </c>
      <c r="C284" s="35" t="s">
        <v>441</v>
      </c>
      <c r="D284" t="s">
        <v>0</v>
      </c>
      <c r="E284" s="16" t="s">
        <v>467</v>
      </c>
      <c r="F284" t="s">
        <v>400</v>
      </c>
      <c r="G284" t="s">
        <v>418</v>
      </c>
      <c r="H284" s="22" t="e">
        <f>VLOOKUP($B284,Data!$A$8:$EZ$351,Data!EA$4,FALSE)</f>
        <v>#DIV/0!</v>
      </c>
      <c r="I284" s="22">
        <f>VLOOKUP($B284,Data!$A$8:$EZ$351,Data!EB$4,FALSE)</f>
        <v>5.3202497769848353E-2</v>
      </c>
      <c r="J284" s="22">
        <f>VLOOKUP($B284,Data!$A$8:$EZ$351,Data!EC$4,FALSE)</f>
        <v>4.9014336917562726E-2</v>
      </c>
      <c r="K284" s="22">
        <f>VLOOKUP($B284,Data!$A$8:$EZ$351,Data!ED$4,FALSE)</f>
        <v>4.8699261992619924E-2</v>
      </c>
      <c r="L284" s="22">
        <f>VLOOKUP($B284,Data!$A$8:$EZ$351,Data!EE$4,FALSE)</f>
        <v>5.0018957345971567E-2</v>
      </c>
      <c r="M284" s="22">
        <f>VLOOKUP($B284,Data!$A$8:$EZ$351,Data!EF$4,FALSE)</f>
        <v>4.2542694497153699E-2</v>
      </c>
      <c r="N284" s="22">
        <f>VLOOKUP($B284,Data!$A$8:$EZ$351,Data!EG$4,FALSE)</f>
        <v>3.7806267806267807E-2</v>
      </c>
      <c r="O284" s="22">
        <f>VLOOKUP($B284,Data!$A$8:$EZ$351,Data!EH$4,FALSE)</f>
        <v>3.6436018957345974E-2</v>
      </c>
      <c r="P284" s="22">
        <f>VLOOKUP($B284,Data!$A$8:$EZ$351,Data!EI$4,FALSE)</f>
        <v>3.6445895522388062E-2</v>
      </c>
      <c r="Q284" s="22">
        <f>VLOOKUP($B284,Data!$A$8:$EZ$351,Data!EJ$4,FALSE)</f>
        <v>3.3311808118081182E-2</v>
      </c>
      <c r="R284" s="22">
        <f>VLOOKUP($B284,Data!$A$8:$EZ$351,Data!EK$4,FALSE)</f>
        <v>3.3311382878645344E-2</v>
      </c>
      <c r="S284" s="22">
        <f>VLOOKUP($B284,Data!$A$8:$EZ$351,Data!EL$4,FALSE)</f>
        <v>3.3197781885397411E-2</v>
      </c>
      <c r="T284" s="22">
        <f>VLOOKUP($B284,Data!$A$8:$EZ$351,Data!EM$4,FALSE)</f>
        <v>3.5232774674115459E-2</v>
      </c>
      <c r="U284" s="22">
        <f>VLOOKUP($B284,Data!$A$8:$EZ$351,Data!EN$4,FALSE)</f>
        <v>3.371402042711235E-2</v>
      </c>
      <c r="V284" s="22">
        <f>VLOOKUP($B284,Data!$A$8:$EZ$351,Data!EO$4,FALSE)</f>
        <v>3.2675799086757988E-2</v>
      </c>
      <c r="W284" s="22">
        <f>VLOOKUP($B284,Data!$A$8:$EZ$351,Data!EP$4,FALSE)</f>
        <v>3.2806215722120662E-2</v>
      </c>
      <c r="X284" s="22">
        <f>VLOOKUP($B284,Data!$A$8:$EZ$351,Data!EQ$4,FALSE)</f>
        <v>3.3811659192825111E-2</v>
      </c>
      <c r="Y284" s="22">
        <f>VLOOKUP($B284,Data!$A$8:$EZ$351,Data!ER$4,FALSE)</f>
        <v>3.3251811594202901E-2</v>
      </c>
      <c r="Z284" s="22">
        <f>VLOOKUP($B284,Data!$A$8:$EZ$351,Data!ES$4,FALSE)</f>
        <v>3.092940125111707E-2</v>
      </c>
      <c r="AA284" s="22">
        <f>VLOOKUP($B284,Data!$A$8:$EZ$351,Data!ET$4,FALSE)</f>
        <v>3.2626353790613717E-2</v>
      </c>
      <c r="AB284" s="22">
        <f>VLOOKUP($B284,Data!$A$8:$EZ$351,Data!EU$4,FALSE)</f>
        <v>3.4161434977578474E-2</v>
      </c>
      <c r="AC284" s="22">
        <f>VLOOKUP($B284,Data!$A$8:$EZ$351,Data!EV$4,FALSE)</f>
        <v>3.3103764921946742E-2</v>
      </c>
      <c r="AD284" s="22">
        <f>VLOOKUP($B284,Data!$A$8:$EZ$351,Data!EW$4,FALSE)</f>
        <v>3.2831050228310503E-2</v>
      </c>
      <c r="AE284" s="22">
        <f>VLOOKUP($B284,Data!$A$8:$EZ$351,Data!EX$4,FALSE)</f>
        <v>3.3299908842297173E-2</v>
      </c>
      <c r="AF284" s="22">
        <f>VLOOKUP($B284,Data!$A$8:$EZ$351,Data!EY$4,FALSE)</f>
        <v>3.5045787545787549E-2</v>
      </c>
      <c r="AG284" s="22">
        <f>VLOOKUP($B284,Data!$A$8:$EZ$351,Data!EZ$4,FALSE)</f>
        <v>3.3342342342342339E-2</v>
      </c>
      <c r="AH284" s="22">
        <f>VLOOKUP($B284,Data!$A$8:$FA$351,Data!FA$4,FALSE)</f>
        <v>3.1811594202898551E-2</v>
      </c>
      <c r="AI284" s="22">
        <f>VLOOKUP($B284,Data!$A$8:FB$351,Data!FB$4,FALSE)</f>
        <v>3.3850415512465371E-2</v>
      </c>
      <c r="AJ284" s="22">
        <f>VLOOKUP($B284,Data!$A$8:FC$351,Data!FC$4,FALSE)</f>
        <v>3.7220113851992413E-2</v>
      </c>
      <c r="AK284" s="22">
        <f>VLOOKUP($B284,Data!$A$8:FD$351,Data!FD$4,FALSE)</f>
        <v>7.0722433460076048E-2</v>
      </c>
      <c r="AL284" s="22">
        <f>VLOOKUP($B284,Data!$A$8:FE$351,Data!FE$4,FALSE)</f>
        <v>6.9642166344294001E-2</v>
      </c>
      <c r="AM284" s="22">
        <f>VLOOKUP($B284,Data!$A$8:FF$351,Data!FF$4,FALSE)</f>
        <v>6.7117988394584133E-2</v>
      </c>
      <c r="AN284" s="22" t="e">
        <f>VLOOKUP($B284,Data!$A$8:$EZ$351,Data!#REF!,FALSE)</f>
        <v>#REF!</v>
      </c>
      <c r="AO284" s="22" t="e">
        <f>VLOOKUP($B284,Data!$A$8:$EZ$351,Data!#REF!,FALSE)</f>
        <v>#REF!</v>
      </c>
      <c r="AP284" s="22" t="e">
        <f>VLOOKUP($B284,Data!$A$8:$EZ$351,Data!#REF!,FALSE)</f>
        <v>#REF!</v>
      </c>
      <c r="AQ284" s="22" t="e">
        <f>VLOOKUP($B284,Data!$A$8:$EZ$351,Data!#REF!,FALSE)</f>
        <v>#REF!</v>
      </c>
      <c r="AR284" s="22" t="e">
        <f>VLOOKUP($B284,Data!$A$8:$EZ$351,Data!#REF!,FALSE)</f>
        <v>#REF!</v>
      </c>
      <c r="AS284" s="22" t="e">
        <f>VLOOKUP($B284,Data!$A$8:$EZ$351,Data!#REF!,FALSE)</f>
        <v>#REF!</v>
      </c>
      <c r="AT284" s="22" t="e">
        <f>VLOOKUP($B284,Data!$A$8:$EZ$351,Data!#REF!,FALSE)</f>
        <v>#REF!</v>
      </c>
      <c r="AU284" s="22" t="e">
        <f>VLOOKUP($B284,Data!$A$8:$EZ$351,Data!#REF!,FALSE)</f>
        <v>#REF!</v>
      </c>
      <c r="AV284" s="22" t="e">
        <f>VLOOKUP($B284,Data!$A$8:$EZ$351,Data!#REF!,FALSE)</f>
        <v>#REF!</v>
      </c>
      <c r="AW284" s="22" t="e">
        <f>VLOOKUP($B284,Data!$A$8:$EZ$351,Data!#REF!,FALSE)</f>
        <v>#REF!</v>
      </c>
      <c r="AX284" s="22" t="e">
        <f>VLOOKUP($B284,Data!$A$8:$EZ$351,Data!#REF!,FALSE)</f>
        <v>#REF!</v>
      </c>
      <c r="AY284" s="22" t="e">
        <f>VLOOKUP($B284,Data!$A$8:$EZ$351,Data!#REF!,FALSE)</f>
        <v>#REF!</v>
      </c>
      <c r="AZ284" s="22" t="e">
        <f>VLOOKUP($B284,Data!$A$8:$EZ$351,Data!#REF!,FALSE)</f>
        <v>#REF!</v>
      </c>
      <c r="BA284" s="22" t="e">
        <f>VLOOKUP($B284,Data!$A$8:$EZ$351,Data!#REF!,FALSE)</f>
        <v>#REF!</v>
      </c>
      <c r="BB284" s="22" t="e">
        <f>VLOOKUP($B284,Data!$A$8:$EZ$351,Data!#REF!,FALSE)</f>
        <v>#REF!</v>
      </c>
      <c r="BC284" s="22" t="e">
        <f>VLOOKUP($B284,Data!$A$8:$EZ$351,Data!#REF!,FALSE)</f>
        <v>#REF!</v>
      </c>
      <c r="BD284" s="22" t="e">
        <f>VLOOKUP($B284,Data!$A$8:$EZ$351,Data!#REF!,FALSE)</f>
        <v>#REF!</v>
      </c>
      <c r="BE284" s="22" t="e">
        <f>VLOOKUP($B284,Data!$A$8:$EZ$351,Data!#REF!,FALSE)</f>
        <v>#REF!</v>
      </c>
    </row>
    <row r="285" spans="1:57" x14ac:dyDescent="0.3">
      <c r="A285" s="1"/>
      <c r="B285" s="16" t="s">
        <v>294</v>
      </c>
      <c r="C285" s="35" t="s">
        <v>440</v>
      </c>
      <c r="D285" t="s">
        <v>442</v>
      </c>
      <c r="E285" s="36" t="s">
        <v>294</v>
      </c>
      <c r="F285" t="s">
        <v>401</v>
      </c>
      <c r="G285" t="s">
        <v>418</v>
      </c>
      <c r="H285" s="22" t="e">
        <f>VLOOKUP($B285,Data!$A$8:$EZ$351,Data!EA$4,FALSE)</f>
        <v>#DIV/0!</v>
      </c>
      <c r="I285" s="22">
        <f>VLOOKUP($B285,Data!$A$8:$EZ$351,Data!EB$4,FALSE)</f>
        <v>0.1043010752688172</v>
      </c>
      <c r="J285" s="22">
        <f>VLOOKUP($B285,Data!$A$8:$EZ$351,Data!EC$4,FALSE)</f>
        <v>9.6803723816912338E-2</v>
      </c>
      <c r="K285" s="22">
        <f>VLOOKUP($B285,Data!$A$8:$EZ$351,Data!ED$4,FALSE)</f>
        <v>8.9853846153846159E-2</v>
      </c>
      <c r="L285" s="22">
        <f>VLOOKUP($B285,Data!$A$8:$EZ$351,Data!EE$4,FALSE)</f>
        <v>8.8971255673222394E-2</v>
      </c>
      <c r="M285" s="22">
        <f>VLOOKUP($B285,Data!$A$8:$EZ$351,Data!EF$4,FALSE)</f>
        <v>8.4469230769230769E-2</v>
      </c>
      <c r="N285" s="22">
        <f>VLOOKUP($B285,Data!$A$8:$EZ$351,Data!EG$4,FALSE)</f>
        <v>8.0376766091051807E-2</v>
      </c>
      <c r="O285" s="22">
        <f>VLOOKUP($B285,Data!$A$8:$EZ$351,Data!EH$4,FALSE)</f>
        <v>7.6203852327447835E-2</v>
      </c>
      <c r="P285" s="22">
        <f>VLOOKUP($B285,Data!$A$8:$EZ$351,Data!EI$4,FALSE)</f>
        <v>7.8349673202614378E-2</v>
      </c>
      <c r="Q285" s="22">
        <f>VLOOKUP($B285,Data!$A$8:$EZ$351,Data!EJ$4,FALSE)</f>
        <v>7.5336617405582923E-2</v>
      </c>
      <c r="R285" s="22">
        <f>VLOOKUP($B285,Data!$A$8:$EZ$351,Data!EK$4,FALSE)</f>
        <v>7.0016116035455281E-2</v>
      </c>
      <c r="S285" s="22">
        <f>VLOOKUP($B285,Data!$A$8:$EZ$351,Data!EL$4,FALSE)</f>
        <v>6.6869565217391305E-2</v>
      </c>
      <c r="T285" s="22">
        <f>VLOOKUP($B285,Data!$A$8:$EZ$351,Data!EM$4,FALSE)</f>
        <v>7.0000000000000007E-2</v>
      </c>
      <c r="U285" s="22">
        <f>VLOOKUP($B285,Data!$A$8:$EZ$351,Data!EN$4,FALSE)</f>
        <v>6.8386844166014094E-2</v>
      </c>
      <c r="V285" s="22">
        <f>VLOOKUP($B285,Data!$A$8:$EZ$351,Data!EO$4,FALSE)</f>
        <v>6.6733128834355823E-2</v>
      </c>
      <c r="W285" s="22">
        <f>VLOOKUP($B285,Data!$A$8:$EZ$351,Data!EP$4,FALSE)</f>
        <v>6.5151515151515155E-2</v>
      </c>
      <c r="X285" s="22">
        <f>VLOOKUP($B285,Data!$A$8:$EZ$351,Data!EQ$4,FALSE)</f>
        <v>6.6320541760722343E-2</v>
      </c>
      <c r="Y285" s="22">
        <f>VLOOKUP($B285,Data!$A$8:$EZ$351,Data!ER$4,FALSE)</f>
        <v>6.5117157974300829E-2</v>
      </c>
      <c r="Z285" s="22">
        <f>VLOOKUP($B285,Data!$A$8:$EZ$351,Data!ES$4,FALSE)</f>
        <v>6.3005299015897048E-2</v>
      </c>
      <c r="AA285" s="22">
        <f>VLOOKUP($B285,Data!$A$8:$EZ$351,Data!ET$4,FALSE)</f>
        <v>6.1031084154662622E-2</v>
      </c>
      <c r="AB285" s="22">
        <f>VLOOKUP($B285,Data!$A$8:$EZ$351,Data!EU$4,FALSE)</f>
        <v>6.2948717948717953E-2</v>
      </c>
      <c r="AC285" s="22">
        <f>VLOOKUP($B285,Data!$A$8:$EZ$351,Data!EV$4,FALSE)</f>
        <v>6.3937547600913941E-2</v>
      </c>
      <c r="AD285" s="22">
        <f>VLOOKUP($B285,Data!$A$8:$EZ$351,Data!EW$4,FALSE)</f>
        <v>6.3181818181818186E-2</v>
      </c>
      <c r="AE285" s="22">
        <f>VLOOKUP($B285,Data!$A$8:$EZ$351,Data!EX$4,FALSE)</f>
        <v>6.2662632375189112E-2</v>
      </c>
      <c r="AF285" s="22">
        <f>VLOOKUP($B285,Data!$A$8:$EZ$351,Data!EY$4,FALSE)</f>
        <v>6.6583897667419109E-2</v>
      </c>
      <c r="AG285" s="22">
        <f>VLOOKUP($B285,Data!$A$8:$EZ$351,Data!EZ$4,FALSE)</f>
        <v>6.7646616541353385E-2</v>
      </c>
      <c r="AH285" s="22">
        <f>VLOOKUP($B285,Data!$A$8:$FA$351,Data!FA$4,FALSE)</f>
        <v>6.6555133079847908E-2</v>
      </c>
      <c r="AI285" s="22">
        <f>VLOOKUP($B285,Data!$A$8:FB$351,Data!FB$4,FALSE)</f>
        <v>6.5415384615384611E-2</v>
      </c>
      <c r="AJ285" s="22">
        <f>VLOOKUP($B285,Data!$A$8:FC$351,Data!FC$4,FALSE)</f>
        <v>6.8525592055003817E-2</v>
      </c>
      <c r="AK285" s="22">
        <f>VLOOKUP($B285,Data!$A$8:FD$351,Data!FD$4,FALSE)</f>
        <v>0.11273692191053829</v>
      </c>
      <c r="AL285" s="22">
        <f>VLOOKUP($B285,Data!$A$8:FE$351,Data!FE$4,FALSE)</f>
        <v>0.10653353428786737</v>
      </c>
      <c r="AM285" s="22">
        <f>VLOOKUP($B285,Data!$A$8:FF$351,Data!FF$4,FALSE)</f>
        <v>0.1014735226400614</v>
      </c>
      <c r="AN285" s="22" t="e">
        <f>VLOOKUP($B285,Data!$A$8:$EZ$351,Data!#REF!,FALSE)</f>
        <v>#REF!</v>
      </c>
      <c r="AO285" s="22" t="e">
        <f>VLOOKUP($B285,Data!$A$8:$EZ$351,Data!#REF!,FALSE)</f>
        <v>#REF!</v>
      </c>
      <c r="AP285" s="22" t="e">
        <f>VLOOKUP($B285,Data!$A$8:$EZ$351,Data!#REF!,FALSE)</f>
        <v>#REF!</v>
      </c>
      <c r="AQ285" s="22" t="e">
        <f>VLOOKUP($B285,Data!$A$8:$EZ$351,Data!#REF!,FALSE)</f>
        <v>#REF!</v>
      </c>
      <c r="AR285" s="22" t="e">
        <f>VLOOKUP($B285,Data!$A$8:$EZ$351,Data!#REF!,FALSE)</f>
        <v>#REF!</v>
      </c>
      <c r="AS285" s="22" t="e">
        <f>VLOOKUP($B285,Data!$A$8:$EZ$351,Data!#REF!,FALSE)</f>
        <v>#REF!</v>
      </c>
      <c r="AT285" s="22" t="e">
        <f>VLOOKUP($B285,Data!$A$8:$EZ$351,Data!#REF!,FALSE)</f>
        <v>#REF!</v>
      </c>
      <c r="AU285" s="22" t="e">
        <f>VLOOKUP($B285,Data!$A$8:$EZ$351,Data!#REF!,FALSE)</f>
        <v>#REF!</v>
      </c>
      <c r="AV285" s="22" t="e">
        <f>VLOOKUP($B285,Data!$A$8:$EZ$351,Data!#REF!,FALSE)</f>
        <v>#REF!</v>
      </c>
      <c r="AW285" s="22" t="e">
        <f>VLOOKUP($B285,Data!$A$8:$EZ$351,Data!#REF!,FALSE)</f>
        <v>#REF!</v>
      </c>
      <c r="AX285" s="22" t="e">
        <f>VLOOKUP($B285,Data!$A$8:$EZ$351,Data!#REF!,FALSE)</f>
        <v>#REF!</v>
      </c>
      <c r="AY285" s="22" t="e">
        <f>VLOOKUP($B285,Data!$A$8:$EZ$351,Data!#REF!,FALSE)</f>
        <v>#REF!</v>
      </c>
      <c r="AZ285" s="22" t="e">
        <f>VLOOKUP($B285,Data!$A$8:$EZ$351,Data!#REF!,FALSE)</f>
        <v>#REF!</v>
      </c>
      <c r="BA285" s="22" t="e">
        <f>VLOOKUP($B285,Data!$A$8:$EZ$351,Data!#REF!,FALSE)</f>
        <v>#REF!</v>
      </c>
      <c r="BB285" s="22" t="e">
        <f>VLOOKUP($B285,Data!$A$8:$EZ$351,Data!#REF!,FALSE)</f>
        <v>#REF!</v>
      </c>
      <c r="BC285" s="22" t="e">
        <f>VLOOKUP($B285,Data!$A$8:$EZ$351,Data!#REF!,FALSE)</f>
        <v>#REF!</v>
      </c>
      <c r="BD285" s="22" t="e">
        <f>VLOOKUP($B285,Data!$A$8:$EZ$351,Data!#REF!,FALSE)</f>
        <v>#REF!</v>
      </c>
      <c r="BE285" s="22" t="e">
        <f>VLOOKUP($B285,Data!$A$8:$EZ$351,Data!#REF!,FALSE)</f>
        <v>#REF!</v>
      </c>
    </row>
    <row r="286" spans="1:57" x14ac:dyDescent="0.3">
      <c r="A286" s="1"/>
      <c r="B286" s="16" t="s">
        <v>295</v>
      </c>
      <c r="C286" s="35" t="s">
        <v>440</v>
      </c>
      <c r="D286" t="s">
        <v>442</v>
      </c>
      <c r="E286" s="36" t="s">
        <v>295</v>
      </c>
      <c r="F286" t="s">
        <v>418</v>
      </c>
      <c r="G286" t="s">
        <v>418</v>
      </c>
      <c r="H286" s="22" t="e">
        <f>VLOOKUP($B286,Data!$A$8:$EZ$351,Data!EA$4,FALSE)</f>
        <v>#DIV/0!</v>
      </c>
      <c r="I286" s="22">
        <f>VLOOKUP($B286,Data!$A$8:$EZ$351,Data!EB$4,FALSE)</f>
        <v>3.0069396252602361E-2</v>
      </c>
      <c r="J286" s="22">
        <f>VLOOKUP($B286,Data!$A$8:$EZ$351,Data!EC$4,FALSE)</f>
        <v>2.7796286656255421E-2</v>
      </c>
      <c r="K286" s="22">
        <f>VLOOKUP($B286,Data!$A$8:$EZ$351,Data!ED$4,FALSE)</f>
        <v>2.5781792911744268E-2</v>
      </c>
      <c r="L286" s="22">
        <f>VLOOKUP($B286,Data!$A$8:$EZ$351,Data!EE$4,FALSE)</f>
        <v>2.5972270972270971E-2</v>
      </c>
      <c r="M286" s="22">
        <f>VLOOKUP($B286,Data!$A$8:$EZ$351,Data!EF$4,FALSE)</f>
        <v>2.3558542624690485E-2</v>
      </c>
      <c r="N286" s="22">
        <f>VLOOKUP($B286,Data!$A$8:$EZ$351,Data!EG$4,FALSE)</f>
        <v>2.117688637568475E-2</v>
      </c>
      <c r="O286" s="22">
        <f>VLOOKUP($B286,Data!$A$8:$EZ$351,Data!EH$4,FALSE)</f>
        <v>1.9829585382993675E-2</v>
      </c>
      <c r="P286" s="22">
        <f>VLOOKUP($B286,Data!$A$8:$EZ$351,Data!EI$4,FALSE)</f>
        <v>1.965885234429671E-2</v>
      </c>
      <c r="Q286" s="22">
        <f>VLOOKUP($B286,Data!$A$8:$EZ$351,Data!EJ$4,FALSE)</f>
        <v>1.8509749303621169E-2</v>
      </c>
      <c r="R286" s="22">
        <f>VLOOKUP($B286,Data!$A$8:$EZ$351,Data!EK$4,FALSE)</f>
        <v>1.7253204018011777E-2</v>
      </c>
      <c r="S286" s="22">
        <f>VLOOKUP($B286,Data!$A$8:$EZ$351,Data!EL$4,FALSE)</f>
        <v>1.7229574730898183E-2</v>
      </c>
      <c r="T286" s="22">
        <f>VLOOKUP($B286,Data!$A$8:$EZ$351,Data!EM$4,FALSE)</f>
        <v>1.7422609885411323E-2</v>
      </c>
      <c r="U286" s="22">
        <f>VLOOKUP($B286,Data!$A$8:$EZ$351,Data!EN$4,FALSE)</f>
        <v>1.6505902192242832E-2</v>
      </c>
      <c r="V286" s="22">
        <f>VLOOKUP($B286,Data!$A$8:$EZ$351,Data!EO$4,FALSE)</f>
        <v>1.6124409979770736E-2</v>
      </c>
      <c r="W286" s="22">
        <f>VLOOKUP($B286,Data!$A$8:$EZ$351,Data!EP$4,FALSE)</f>
        <v>1.6301347081323799E-2</v>
      </c>
      <c r="X286" s="22">
        <f>VLOOKUP($B286,Data!$A$8:$EZ$351,Data!EQ$4,FALSE)</f>
        <v>1.7359190556492411E-2</v>
      </c>
      <c r="Y286" s="22">
        <f>VLOOKUP($B286,Data!$A$8:$EZ$351,Data!ER$4,FALSE)</f>
        <v>1.7440465992804521E-2</v>
      </c>
      <c r="Z286" s="22">
        <f>VLOOKUP($B286,Data!$A$8:$EZ$351,Data!ES$4,FALSE)</f>
        <v>1.6693576090690485E-2</v>
      </c>
      <c r="AA286" s="22">
        <f>VLOOKUP($B286,Data!$A$8:$EZ$351,Data!ET$4,FALSE)</f>
        <v>1.6510631001371741E-2</v>
      </c>
      <c r="AB286" s="22">
        <f>VLOOKUP($B286,Data!$A$8:$EZ$351,Data!EU$4,FALSE)</f>
        <v>1.7323355377654021E-2</v>
      </c>
      <c r="AC286" s="22">
        <f>VLOOKUP($B286,Data!$A$8:$EZ$351,Data!EV$4,FALSE)</f>
        <v>1.6702992561840511E-2</v>
      </c>
      <c r="AD286" s="22">
        <f>VLOOKUP($B286,Data!$A$8:$EZ$351,Data!EW$4,FALSE)</f>
        <v>1.6153581858787149E-2</v>
      </c>
      <c r="AE286" s="22">
        <f>VLOOKUP($B286,Data!$A$8:$EZ$351,Data!EX$4,FALSE)</f>
        <v>1.5734337555631632E-2</v>
      </c>
      <c r="AF286" s="22">
        <f>VLOOKUP($B286,Data!$A$8:$EZ$351,Data!EY$4,FALSE)</f>
        <v>1.6384937238493723E-2</v>
      </c>
      <c r="AG286" s="22">
        <f>VLOOKUP($B286,Data!$A$8:$EZ$351,Data!EZ$4,FALSE)</f>
        <v>1.6051459673428997E-2</v>
      </c>
      <c r="AH286" s="22">
        <f>VLOOKUP($B286,Data!$A$8:$FA$351,Data!FA$4,FALSE)</f>
        <v>1.6233124794204808E-2</v>
      </c>
      <c r="AI286" s="22">
        <f>VLOOKUP($B286,Data!$A$8:FB$351,Data!FB$4,FALSE)</f>
        <v>1.6735400857802705E-2</v>
      </c>
      <c r="AJ286" s="22">
        <f>VLOOKUP($B286,Data!$A$8:FC$351,Data!FC$4,FALSE)</f>
        <v>1.7913072329130725E-2</v>
      </c>
      <c r="AK286" s="22">
        <f>VLOOKUP($B286,Data!$A$8:FD$351,Data!FD$4,FALSE)</f>
        <v>4.8071711830799738E-2</v>
      </c>
      <c r="AL286" s="22">
        <f>VLOOKUP($B286,Data!$A$8:FE$351,Data!FE$4,FALSE)</f>
        <v>4.9509192383453707E-2</v>
      </c>
      <c r="AM286" s="22">
        <f>VLOOKUP($B286,Data!$A$8:FF$351,Data!FF$4,FALSE)</f>
        <v>4.9145341207349084E-2</v>
      </c>
      <c r="AN286" s="22" t="e">
        <f>VLOOKUP($B286,Data!$A$8:$EZ$351,Data!#REF!,FALSE)</f>
        <v>#REF!</v>
      </c>
      <c r="AO286" s="22" t="e">
        <f>VLOOKUP($B286,Data!$A$8:$EZ$351,Data!#REF!,FALSE)</f>
        <v>#REF!</v>
      </c>
      <c r="AP286" s="22" t="e">
        <f>VLOOKUP($B286,Data!$A$8:$EZ$351,Data!#REF!,FALSE)</f>
        <v>#REF!</v>
      </c>
      <c r="AQ286" s="22" t="e">
        <f>VLOOKUP($B286,Data!$A$8:$EZ$351,Data!#REF!,FALSE)</f>
        <v>#REF!</v>
      </c>
      <c r="AR286" s="22" t="e">
        <f>VLOOKUP($B286,Data!$A$8:$EZ$351,Data!#REF!,FALSE)</f>
        <v>#REF!</v>
      </c>
      <c r="AS286" s="22" t="e">
        <f>VLOOKUP($B286,Data!$A$8:$EZ$351,Data!#REF!,FALSE)</f>
        <v>#REF!</v>
      </c>
      <c r="AT286" s="22" t="e">
        <f>VLOOKUP($B286,Data!$A$8:$EZ$351,Data!#REF!,FALSE)</f>
        <v>#REF!</v>
      </c>
      <c r="AU286" s="22" t="e">
        <f>VLOOKUP($B286,Data!$A$8:$EZ$351,Data!#REF!,FALSE)</f>
        <v>#REF!</v>
      </c>
      <c r="AV286" s="22" t="e">
        <f>VLOOKUP($B286,Data!$A$8:$EZ$351,Data!#REF!,FALSE)</f>
        <v>#REF!</v>
      </c>
      <c r="AW286" s="22" t="e">
        <f>VLOOKUP($B286,Data!$A$8:$EZ$351,Data!#REF!,FALSE)</f>
        <v>#REF!</v>
      </c>
      <c r="AX286" s="22" t="e">
        <f>VLOOKUP($B286,Data!$A$8:$EZ$351,Data!#REF!,FALSE)</f>
        <v>#REF!</v>
      </c>
      <c r="AY286" s="22" t="e">
        <f>VLOOKUP($B286,Data!$A$8:$EZ$351,Data!#REF!,FALSE)</f>
        <v>#REF!</v>
      </c>
      <c r="AZ286" s="22" t="e">
        <f>VLOOKUP($B286,Data!$A$8:$EZ$351,Data!#REF!,FALSE)</f>
        <v>#REF!</v>
      </c>
      <c r="BA286" s="22" t="e">
        <f>VLOOKUP($B286,Data!$A$8:$EZ$351,Data!#REF!,FALSE)</f>
        <v>#REF!</v>
      </c>
      <c r="BB286" s="22" t="e">
        <f>VLOOKUP($B286,Data!$A$8:$EZ$351,Data!#REF!,FALSE)</f>
        <v>#REF!</v>
      </c>
      <c r="BC286" s="22" t="e">
        <f>VLOOKUP($B286,Data!$A$8:$EZ$351,Data!#REF!,FALSE)</f>
        <v>#REF!</v>
      </c>
      <c r="BD286" s="22" t="e">
        <f>VLOOKUP($B286,Data!$A$8:$EZ$351,Data!#REF!,FALSE)</f>
        <v>#REF!</v>
      </c>
      <c r="BE286" s="22" t="e">
        <f>VLOOKUP($B286,Data!$A$8:$EZ$351,Data!#REF!,FALSE)</f>
        <v>#REF!</v>
      </c>
    </row>
    <row r="287" spans="1:57" x14ac:dyDescent="0.3">
      <c r="A287" s="1"/>
      <c r="B287" s="16" t="s">
        <v>296</v>
      </c>
      <c r="C287" s="35" t="s">
        <v>440</v>
      </c>
      <c r="D287" t="s">
        <v>0</v>
      </c>
      <c r="E287" s="36" t="s">
        <v>296</v>
      </c>
      <c r="F287" t="s">
        <v>389</v>
      </c>
      <c r="G287" t="s">
        <v>418</v>
      </c>
      <c r="H287" s="22" t="e">
        <f>VLOOKUP($B287,Data!$A$8:$EZ$351,Data!EA$4,FALSE)</f>
        <v>#DIV/0!</v>
      </c>
      <c r="I287" s="22">
        <f>VLOOKUP($B287,Data!$A$8:$EZ$351,Data!EB$4,FALSE)</f>
        <v>3.0045558086560363E-2</v>
      </c>
      <c r="J287" s="22">
        <f>VLOOKUP($B287,Data!$A$8:$EZ$351,Data!EC$4,FALSE)</f>
        <v>2.6022471910112359E-2</v>
      </c>
      <c r="K287" s="22">
        <f>VLOOKUP($B287,Data!$A$8:$EZ$351,Data!ED$4,FALSE)</f>
        <v>2.3741794310722101E-2</v>
      </c>
      <c r="L287" s="22">
        <f>VLOOKUP($B287,Data!$A$8:$EZ$351,Data!EE$4,FALSE)</f>
        <v>2.4519015659955259E-2</v>
      </c>
      <c r="M287" s="22">
        <f>VLOOKUP($B287,Data!$A$8:$EZ$351,Data!EF$4,FALSE)</f>
        <v>2.2316513761467888E-2</v>
      </c>
      <c r="N287" s="22">
        <f>VLOOKUP($B287,Data!$A$8:$EZ$351,Data!EG$4,FALSE)</f>
        <v>1.9070294784580499E-2</v>
      </c>
      <c r="O287" s="22">
        <f>VLOOKUP($B287,Data!$A$8:$EZ$351,Data!EH$4,FALSE)</f>
        <v>1.6562500000000001E-2</v>
      </c>
      <c r="P287" s="22">
        <f>VLOOKUP($B287,Data!$A$8:$EZ$351,Data!EI$4,FALSE)</f>
        <v>1.6373390557939915E-2</v>
      </c>
      <c r="Q287" s="22">
        <f>VLOOKUP($B287,Data!$A$8:$EZ$351,Data!EJ$4,FALSE)</f>
        <v>1.5875831485587584E-2</v>
      </c>
      <c r="R287" s="22">
        <f>VLOOKUP($B287,Data!$A$8:$EZ$351,Data!EK$4,FALSE)</f>
        <v>1.3532008830022075E-2</v>
      </c>
      <c r="S287" s="22">
        <f>VLOOKUP($B287,Data!$A$8:$EZ$351,Data!EL$4,FALSE)</f>
        <v>1.4486873508353221E-2</v>
      </c>
      <c r="T287" s="22">
        <f>VLOOKUP($B287,Data!$A$8:$EZ$351,Data!EM$4,FALSE)</f>
        <v>1.5046511627906977E-2</v>
      </c>
      <c r="U287" s="22">
        <f>VLOOKUP($B287,Data!$A$8:$EZ$351,Data!EN$4,FALSE)</f>
        <v>1.436241610738255E-2</v>
      </c>
      <c r="V287" s="22">
        <f>VLOOKUP($B287,Data!$A$8:$EZ$351,Data!EO$4,FALSE)</f>
        <v>1.4896551724137931E-2</v>
      </c>
      <c r="W287" s="22">
        <f>VLOOKUP($B287,Data!$A$8:$EZ$351,Data!EP$4,FALSE)</f>
        <v>1.4868421052631579E-2</v>
      </c>
      <c r="X287" s="22">
        <f>VLOOKUP($B287,Data!$A$8:$EZ$351,Data!EQ$4,FALSE)</f>
        <v>1.53125E-2</v>
      </c>
      <c r="Y287" s="22">
        <f>VLOOKUP($B287,Data!$A$8:$EZ$351,Data!ER$4,FALSE)</f>
        <v>1.6682242990654204E-2</v>
      </c>
      <c r="Z287" s="22">
        <f>VLOOKUP($B287,Data!$A$8:$EZ$351,Data!ES$4,FALSE)</f>
        <v>1.5514018691588785E-2</v>
      </c>
      <c r="AA287" s="22">
        <f>VLOOKUP($B287,Data!$A$8:$EZ$351,Data!ET$4,FALSE)</f>
        <v>1.5956937799043062E-2</v>
      </c>
      <c r="AB287" s="22">
        <f>VLOOKUP($B287,Data!$A$8:$EZ$351,Data!EU$4,FALSE)</f>
        <v>1.7475000000000001E-2</v>
      </c>
      <c r="AC287" s="22">
        <f>VLOOKUP($B287,Data!$A$8:$EZ$351,Data!EV$4,FALSE)</f>
        <v>1.5721040189125294E-2</v>
      </c>
      <c r="AD287" s="22">
        <f>VLOOKUP($B287,Data!$A$8:$EZ$351,Data!EW$4,FALSE)</f>
        <v>1.4120267260579064E-2</v>
      </c>
      <c r="AE287" s="22">
        <f>VLOOKUP($B287,Data!$A$8:$EZ$351,Data!EX$4,FALSE)</f>
        <v>1.3691275167785235E-2</v>
      </c>
      <c r="AF287" s="22">
        <f>VLOOKUP($B287,Data!$A$8:$EZ$351,Data!EY$4,FALSE)</f>
        <v>1.4266958424507658E-2</v>
      </c>
      <c r="AG287" s="22">
        <f>VLOOKUP($B287,Data!$A$8:$EZ$351,Data!EZ$4,FALSE)</f>
        <v>1.4070796460176992E-2</v>
      </c>
      <c r="AH287" s="22">
        <f>VLOOKUP($B287,Data!$A$8:$FA$351,Data!FA$4,FALSE)</f>
        <v>1.3995535714285714E-2</v>
      </c>
      <c r="AI287" s="22">
        <f>VLOOKUP($B287,Data!$A$8:FB$351,Data!FB$4,FALSE)</f>
        <v>1.4713656387665199E-2</v>
      </c>
      <c r="AJ287" s="22">
        <f>VLOOKUP($B287,Data!$A$8:FC$351,Data!FC$4,FALSE)</f>
        <v>1.5288065843621398E-2</v>
      </c>
      <c r="AK287" s="22">
        <f>VLOOKUP($B287,Data!$A$8:FD$351,Data!FD$4,FALSE)</f>
        <v>4.604700854700855E-2</v>
      </c>
      <c r="AL287" s="22">
        <f>VLOOKUP($B287,Data!$A$8:FE$351,Data!FE$4,FALSE)</f>
        <v>4.7917570498915402E-2</v>
      </c>
      <c r="AM287" s="22">
        <f>VLOOKUP($B287,Data!$A$8:FF$351,Data!FF$4,FALSE)</f>
        <v>4.7010752688172043E-2</v>
      </c>
      <c r="AN287" s="22" t="e">
        <f>VLOOKUP($B287,Data!$A$8:$EZ$351,Data!#REF!,FALSE)</f>
        <v>#REF!</v>
      </c>
      <c r="AO287" s="22" t="e">
        <f>VLOOKUP($B287,Data!$A$8:$EZ$351,Data!#REF!,FALSE)</f>
        <v>#REF!</v>
      </c>
      <c r="AP287" s="22" t="e">
        <f>VLOOKUP($B287,Data!$A$8:$EZ$351,Data!#REF!,FALSE)</f>
        <v>#REF!</v>
      </c>
      <c r="AQ287" s="22" t="e">
        <f>VLOOKUP($B287,Data!$A$8:$EZ$351,Data!#REF!,FALSE)</f>
        <v>#REF!</v>
      </c>
      <c r="AR287" s="22" t="e">
        <f>VLOOKUP($B287,Data!$A$8:$EZ$351,Data!#REF!,FALSE)</f>
        <v>#REF!</v>
      </c>
      <c r="AS287" s="22" t="e">
        <f>VLOOKUP($B287,Data!$A$8:$EZ$351,Data!#REF!,FALSE)</f>
        <v>#REF!</v>
      </c>
      <c r="AT287" s="22" t="e">
        <f>VLOOKUP($B287,Data!$A$8:$EZ$351,Data!#REF!,FALSE)</f>
        <v>#REF!</v>
      </c>
      <c r="AU287" s="22" t="e">
        <f>VLOOKUP($B287,Data!$A$8:$EZ$351,Data!#REF!,FALSE)</f>
        <v>#REF!</v>
      </c>
      <c r="AV287" s="22" t="e">
        <f>VLOOKUP($B287,Data!$A$8:$EZ$351,Data!#REF!,FALSE)</f>
        <v>#REF!</v>
      </c>
      <c r="AW287" s="22" t="e">
        <f>VLOOKUP($B287,Data!$A$8:$EZ$351,Data!#REF!,FALSE)</f>
        <v>#REF!</v>
      </c>
      <c r="AX287" s="22" t="e">
        <f>VLOOKUP($B287,Data!$A$8:$EZ$351,Data!#REF!,FALSE)</f>
        <v>#REF!</v>
      </c>
      <c r="AY287" s="22" t="e">
        <f>VLOOKUP($B287,Data!$A$8:$EZ$351,Data!#REF!,FALSE)</f>
        <v>#REF!</v>
      </c>
      <c r="AZ287" s="22" t="e">
        <f>VLOOKUP($B287,Data!$A$8:$EZ$351,Data!#REF!,FALSE)</f>
        <v>#REF!</v>
      </c>
      <c r="BA287" s="22" t="e">
        <f>VLOOKUP($B287,Data!$A$8:$EZ$351,Data!#REF!,FALSE)</f>
        <v>#REF!</v>
      </c>
      <c r="BB287" s="22" t="e">
        <f>VLOOKUP($B287,Data!$A$8:$EZ$351,Data!#REF!,FALSE)</f>
        <v>#REF!</v>
      </c>
      <c r="BC287" s="22" t="e">
        <f>VLOOKUP($B287,Data!$A$8:$EZ$351,Data!#REF!,FALSE)</f>
        <v>#REF!</v>
      </c>
      <c r="BD287" s="22" t="e">
        <f>VLOOKUP($B287,Data!$A$8:$EZ$351,Data!#REF!,FALSE)</f>
        <v>#REF!</v>
      </c>
      <c r="BE287" s="22" t="e">
        <f>VLOOKUP($B287,Data!$A$8:$EZ$351,Data!#REF!,FALSE)</f>
        <v>#REF!</v>
      </c>
    </row>
    <row r="288" spans="1:57" x14ac:dyDescent="0.3">
      <c r="A288" s="1"/>
      <c r="B288" s="16" t="s">
        <v>297</v>
      </c>
      <c r="C288" s="35" t="s">
        <v>440</v>
      </c>
      <c r="D288" t="s">
        <v>442</v>
      </c>
      <c r="E288" s="36" t="s">
        <v>297</v>
      </c>
      <c r="F288" t="s">
        <v>402</v>
      </c>
      <c r="G288" t="s">
        <v>418</v>
      </c>
      <c r="H288" s="22" t="e">
        <f>VLOOKUP($B288,Data!$A$8:$EZ$351,Data!EA$4,FALSE)</f>
        <v>#DIV/0!</v>
      </c>
      <c r="I288" s="22">
        <f>VLOOKUP($B288,Data!$A$8:$EZ$351,Data!EB$4,FALSE)</f>
        <v>4.8832838773491594E-2</v>
      </c>
      <c r="J288" s="22">
        <f>VLOOKUP($B288,Data!$A$8:$EZ$351,Data!EC$4,FALSE)</f>
        <v>4.5472440944881891E-2</v>
      </c>
      <c r="K288" s="22">
        <f>VLOOKUP($B288,Data!$A$8:$EZ$351,Data!ED$4,FALSE)</f>
        <v>4.1550239234449761E-2</v>
      </c>
      <c r="L288" s="22">
        <f>VLOOKUP($B288,Data!$A$8:$EZ$351,Data!EE$4,FALSE)</f>
        <v>3.954418604651163E-2</v>
      </c>
      <c r="M288" s="22">
        <f>VLOOKUP($B288,Data!$A$8:$EZ$351,Data!EF$4,FALSE)</f>
        <v>3.6119402985074628E-2</v>
      </c>
      <c r="N288" s="22">
        <f>VLOOKUP($B288,Data!$A$8:$EZ$351,Data!EG$4,FALSE)</f>
        <v>3.4205079962370648E-2</v>
      </c>
      <c r="O288" s="22">
        <f>VLOOKUP($B288,Data!$A$8:$EZ$351,Data!EH$4,FALSE)</f>
        <v>3.271687321258341E-2</v>
      </c>
      <c r="P288" s="22">
        <f>VLOOKUP($B288,Data!$A$8:$EZ$351,Data!EI$4,FALSE)</f>
        <v>3.2737864077669904E-2</v>
      </c>
      <c r="Q288" s="22">
        <f>VLOOKUP($B288,Data!$A$8:$EZ$351,Data!EJ$4,FALSE)</f>
        <v>3.1461538461538464E-2</v>
      </c>
      <c r="R288" s="22">
        <f>VLOOKUP($B288,Data!$A$8:$EZ$351,Data!EK$4,FALSE)</f>
        <v>2.9713740458015267E-2</v>
      </c>
      <c r="S288" s="22">
        <f>VLOOKUP($B288,Data!$A$8:$EZ$351,Data!EL$4,FALSE)</f>
        <v>2.9204119850187265E-2</v>
      </c>
      <c r="T288" s="22">
        <f>VLOOKUP($B288,Data!$A$8:$EZ$351,Data!EM$4,FALSE)</f>
        <v>3.0454545454545453E-2</v>
      </c>
      <c r="U288" s="22">
        <f>VLOOKUP($B288,Data!$A$8:$EZ$351,Data!EN$4,FALSE)</f>
        <v>2.8169556840077072E-2</v>
      </c>
      <c r="V288" s="22">
        <f>VLOOKUP($B288,Data!$A$8:$EZ$351,Data!EO$4,FALSE)</f>
        <v>2.6916508538899431E-2</v>
      </c>
      <c r="W288" s="22">
        <f>VLOOKUP($B288,Data!$A$8:$EZ$351,Data!EP$4,FALSE)</f>
        <v>2.6844569288389512E-2</v>
      </c>
      <c r="X288" s="22">
        <f>VLOOKUP($B288,Data!$A$8:$EZ$351,Data!EQ$4,FALSE)</f>
        <v>2.6711833785004517E-2</v>
      </c>
      <c r="Y288" s="22">
        <f>VLOOKUP($B288,Data!$A$8:$EZ$351,Data!ER$4,FALSE)</f>
        <v>2.896457765667575E-2</v>
      </c>
      <c r="Z288" s="22">
        <f>VLOOKUP($B288,Data!$A$8:$EZ$351,Data!ES$4,FALSE)</f>
        <v>2.8185085354896677E-2</v>
      </c>
      <c r="AA288" s="22">
        <f>VLOOKUP($B288,Data!$A$8:$EZ$351,Data!ET$4,FALSE)</f>
        <v>2.7311926605504588E-2</v>
      </c>
      <c r="AB288" s="22">
        <f>VLOOKUP($B288,Data!$A$8:$EZ$351,Data!EU$4,FALSE)</f>
        <v>2.8605504587155963E-2</v>
      </c>
      <c r="AC288" s="22">
        <f>VLOOKUP($B288,Data!$A$8:$EZ$351,Data!EV$4,FALSE)</f>
        <v>2.8670944087992669E-2</v>
      </c>
      <c r="AD288" s="22">
        <f>VLOOKUP($B288,Data!$A$8:$EZ$351,Data!EW$4,FALSE)</f>
        <v>3.0302197802197801E-2</v>
      </c>
      <c r="AE288" s="22">
        <f>VLOOKUP($B288,Data!$A$8:$EZ$351,Data!EX$4,FALSE)</f>
        <v>2.9437269372693729E-2</v>
      </c>
      <c r="AF288" s="22">
        <f>VLOOKUP($B288,Data!$A$8:$EZ$351,Data!EY$4,FALSE)</f>
        <v>3.0559701492537315E-2</v>
      </c>
      <c r="AG288" s="22">
        <f>VLOOKUP($B288,Data!$A$8:$EZ$351,Data!EZ$4,FALSE)</f>
        <v>2.9798350137488543E-2</v>
      </c>
      <c r="AH288" s="22">
        <f>VLOOKUP($B288,Data!$A$8:$FA$351,Data!FA$4,FALSE)</f>
        <v>2.9560036663611365E-2</v>
      </c>
      <c r="AI288" s="22">
        <f>VLOOKUP($B288,Data!$A$8:FB$351,Data!FB$4,FALSE)</f>
        <v>2.7883742052679381E-2</v>
      </c>
      <c r="AJ288" s="22">
        <f>VLOOKUP($B288,Data!$A$8:FC$351,Data!FC$4,FALSE)</f>
        <v>2.92772186642269E-2</v>
      </c>
      <c r="AK288" s="22">
        <f>VLOOKUP($B288,Data!$A$8:FD$351,Data!FD$4,FALSE)</f>
        <v>6.4744058500914081E-2</v>
      </c>
      <c r="AL288" s="22">
        <f>VLOOKUP($B288,Data!$A$8:FE$351,Data!FE$4,FALSE)</f>
        <v>6.9185938945420911E-2</v>
      </c>
      <c r="AM288" s="22">
        <f>VLOOKUP($B288,Data!$A$8:FF$351,Data!FF$4,FALSE)</f>
        <v>6.5590118938700828E-2</v>
      </c>
      <c r="AN288" s="22" t="e">
        <f>VLOOKUP($B288,Data!$A$8:$EZ$351,Data!#REF!,FALSE)</f>
        <v>#REF!</v>
      </c>
      <c r="AO288" s="22" t="e">
        <f>VLOOKUP($B288,Data!$A$8:$EZ$351,Data!#REF!,FALSE)</f>
        <v>#REF!</v>
      </c>
      <c r="AP288" s="22" t="e">
        <f>VLOOKUP($B288,Data!$A$8:$EZ$351,Data!#REF!,FALSE)</f>
        <v>#REF!</v>
      </c>
      <c r="AQ288" s="22" t="e">
        <f>VLOOKUP($B288,Data!$A$8:$EZ$351,Data!#REF!,FALSE)</f>
        <v>#REF!</v>
      </c>
      <c r="AR288" s="22" t="e">
        <f>VLOOKUP($B288,Data!$A$8:$EZ$351,Data!#REF!,FALSE)</f>
        <v>#REF!</v>
      </c>
      <c r="AS288" s="22" t="e">
        <f>VLOOKUP($B288,Data!$A$8:$EZ$351,Data!#REF!,FALSE)</f>
        <v>#REF!</v>
      </c>
      <c r="AT288" s="22" t="e">
        <f>VLOOKUP($B288,Data!$A$8:$EZ$351,Data!#REF!,FALSE)</f>
        <v>#REF!</v>
      </c>
      <c r="AU288" s="22" t="e">
        <f>VLOOKUP($B288,Data!$A$8:$EZ$351,Data!#REF!,FALSE)</f>
        <v>#REF!</v>
      </c>
      <c r="AV288" s="22" t="e">
        <f>VLOOKUP($B288,Data!$A$8:$EZ$351,Data!#REF!,FALSE)</f>
        <v>#REF!</v>
      </c>
      <c r="AW288" s="22" t="e">
        <f>VLOOKUP($B288,Data!$A$8:$EZ$351,Data!#REF!,FALSE)</f>
        <v>#REF!</v>
      </c>
      <c r="AX288" s="22" t="e">
        <f>VLOOKUP($B288,Data!$A$8:$EZ$351,Data!#REF!,FALSE)</f>
        <v>#REF!</v>
      </c>
      <c r="AY288" s="22" t="e">
        <f>VLOOKUP($B288,Data!$A$8:$EZ$351,Data!#REF!,FALSE)</f>
        <v>#REF!</v>
      </c>
      <c r="AZ288" s="22" t="e">
        <f>VLOOKUP($B288,Data!$A$8:$EZ$351,Data!#REF!,FALSE)</f>
        <v>#REF!</v>
      </c>
      <c r="BA288" s="22" t="e">
        <f>VLOOKUP($B288,Data!$A$8:$EZ$351,Data!#REF!,FALSE)</f>
        <v>#REF!</v>
      </c>
      <c r="BB288" s="22" t="e">
        <f>VLOOKUP($B288,Data!$A$8:$EZ$351,Data!#REF!,FALSE)</f>
        <v>#REF!</v>
      </c>
      <c r="BC288" s="22" t="e">
        <f>VLOOKUP($B288,Data!$A$8:$EZ$351,Data!#REF!,FALSE)</f>
        <v>#REF!</v>
      </c>
      <c r="BD288" s="22" t="e">
        <f>VLOOKUP($B288,Data!$A$8:$EZ$351,Data!#REF!,FALSE)</f>
        <v>#REF!</v>
      </c>
      <c r="BE288" s="22" t="e">
        <f>VLOOKUP($B288,Data!$A$8:$EZ$351,Data!#REF!,FALSE)</f>
        <v>#REF!</v>
      </c>
    </row>
    <row r="289" spans="1:57" x14ac:dyDescent="0.3">
      <c r="A289" s="1"/>
      <c r="B289" s="16" t="s">
        <v>298</v>
      </c>
      <c r="C289" s="35" t="s">
        <v>441</v>
      </c>
      <c r="D289" t="s">
        <v>0</v>
      </c>
      <c r="E289" s="36" t="s">
        <v>298</v>
      </c>
      <c r="F289" t="s">
        <v>395</v>
      </c>
      <c r="G289" t="s">
        <v>418</v>
      </c>
      <c r="H289" s="22" t="e">
        <f>VLOOKUP($B289,Data!$A$8:$EZ$351,Data!EA$4,FALSE)</f>
        <v>#DIV/0!</v>
      </c>
      <c r="I289" s="22">
        <f>VLOOKUP($B289,Data!$A$8:$EZ$351,Data!EB$4,FALSE)</f>
        <v>7.2407407407407406E-2</v>
      </c>
      <c r="J289" s="22">
        <f>VLOOKUP($B289,Data!$A$8:$EZ$351,Data!EC$4,FALSE)</f>
        <v>6.880804953560371E-2</v>
      </c>
      <c r="K289" s="22">
        <f>VLOOKUP($B289,Data!$A$8:$EZ$351,Data!ED$4,FALSE)</f>
        <v>6.6063829787234046E-2</v>
      </c>
      <c r="L289" s="22">
        <f>VLOOKUP($B289,Data!$A$8:$EZ$351,Data!EE$4,FALSE)</f>
        <v>6.4026946107784435E-2</v>
      </c>
      <c r="M289" s="22">
        <f>VLOOKUP($B289,Data!$A$8:$EZ$351,Data!EF$4,FALSE)</f>
        <v>5.663716814159292E-2</v>
      </c>
      <c r="N289" s="22">
        <f>VLOOKUP($B289,Data!$A$8:$EZ$351,Data!EG$4,FALSE)</f>
        <v>4.8992805755395684E-2</v>
      </c>
      <c r="O289" s="22">
        <f>VLOOKUP($B289,Data!$A$8:$EZ$351,Data!EH$4,FALSE)</f>
        <v>4.5838150289017339E-2</v>
      </c>
      <c r="P289" s="22">
        <f>VLOOKUP($B289,Data!$A$8:$EZ$351,Data!EI$4,FALSE)</f>
        <v>4.7093525179856113E-2</v>
      </c>
      <c r="Q289" s="22">
        <f>VLOOKUP($B289,Data!$A$8:$EZ$351,Data!EJ$4,FALSE)</f>
        <v>4.7278195488721801E-2</v>
      </c>
      <c r="R289" s="22">
        <f>VLOOKUP($B289,Data!$A$8:$EZ$351,Data!EK$4,FALSE)</f>
        <v>4.6320610687022902E-2</v>
      </c>
      <c r="S289" s="22">
        <f>VLOOKUP($B289,Data!$A$8:$EZ$351,Data!EL$4,FALSE)</f>
        <v>4.577677224736048E-2</v>
      </c>
      <c r="T289" s="22">
        <f>VLOOKUP($B289,Data!$A$8:$EZ$351,Data!EM$4,FALSE)</f>
        <v>4.9135053110773902E-2</v>
      </c>
      <c r="U289" s="22">
        <f>VLOOKUP($B289,Data!$A$8:$EZ$351,Data!EN$4,FALSE)</f>
        <v>4.7208271787296897E-2</v>
      </c>
      <c r="V289" s="22">
        <f>VLOOKUP($B289,Data!$A$8:$EZ$351,Data!EO$4,FALSE)</f>
        <v>4.4999999999999998E-2</v>
      </c>
      <c r="W289" s="22">
        <f>VLOOKUP($B289,Data!$A$8:$EZ$351,Data!EP$4,FALSE)</f>
        <v>4.4289772727272726E-2</v>
      </c>
      <c r="X289" s="22">
        <f>VLOOKUP($B289,Data!$A$8:$EZ$351,Data!EQ$4,FALSE)</f>
        <v>4.6599131693198265E-2</v>
      </c>
      <c r="Y289" s="22">
        <f>VLOOKUP($B289,Data!$A$8:$EZ$351,Data!ER$4,FALSE)</f>
        <v>4.4699999999999997E-2</v>
      </c>
      <c r="Z289" s="22">
        <f>VLOOKUP($B289,Data!$A$8:$EZ$351,Data!ES$4,FALSE)</f>
        <v>4.5298507462686564E-2</v>
      </c>
      <c r="AA289" s="22">
        <f>VLOOKUP($B289,Data!$A$8:$EZ$351,Data!ET$4,FALSE)</f>
        <v>4.6096096096096099E-2</v>
      </c>
      <c r="AB289" s="22">
        <f>VLOOKUP($B289,Data!$A$8:$EZ$351,Data!EU$4,FALSE)</f>
        <v>4.6266666666666664E-2</v>
      </c>
      <c r="AC289" s="22">
        <f>VLOOKUP($B289,Data!$A$8:$EZ$351,Data!EV$4,FALSE)</f>
        <v>4.8184568835098335E-2</v>
      </c>
      <c r="AD289" s="22">
        <f>VLOOKUP($B289,Data!$A$8:$EZ$351,Data!EW$4,FALSE)</f>
        <v>4.9565891472868218E-2</v>
      </c>
      <c r="AE289" s="22">
        <f>VLOOKUP($B289,Data!$A$8:$EZ$351,Data!EX$4,FALSE)</f>
        <v>5.1112852664576804E-2</v>
      </c>
      <c r="AF289" s="22">
        <f>VLOOKUP($B289,Data!$A$8:$EZ$351,Data!EY$4,FALSE)</f>
        <v>5.4336000000000002E-2</v>
      </c>
      <c r="AG289" s="22">
        <f>VLOOKUP($B289,Data!$A$8:$EZ$351,Data!EZ$4,FALSE)</f>
        <v>5.0972644376899696E-2</v>
      </c>
      <c r="AH289" s="22">
        <f>VLOOKUP($B289,Data!$A$8:$FA$351,Data!FA$4,FALSE)</f>
        <v>4.9894894894894896E-2</v>
      </c>
      <c r="AI289" s="22">
        <f>VLOOKUP($B289,Data!$A$8:FB$351,Data!FB$4,FALSE)</f>
        <v>5.1158536585365851E-2</v>
      </c>
      <c r="AJ289" s="22">
        <f>VLOOKUP($B289,Data!$A$8:FC$351,Data!FC$4,FALSE)</f>
        <v>5.1878698224852068E-2</v>
      </c>
      <c r="AK289" s="22">
        <f>VLOOKUP($B289,Data!$A$8:FD$351,Data!FD$4,FALSE)</f>
        <v>9.6901840490797544E-2</v>
      </c>
      <c r="AL289" s="22">
        <f>VLOOKUP($B289,Data!$A$8:FE$351,Data!FE$4,FALSE)</f>
        <v>9.133928571428572E-2</v>
      </c>
      <c r="AM289" s="22">
        <f>VLOOKUP($B289,Data!$A$8:FF$351,Data!FF$4,FALSE)</f>
        <v>8.6671511627906983E-2</v>
      </c>
      <c r="AN289" s="22" t="e">
        <f>VLOOKUP($B289,Data!$A$8:$EZ$351,Data!#REF!,FALSE)</f>
        <v>#REF!</v>
      </c>
      <c r="AO289" s="22" t="e">
        <f>VLOOKUP($B289,Data!$A$8:$EZ$351,Data!#REF!,FALSE)</f>
        <v>#REF!</v>
      </c>
      <c r="AP289" s="22" t="e">
        <f>VLOOKUP($B289,Data!$A$8:$EZ$351,Data!#REF!,FALSE)</f>
        <v>#REF!</v>
      </c>
      <c r="AQ289" s="22" t="e">
        <f>VLOOKUP($B289,Data!$A$8:$EZ$351,Data!#REF!,FALSE)</f>
        <v>#REF!</v>
      </c>
      <c r="AR289" s="22" t="e">
        <f>VLOOKUP($B289,Data!$A$8:$EZ$351,Data!#REF!,FALSE)</f>
        <v>#REF!</v>
      </c>
      <c r="AS289" s="22" t="e">
        <f>VLOOKUP($B289,Data!$A$8:$EZ$351,Data!#REF!,FALSE)</f>
        <v>#REF!</v>
      </c>
      <c r="AT289" s="22" t="e">
        <f>VLOOKUP($B289,Data!$A$8:$EZ$351,Data!#REF!,FALSE)</f>
        <v>#REF!</v>
      </c>
      <c r="AU289" s="22" t="e">
        <f>VLOOKUP($B289,Data!$A$8:$EZ$351,Data!#REF!,FALSE)</f>
        <v>#REF!</v>
      </c>
      <c r="AV289" s="22" t="e">
        <f>VLOOKUP($B289,Data!$A$8:$EZ$351,Data!#REF!,FALSE)</f>
        <v>#REF!</v>
      </c>
      <c r="AW289" s="22" t="e">
        <f>VLOOKUP($B289,Data!$A$8:$EZ$351,Data!#REF!,FALSE)</f>
        <v>#REF!</v>
      </c>
      <c r="AX289" s="22" t="e">
        <f>VLOOKUP($B289,Data!$A$8:$EZ$351,Data!#REF!,FALSE)</f>
        <v>#REF!</v>
      </c>
      <c r="AY289" s="22" t="e">
        <f>VLOOKUP($B289,Data!$A$8:$EZ$351,Data!#REF!,FALSE)</f>
        <v>#REF!</v>
      </c>
      <c r="AZ289" s="22" t="e">
        <f>VLOOKUP($B289,Data!$A$8:$EZ$351,Data!#REF!,FALSE)</f>
        <v>#REF!</v>
      </c>
      <c r="BA289" s="22" t="e">
        <f>VLOOKUP($B289,Data!$A$8:$EZ$351,Data!#REF!,FALSE)</f>
        <v>#REF!</v>
      </c>
      <c r="BB289" s="22" t="e">
        <f>VLOOKUP($B289,Data!$A$8:$EZ$351,Data!#REF!,FALSE)</f>
        <v>#REF!</v>
      </c>
      <c r="BC289" s="22" t="e">
        <f>VLOOKUP($B289,Data!$A$8:$EZ$351,Data!#REF!,FALSE)</f>
        <v>#REF!</v>
      </c>
      <c r="BD289" s="22" t="e">
        <f>VLOOKUP($B289,Data!$A$8:$EZ$351,Data!#REF!,FALSE)</f>
        <v>#REF!</v>
      </c>
      <c r="BE289" s="22" t="e">
        <f>VLOOKUP($B289,Data!$A$8:$EZ$351,Data!#REF!,FALSE)</f>
        <v>#REF!</v>
      </c>
    </row>
    <row r="290" spans="1:57" x14ac:dyDescent="0.3">
      <c r="A290" s="1"/>
      <c r="B290" s="16" t="s">
        <v>299</v>
      </c>
      <c r="C290" s="35" t="s">
        <v>440</v>
      </c>
      <c r="D290" t="s">
        <v>442</v>
      </c>
      <c r="E290" s="36" t="s">
        <v>299</v>
      </c>
      <c r="F290" t="s">
        <v>416</v>
      </c>
      <c r="G290" t="s">
        <v>418</v>
      </c>
      <c r="H290" s="22" t="e">
        <f>VLOOKUP($B290,Data!$A$8:$EZ$351,Data!EA$4,FALSE)</f>
        <v>#DIV/0!</v>
      </c>
      <c r="I290" s="22">
        <f>VLOOKUP($B290,Data!$A$8:$EZ$351,Data!EB$4,FALSE)</f>
        <v>5.9637352674524025E-2</v>
      </c>
      <c r="J290" s="22">
        <f>VLOOKUP($B290,Data!$A$8:$EZ$351,Data!EC$4,FALSE)</f>
        <v>5.6542222222222223E-2</v>
      </c>
      <c r="K290" s="22">
        <f>VLOOKUP($B290,Data!$A$8:$EZ$351,Data!ED$4,FALSE)</f>
        <v>5.0196253345227475E-2</v>
      </c>
      <c r="L290" s="22">
        <f>VLOOKUP($B290,Data!$A$8:$EZ$351,Data!EE$4,FALSE)</f>
        <v>4.9965065502183409E-2</v>
      </c>
      <c r="M290" s="22">
        <f>VLOOKUP($B290,Data!$A$8:$EZ$351,Data!EF$4,FALSE)</f>
        <v>4.586267605633803E-2</v>
      </c>
      <c r="N290" s="22">
        <f>VLOOKUP($B290,Data!$A$8:$EZ$351,Data!EG$4,FALSE)</f>
        <v>4.2977973568281938E-2</v>
      </c>
      <c r="O290" s="22">
        <f>VLOOKUP($B290,Data!$A$8:$EZ$351,Data!EH$4,FALSE)</f>
        <v>3.563429571303587E-2</v>
      </c>
      <c r="P290" s="22">
        <f>VLOOKUP($B290,Data!$A$8:$EZ$351,Data!EI$4,FALSE)</f>
        <v>3.6225749559082893E-2</v>
      </c>
      <c r="Q290" s="22">
        <f>VLOOKUP($B290,Data!$A$8:$EZ$351,Data!EJ$4,FALSE)</f>
        <v>3.4929824561403512E-2</v>
      </c>
      <c r="R290" s="22">
        <f>VLOOKUP($B290,Data!$A$8:$EZ$351,Data!EK$4,FALSE)</f>
        <v>3.5270979020979018E-2</v>
      </c>
      <c r="S290" s="22">
        <f>VLOOKUP($B290,Data!$A$8:$EZ$351,Data!EL$4,FALSE)</f>
        <v>3.1996466431095404E-2</v>
      </c>
      <c r="T290" s="22">
        <f>VLOOKUP($B290,Data!$A$8:$EZ$351,Data!EM$4,FALSE)</f>
        <v>3.3362676056338025E-2</v>
      </c>
      <c r="U290" s="22">
        <f>VLOOKUP($B290,Data!$A$8:$EZ$351,Data!EN$4,FALSE)</f>
        <v>3.166812993854258E-2</v>
      </c>
      <c r="V290" s="22">
        <f>VLOOKUP($B290,Data!$A$8:$EZ$351,Data!EO$4,FALSE)</f>
        <v>3.1853486319505735E-2</v>
      </c>
      <c r="W290" s="22">
        <f>VLOOKUP($B290,Data!$A$8:$EZ$351,Data!EP$4,FALSE)</f>
        <v>2.8931955211024978E-2</v>
      </c>
      <c r="X290" s="22">
        <f>VLOOKUP($B290,Data!$A$8:$EZ$351,Data!EQ$4,FALSE)</f>
        <v>2.8442553191489361E-2</v>
      </c>
      <c r="Y290" s="22">
        <f>VLOOKUP($B290,Data!$A$8:$EZ$351,Data!ER$4,FALSE)</f>
        <v>2.9427839453458584E-2</v>
      </c>
      <c r="Z290" s="22">
        <f>VLOOKUP($B290,Data!$A$8:$EZ$351,Data!ES$4,FALSE)</f>
        <v>2.8978902953586499E-2</v>
      </c>
      <c r="AA290" s="22">
        <f>VLOOKUP($B290,Data!$A$8:$EZ$351,Data!ET$4,FALSE)</f>
        <v>2.7852292020373516E-2</v>
      </c>
      <c r="AB290" s="22">
        <f>VLOOKUP($B290,Data!$A$8:$EZ$351,Data!EU$4,FALSE)</f>
        <v>2.9378194207836456E-2</v>
      </c>
      <c r="AC290" s="22">
        <f>VLOOKUP($B290,Data!$A$8:$EZ$351,Data!EV$4,FALSE)</f>
        <v>2.9072164948453608E-2</v>
      </c>
      <c r="AD290" s="22">
        <f>VLOOKUP($B290,Data!$A$8:$EZ$351,Data!EW$4,FALSE)</f>
        <v>2.9713541666666666E-2</v>
      </c>
      <c r="AE290" s="22">
        <f>VLOOKUP($B290,Data!$A$8:$EZ$351,Data!EX$4,FALSE)</f>
        <v>2.913612565445026E-2</v>
      </c>
      <c r="AF290" s="22">
        <f>VLOOKUP($B290,Data!$A$8:$EZ$351,Data!EY$4,FALSE)</f>
        <v>3.1353711790393014E-2</v>
      </c>
      <c r="AG290" s="22">
        <f>VLOOKUP($B290,Data!$A$8:$EZ$351,Data!EZ$4,FALSE)</f>
        <v>3.1608084358523726E-2</v>
      </c>
      <c r="AH290" s="22">
        <f>VLOOKUP($B290,Data!$A$8:$FA$351,Data!FA$4,FALSE)</f>
        <v>3.0482456140350878E-2</v>
      </c>
      <c r="AI290" s="22">
        <f>VLOOKUP($B290,Data!$A$8:FB$351,Data!FB$4,FALSE)</f>
        <v>2.8124459809853068E-2</v>
      </c>
      <c r="AJ290" s="22">
        <f>VLOOKUP($B290,Data!$A$8:FC$351,Data!FC$4,FALSE)</f>
        <v>3.0460750853242322E-2</v>
      </c>
      <c r="AK290" s="22">
        <f>VLOOKUP($B290,Data!$A$8:FD$351,Data!FD$4,FALSE)</f>
        <v>7.2382176520994004E-2</v>
      </c>
      <c r="AL290" s="22">
        <f>VLOOKUP($B290,Data!$A$8:FE$351,Data!FE$4,FALSE)</f>
        <v>7.1134199134199133E-2</v>
      </c>
      <c r="AM290" s="22">
        <f>VLOOKUP($B290,Data!$A$8:FF$351,Data!FF$4,FALSE)</f>
        <v>6.7951176983435044E-2</v>
      </c>
      <c r="AN290" s="22" t="e">
        <f>VLOOKUP($B290,Data!$A$8:$EZ$351,Data!#REF!,FALSE)</f>
        <v>#REF!</v>
      </c>
      <c r="AO290" s="22" t="e">
        <f>VLOOKUP($B290,Data!$A$8:$EZ$351,Data!#REF!,FALSE)</f>
        <v>#REF!</v>
      </c>
      <c r="AP290" s="22" t="e">
        <f>VLOOKUP($B290,Data!$A$8:$EZ$351,Data!#REF!,FALSE)</f>
        <v>#REF!</v>
      </c>
      <c r="AQ290" s="22" t="e">
        <f>VLOOKUP($B290,Data!$A$8:$EZ$351,Data!#REF!,FALSE)</f>
        <v>#REF!</v>
      </c>
      <c r="AR290" s="22" t="e">
        <f>VLOOKUP($B290,Data!$A$8:$EZ$351,Data!#REF!,FALSE)</f>
        <v>#REF!</v>
      </c>
      <c r="AS290" s="22" t="e">
        <f>VLOOKUP($B290,Data!$A$8:$EZ$351,Data!#REF!,FALSE)</f>
        <v>#REF!</v>
      </c>
      <c r="AT290" s="22" t="e">
        <f>VLOOKUP($B290,Data!$A$8:$EZ$351,Data!#REF!,FALSE)</f>
        <v>#REF!</v>
      </c>
      <c r="AU290" s="22" t="e">
        <f>VLOOKUP($B290,Data!$A$8:$EZ$351,Data!#REF!,FALSE)</f>
        <v>#REF!</v>
      </c>
      <c r="AV290" s="22" t="e">
        <f>VLOOKUP($B290,Data!$A$8:$EZ$351,Data!#REF!,FALSE)</f>
        <v>#REF!</v>
      </c>
      <c r="AW290" s="22" t="e">
        <f>VLOOKUP($B290,Data!$A$8:$EZ$351,Data!#REF!,FALSE)</f>
        <v>#REF!</v>
      </c>
      <c r="AX290" s="22" t="e">
        <f>VLOOKUP($B290,Data!$A$8:$EZ$351,Data!#REF!,FALSE)</f>
        <v>#REF!</v>
      </c>
      <c r="AY290" s="22" t="e">
        <f>VLOOKUP($B290,Data!$A$8:$EZ$351,Data!#REF!,FALSE)</f>
        <v>#REF!</v>
      </c>
      <c r="AZ290" s="22" t="e">
        <f>VLOOKUP($B290,Data!$A$8:$EZ$351,Data!#REF!,FALSE)</f>
        <v>#REF!</v>
      </c>
      <c r="BA290" s="22" t="e">
        <f>VLOOKUP($B290,Data!$A$8:$EZ$351,Data!#REF!,FALSE)</f>
        <v>#REF!</v>
      </c>
      <c r="BB290" s="22" t="e">
        <f>VLOOKUP($B290,Data!$A$8:$EZ$351,Data!#REF!,FALSE)</f>
        <v>#REF!</v>
      </c>
      <c r="BC290" s="22" t="e">
        <f>VLOOKUP($B290,Data!$A$8:$EZ$351,Data!#REF!,FALSE)</f>
        <v>#REF!</v>
      </c>
      <c r="BD290" s="22" t="e">
        <f>VLOOKUP($B290,Data!$A$8:$EZ$351,Data!#REF!,FALSE)</f>
        <v>#REF!</v>
      </c>
      <c r="BE290" s="22" t="e">
        <f>VLOOKUP($B290,Data!$A$8:$EZ$351,Data!#REF!,FALSE)</f>
        <v>#REF!</v>
      </c>
    </row>
    <row r="291" spans="1:57" x14ac:dyDescent="0.3">
      <c r="A291" s="1"/>
      <c r="B291" s="16" t="s">
        <v>300</v>
      </c>
      <c r="C291" s="35" t="s">
        <v>440</v>
      </c>
      <c r="D291" t="s">
        <v>442</v>
      </c>
      <c r="E291" s="36" t="s">
        <v>300</v>
      </c>
      <c r="F291" t="s">
        <v>392</v>
      </c>
      <c r="G291" t="s">
        <v>418</v>
      </c>
      <c r="H291" s="22" t="e">
        <f>VLOOKUP($B291,Data!$A$8:$EZ$351,Data!EA$4,FALSE)</f>
        <v>#DIV/0!</v>
      </c>
      <c r="I291" s="22">
        <f>VLOOKUP($B291,Data!$A$8:$EZ$351,Data!EB$4,FALSE)</f>
        <v>8.8869485294117645E-2</v>
      </c>
      <c r="J291" s="22">
        <f>VLOOKUP($B291,Data!$A$8:$EZ$351,Data!EC$4,FALSE)</f>
        <v>8.216494845360825E-2</v>
      </c>
      <c r="K291" s="22">
        <f>VLOOKUP($B291,Data!$A$8:$EZ$351,Data!ED$4,FALSE)</f>
        <v>7.5707547169811318E-2</v>
      </c>
      <c r="L291" s="22">
        <f>VLOOKUP($B291,Data!$A$8:$EZ$351,Data!EE$4,FALSE)</f>
        <v>7.5915221579961459E-2</v>
      </c>
      <c r="M291" s="22">
        <f>VLOOKUP($B291,Data!$A$8:$EZ$351,Data!EF$4,FALSE)</f>
        <v>6.7492795389048996E-2</v>
      </c>
      <c r="N291" s="22">
        <f>VLOOKUP($B291,Data!$A$8:$EZ$351,Data!EG$4,FALSE)</f>
        <v>5.7686424474187384E-2</v>
      </c>
      <c r="O291" s="22">
        <f>VLOOKUP($B291,Data!$A$8:$EZ$351,Data!EH$4,FALSE)</f>
        <v>4.9450337512054E-2</v>
      </c>
      <c r="P291" s="22">
        <f>VLOOKUP($B291,Data!$A$8:$EZ$351,Data!EI$4,FALSE)</f>
        <v>4.763056092843327E-2</v>
      </c>
      <c r="Q291" s="22">
        <f>VLOOKUP($B291,Data!$A$8:$EZ$351,Data!EJ$4,FALSE)</f>
        <v>5.9714847590953787E-2</v>
      </c>
      <c r="R291" s="22">
        <f>VLOOKUP($B291,Data!$A$8:$EZ$351,Data!EK$4,FALSE)</f>
        <v>5.7558365758754865E-2</v>
      </c>
      <c r="S291" s="22">
        <f>VLOOKUP($B291,Data!$A$8:$EZ$351,Data!EL$4,FALSE)</f>
        <v>5.5383877159309022E-2</v>
      </c>
      <c r="T291" s="22">
        <f>VLOOKUP($B291,Data!$A$8:$EZ$351,Data!EM$4,FALSE)</f>
        <v>5.4995296331138289E-2</v>
      </c>
      <c r="U291" s="22">
        <f>VLOOKUP($B291,Data!$A$8:$EZ$351,Data!EN$4,FALSE)</f>
        <v>5.3133208255159478E-2</v>
      </c>
      <c r="V291" s="22">
        <f>VLOOKUP($B291,Data!$A$8:$EZ$351,Data!EO$4,FALSE)</f>
        <v>5.295908658420552E-2</v>
      </c>
      <c r="W291" s="22">
        <f>VLOOKUP($B291,Data!$A$8:$EZ$351,Data!EP$4,FALSE)</f>
        <v>5.1887511916110581E-2</v>
      </c>
      <c r="X291" s="22">
        <f>VLOOKUP($B291,Data!$A$8:$EZ$351,Data!EQ$4,FALSE)</f>
        <v>5.4629451395572667E-2</v>
      </c>
      <c r="Y291" s="22">
        <f>VLOOKUP($B291,Data!$A$8:$EZ$351,Data!ER$4,FALSE)</f>
        <v>5.4629451395572667E-2</v>
      </c>
      <c r="Z291" s="22">
        <f>VLOOKUP($B291,Data!$A$8:$EZ$351,Data!ES$4,FALSE)</f>
        <v>5.2485714285714288E-2</v>
      </c>
      <c r="AA291" s="22">
        <f>VLOOKUP($B291,Data!$A$8:$EZ$351,Data!ET$4,FALSE)</f>
        <v>5.0562851782363978E-2</v>
      </c>
      <c r="AB291" s="22">
        <f>VLOOKUP($B291,Data!$A$8:$EZ$351,Data!EU$4,FALSE)</f>
        <v>5.2588126159554729E-2</v>
      </c>
      <c r="AC291" s="22">
        <f>VLOOKUP($B291,Data!$A$8:$EZ$351,Data!EV$4,FALSE)</f>
        <v>5.1651291512915129E-2</v>
      </c>
      <c r="AD291" s="22">
        <f>VLOOKUP($B291,Data!$A$8:$EZ$351,Data!EW$4,FALSE)</f>
        <v>5.1476754785779399E-2</v>
      </c>
      <c r="AE291" s="22">
        <f>VLOOKUP($B291,Data!$A$8:$EZ$351,Data!EX$4,FALSE)</f>
        <v>5.0464904284412034E-2</v>
      </c>
      <c r="AF291" s="22">
        <f>VLOOKUP($B291,Data!$A$8:$EZ$351,Data!EY$4,FALSE)</f>
        <v>5.2722273143904673E-2</v>
      </c>
      <c r="AG291" s="22">
        <f>VLOOKUP($B291,Data!$A$8:$EZ$351,Data!EZ$4,FALSE)</f>
        <v>5.1567369385884507E-2</v>
      </c>
      <c r="AH291" s="22">
        <f>VLOOKUP($B291,Data!$A$8:$FA$351,Data!FA$4,FALSE)</f>
        <v>5.1753424657534249E-2</v>
      </c>
      <c r="AI291" s="22">
        <f>VLOOKUP($B291,Data!$A$8:FB$351,Data!FB$4,FALSE)</f>
        <v>5.04470802919708E-2</v>
      </c>
      <c r="AJ291" s="22">
        <f>VLOOKUP($B291,Data!$A$8:FC$351,Data!FC$4,FALSE)</f>
        <v>5.4134790528233154E-2</v>
      </c>
      <c r="AK291" s="22">
        <f>VLOOKUP($B291,Data!$A$8:FD$351,Data!FD$4,FALSE)</f>
        <v>0.10441903019213175</v>
      </c>
      <c r="AL291" s="22">
        <f>VLOOKUP($B291,Data!$A$8:FE$351,Data!FE$4,FALSE)</f>
        <v>0.10239592969472711</v>
      </c>
      <c r="AM291" s="22">
        <f>VLOOKUP($B291,Data!$A$8:FF$351,Data!FF$4,FALSE)</f>
        <v>0.10071889400921659</v>
      </c>
      <c r="AN291" s="22" t="e">
        <f>VLOOKUP($B291,Data!$A$8:$EZ$351,Data!#REF!,FALSE)</f>
        <v>#REF!</v>
      </c>
      <c r="AO291" s="22" t="e">
        <f>VLOOKUP($B291,Data!$A$8:$EZ$351,Data!#REF!,FALSE)</f>
        <v>#REF!</v>
      </c>
      <c r="AP291" s="22" t="e">
        <f>VLOOKUP($B291,Data!$A$8:$EZ$351,Data!#REF!,FALSE)</f>
        <v>#REF!</v>
      </c>
      <c r="AQ291" s="22" t="e">
        <f>VLOOKUP($B291,Data!$A$8:$EZ$351,Data!#REF!,FALSE)</f>
        <v>#REF!</v>
      </c>
      <c r="AR291" s="22" t="e">
        <f>VLOOKUP($B291,Data!$A$8:$EZ$351,Data!#REF!,FALSE)</f>
        <v>#REF!</v>
      </c>
      <c r="AS291" s="22" t="e">
        <f>VLOOKUP($B291,Data!$A$8:$EZ$351,Data!#REF!,FALSE)</f>
        <v>#REF!</v>
      </c>
      <c r="AT291" s="22" t="e">
        <f>VLOOKUP($B291,Data!$A$8:$EZ$351,Data!#REF!,FALSE)</f>
        <v>#REF!</v>
      </c>
      <c r="AU291" s="22" t="e">
        <f>VLOOKUP($B291,Data!$A$8:$EZ$351,Data!#REF!,FALSE)</f>
        <v>#REF!</v>
      </c>
      <c r="AV291" s="22" t="e">
        <f>VLOOKUP($B291,Data!$A$8:$EZ$351,Data!#REF!,FALSE)</f>
        <v>#REF!</v>
      </c>
      <c r="AW291" s="22" t="e">
        <f>VLOOKUP($B291,Data!$A$8:$EZ$351,Data!#REF!,FALSE)</f>
        <v>#REF!</v>
      </c>
      <c r="AX291" s="22" t="e">
        <f>VLOOKUP($B291,Data!$A$8:$EZ$351,Data!#REF!,FALSE)</f>
        <v>#REF!</v>
      </c>
      <c r="AY291" s="22" t="e">
        <f>VLOOKUP($B291,Data!$A$8:$EZ$351,Data!#REF!,FALSE)</f>
        <v>#REF!</v>
      </c>
      <c r="AZ291" s="22" t="e">
        <f>VLOOKUP($B291,Data!$A$8:$EZ$351,Data!#REF!,FALSE)</f>
        <v>#REF!</v>
      </c>
      <c r="BA291" s="22" t="e">
        <f>VLOOKUP($B291,Data!$A$8:$EZ$351,Data!#REF!,FALSE)</f>
        <v>#REF!</v>
      </c>
      <c r="BB291" s="22" t="e">
        <f>VLOOKUP($B291,Data!$A$8:$EZ$351,Data!#REF!,FALSE)</f>
        <v>#REF!</v>
      </c>
      <c r="BC291" s="22" t="e">
        <f>VLOOKUP($B291,Data!$A$8:$EZ$351,Data!#REF!,FALSE)</f>
        <v>#REF!</v>
      </c>
      <c r="BD291" s="22" t="e">
        <f>VLOOKUP($B291,Data!$A$8:$EZ$351,Data!#REF!,FALSE)</f>
        <v>#REF!</v>
      </c>
      <c r="BE291" s="22" t="e">
        <f>VLOOKUP($B291,Data!$A$8:$EZ$351,Data!#REF!,FALSE)</f>
        <v>#REF!</v>
      </c>
    </row>
    <row r="292" spans="1:57" x14ac:dyDescent="0.3">
      <c r="A292" s="1"/>
      <c r="B292" s="16" t="s">
        <v>301</v>
      </c>
      <c r="C292" s="35" t="s">
        <v>440</v>
      </c>
      <c r="D292" t="s">
        <v>0</v>
      </c>
      <c r="E292" s="36" t="s">
        <v>301</v>
      </c>
      <c r="F292" t="s">
        <v>390</v>
      </c>
      <c r="G292" t="s">
        <v>406</v>
      </c>
      <c r="H292" s="22" t="e">
        <f>VLOOKUP($B292,Data!$A$8:$EZ$351,Data!EA$4,FALSE)</f>
        <v>#DIV/0!</v>
      </c>
      <c r="I292" s="22">
        <f>VLOOKUP($B292,Data!$A$8:$EZ$351,Data!EB$4,FALSE)</f>
        <v>5.1190476190476189E-2</v>
      </c>
      <c r="J292" s="22">
        <f>VLOOKUP($B292,Data!$A$8:$EZ$351,Data!EC$4,FALSE)</f>
        <v>4.8705234159779613E-2</v>
      </c>
      <c r="K292" s="22">
        <f>VLOOKUP($B292,Data!$A$8:$EZ$351,Data!ED$4,FALSE)</f>
        <v>4.2928176795580107E-2</v>
      </c>
      <c r="L292" s="22">
        <f>VLOOKUP($B292,Data!$A$8:$EZ$351,Data!EE$4,FALSE)</f>
        <v>4.5408450704225355E-2</v>
      </c>
      <c r="M292" s="22">
        <f>VLOOKUP($B292,Data!$A$8:$EZ$351,Data!EF$4,FALSE)</f>
        <v>3.740740740740741E-2</v>
      </c>
      <c r="N292" s="22">
        <f>VLOOKUP($B292,Data!$A$8:$EZ$351,Data!EG$4,FALSE)</f>
        <v>3.0655737704918033E-2</v>
      </c>
      <c r="O292" s="22">
        <f>VLOOKUP($B292,Data!$A$8:$EZ$351,Data!EH$4,FALSE)</f>
        <v>2.3477157360406092E-2</v>
      </c>
      <c r="P292" s="22">
        <f>VLOOKUP($B292,Data!$A$8:$EZ$351,Data!EI$4,FALSE)</f>
        <v>2.3135802469135804E-2</v>
      </c>
      <c r="Q292" s="22">
        <f>VLOOKUP($B292,Data!$A$8:$EZ$351,Data!EJ$4,FALSE)</f>
        <v>2.2292191435768261E-2</v>
      </c>
      <c r="R292" s="22">
        <f>VLOOKUP($B292,Data!$A$8:$EZ$351,Data!EK$4,FALSE)</f>
        <v>2.1870324189526183E-2</v>
      </c>
      <c r="S292" s="22">
        <f>VLOOKUP($B292,Data!$A$8:$EZ$351,Data!EL$4,FALSE)</f>
        <v>2.1638141809290953E-2</v>
      </c>
      <c r="T292" s="22">
        <f>VLOOKUP($B292,Data!$A$8:$EZ$351,Data!EM$4,FALSE)</f>
        <v>2.4561855670103092E-2</v>
      </c>
      <c r="U292" s="22">
        <f>VLOOKUP($B292,Data!$A$8:$EZ$351,Data!EN$4,FALSE)</f>
        <v>2.4524421593830333E-2</v>
      </c>
      <c r="V292" s="22">
        <f>VLOOKUP($B292,Data!$A$8:$EZ$351,Data!EO$4,FALSE)</f>
        <v>2.642857142857143E-2</v>
      </c>
      <c r="W292" s="22">
        <f>VLOOKUP($B292,Data!$A$8:$EZ$351,Data!EP$4,FALSE)</f>
        <v>2.5187165775401071E-2</v>
      </c>
      <c r="X292" s="22">
        <f>VLOOKUP($B292,Data!$A$8:$EZ$351,Data!EQ$4,FALSE)</f>
        <v>2.5210526315789475E-2</v>
      </c>
      <c r="Y292" s="22">
        <f>VLOOKUP($B292,Data!$A$8:$EZ$351,Data!ER$4,FALSE)</f>
        <v>2.5341772151898735E-2</v>
      </c>
      <c r="Z292" s="22">
        <f>VLOOKUP($B292,Data!$A$8:$EZ$351,Data!ES$4,FALSE)</f>
        <v>2.2592592592592591E-2</v>
      </c>
      <c r="AA292" s="22">
        <f>VLOOKUP($B292,Data!$A$8:$EZ$351,Data!ET$4,FALSE)</f>
        <v>2.3834586466165413E-2</v>
      </c>
      <c r="AB292" s="22">
        <f>VLOOKUP($B292,Data!$A$8:$EZ$351,Data!EU$4,FALSE)</f>
        <v>2.51980198019802E-2</v>
      </c>
      <c r="AC292" s="22">
        <f>VLOOKUP($B292,Data!$A$8:$EZ$351,Data!EV$4,FALSE)</f>
        <v>2.7097560975609756E-2</v>
      </c>
      <c r="AD292" s="22">
        <f>VLOOKUP($B292,Data!$A$8:$EZ$351,Data!EW$4,FALSE)</f>
        <v>2.8288508557457213E-2</v>
      </c>
      <c r="AE292" s="22">
        <f>VLOOKUP($B292,Data!$A$8:$EZ$351,Data!EX$4,FALSE)</f>
        <v>2.8366336633663367E-2</v>
      </c>
      <c r="AF292" s="22">
        <f>VLOOKUP($B292,Data!$A$8:$EZ$351,Data!EY$4,FALSE)</f>
        <v>3.1700507614213197E-2</v>
      </c>
      <c r="AG292" s="22">
        <f>VLOOKUP($B292,Data!$A$8:$EZ$351,Data!EZ$4,FALSE)</f>
        <v>3.2897435897435899E-2</v>
      </c>
      <c r="AH292" s="22">
        <f>VLOOKUP($B292,Data!$A$8:$FA$351,Data!FA$4,FALSE)</f>
        <v>3.2688442211055276E-2</v>
      </c>
      <c r="AI292" s="22">
        <f>VLOOKUP($B292,Data!$A$8:FB$351,Data!FB$4,FALSE)</f>
        <v>3.2709359605911328E-2</v>
      </c>
      <c r="AJ292" s="22">
        <f>VLOOKUP($B292,Data!$A$8:FC$351,Data!FC$4,FALSE)</f>
        <v>3.7150000000000002E-2</v>
      </c>
      <c r="AK292" s="22">
        <f>VLOOKUP($B292,Data!$A$8:FD$351,Data!FD$4,FALSE)</f>
        <v>7.0940594059405934E-2</v>
      </c>
      <c r="AL292" s="22">
        <f>VLOOKUP($B292,Data!$A$8:FE$351,Data!FE$4,FALSE)</f>
        <v>7.2755102040816325E-2</v>
      </c>
      <c r="AM292" s="22">
        <f>VLOOKUP($B292,Data!$A$8:FF$351,Data!FF$4,FALSE)</f>
        <v>7.1943734015345262E-2</v>
      </c>
      <c r="AN292" s="22" t="e">
        <f>VLOOKUP($B292,Data!$A$8:$EZ$351,Data!#REF!,FALSE)</f>
        <v>#REF!</v>
      </c>
      <c r="AO292" s="22" t="e">
        <f>VLOOKUP($B292,Data!$A$8:$EZ$351,Data!#REF!,FALSE)</f>
        <v>#REF!</v>
      </c>
      <c r="AP292" s="22" t="e">
        <f>VLOOKUP($B292,Data!$A$8:$EZ$351,Data!#REF!,FALSE)</f>
        <v>#REF!</v>
      </c>
      <c r="AQ292" s="22" t="e">
        <f>VLOOKUP($B292,Data!$A$8:$EZ$351,Data!#REF!,FALSE)</f>
        <v>#REF!</v>
      </c>
      <c r="AR292" s="22" t="e">
        <f>VLOOKUP($B292,Data!$A$8:$EZ$351,Data!#REF!,FALSE)</f>
        <v>#REF!</v>
      </c>
      <c r="AS292" s="22" t="e">
        <f>VLOOKUP($B292,Data!$A$8:$EZ$351,Data!#REF!,FALSE)</f>
        <v>#REF!</v>
      </c>
      <c r="AT292" s="22" t="e">
        <f>VLOOKUP($B292,Data!$A$8:$EZ$351,Data!#REF!,FALSE)</f>
        <v>#REF!</v>
      </c>
      <c r="AU292" s="22" t="e">
        <f>VLOOKUP($B292,Data!$A$8:$EZ$351,Data!#REF!,FALSE)</f>
        <v>#REF!</v>
      </c>
      <c r="AV292" s="22" t="e">
        <f>VLOOKUP($B292,Data!$A$8:$EZ$351,Data!#REF!,FALSE)</f>
        <v>#REF!</v>
      </c>
      <c r="AW292" s="22" t="e">
        <f>VLOOKUP($B292,Data!$A$8:$EZ$351,Data!#REF!,FALSE)</f>
        <v>#REF!</v>
      </c>
      <c r="AX292" s="22" t="e">
        <f>VLOOKUP($B292,Data!$A$8:$EZ$351,Data!#REF!,FALSE)</f>
        <v>#REF!</v>
      </c>
      <c r="AY292" s="22" t="e">
        <f>VLOOKUP($B292,Data!$A$8:$EZ$351,Data!#REF!,FALSE)</f>
        <v>#REF!</v>
      </c>
      <c r="AZ292" s="22" t="e">
        <f>VLOOKUP($B292,Data!$A$8:$EZ$351,Data!#REF!,FALSE)</f>
        <v>#REF!</v>
      </c>
      <c r="BA292" s="22" t="e">
        <f>VLOOKUP($B292,Data!$A$8:$EZ$351,Data!#REF!,FALSE)</f>
        <v>#REF!</v>
      </c>
      <c r="BB292" s="22" t="e">
        <f>VLOOKUP($B292,Data!$A$8:$EZ$351,Data!#REF!,FALSE)</f>
        <v>#REF!</v>
      </c>
      <c r="BC292" s="22" t="e">
        <f>VLOOKUP($B292,Data!$A$8:$EZ$351,Data!#REF!,FALSE)</f>
        <v>#REF!</v>
      </c>
      <c r="BD292" s="22" t="e">
        <f>VLOOKUP($B292,Data!$A$8:$EZ$351,Data!#REF!,FALSE)</f>
        <v>#REF!</v>
      </c>
      <c r="BE292" s="22" t="e">
        <f>VLOOKUP($B292,Data!$A$8:$EZ$351,Data!#REF!,FALSE)</f>
        <v>#REF!</v>
      </c>
    </row>
    <row r="293" spans="1:57" x14ac:dyDescent="0.3">
      <c r="A293" s="1"/>
      <c r="B293" s="16" t="s">
        <v>302</v>
      </c>
      <c r="C293" s="35" t="s">
        <v>446</v>
      </c>
      <c r="D293" t="s">
        <v>0</v>
      </c>
      <c r="E293" s="36" t="s">
        <v>302</v>
      </c>
      <c r="F293" t="s">
        <v>385</v>
      </c>
      <c r="G293" t="s">
        <v>418</v>
      </c>
      <c r="H293" s="22" t="e">
        <f>VLOOKUP($B293,Data!$A$8:$EZ$351,Data!EA$4,FALSE)</f>
        <v>#DIV/0!</v>
      </c>
      <c r="I293" s="22">
        <f>VLOOKUP($B293,Data!$A$8:$EZ$351,Data!EB$4,FALSE)</f>
        <v>3.0819277108433733E-2</v>
      </c>
      <c r="J293" s="22">
        <f>VLOOKUP($B293,Data!$A$8:$EZ$351,Data!EC$4,FALSE)</f>
        <v>2.8444976076555023E-2</v>
      </c>
      <c r="K293" s="22">
        <f>VLOOKUP($B293,Data!$A$8:$EZ$351,Data!ED$4,FALSE)</f>
        <v>2.5776255707762558E-2</v>
      </c>
      <c r="L293" s="22">
        <f>VLOOKUP($B293,Data!$A$8:$EZ$351,Data!EE$4,FALSE)</f>
        <v>2.5981087470449173E-2</v>
      </c>
      <c r="M293" s="22">
        <f>VLOOKUP($B293,Data!$A$8:$EZ$351,Data!EF$4,FALSE)</f>
        <v>2.4878048780487806E-2</v>
      </c>
      <c r="N293" s="22">
        <f>VLOOKUP($B293,Data!$A$8:$EZ$351,Data!EG$4,FALSE)</f>
        <v>2.3259259259259261E-2</v>
      </c>
      <c r="O293" s="22">
        <f>VLOOKUP($B293,Data!$A$8:$EZ$351,Data!EH$4,FALSE)</f>
        <v>2.2374999999999999E-2</v>
      </c>
      <c r="P293" s="22">
        <f>VLOOKUP($B293,Data!$A$8:$EZ$351,Data!EI$4,FALSE)</f>
        <v>2.1371571072319202E-2</v>
      </c>
      <c r="Q293" s="22">
        <f>VLOOKUP($B293,Data!$A$8:$EZ$351,Data!EJ$4,FALSE)</f>
        <v>2.1039603960396041E-2</v>
      </c>
      <c r="R293" s="22">
        <f>VLOOKUP($B293,Data!$A$8:$EZ$351,Data!EK$4,FALSE)</f>
        <v>1.8435207823960881E-2</v>
      </c>
      <c r="S293" s="22">
        <f>VLOOKUP($B293,Data!$A$8:$EZ$351,Data!EL$4,FALSE)</f>
        <v>1.8613861386138613E-2</v>
      </c>
      <c r="T293" s="22">
        <f>VLOOKUP($B293,Data!$A$8:$EZ$351,Data!EM$4,FALSE)</f>
        <v>1.8459715639810425E-2</v>
      </c>
      <c r="U293" s="22">
        <f>VLOOKUP($B293,Data!$A$8:$EZ$351,Data!EN$4,FALSE)</f>
        <v>1.5905172413793103E-2</v>
      </c>
      <c r="V293" s="22">
        <f>VLOOKUP($B293,Data!$A$8:$EZ$351,Data!EO$4,FALSE)</f>
        <v>1.4539614561027838E-2</v>
      </c>
      <c r="W293" s="22">
        <f>VLOOKUP($B293,Data!$A$8:$EZ$351,Data!EP$4,FALSE)</f>
        <v>1.5065502183406113E-2</v>
      </c>
      <c r="X293" s="22">
        <f>VLOOKUP($B293,Data!$A$8:$EZ$351,Data!EQ$4,FALSE)</f>
        <v>1.6621621621621622E-2</v>
      </c>
      <c r="Y293" s="22">
        <f>VLOOKUP($B293,Data!$A$8:$EZ$351,Data!ER$4,FALSE)</f>
        <v>1.7239819004524887E-2</v>
      </c>
      <c r="Z293" s="22">
        <f>VLOOKUP($B293,Data!$A$8:$EZ$351,Data!ES$4,FALSE)</f>
        <v>1.712962962962963E-2</v>
      </c>
      <c r="AA293" s="22">
        <f>VLOOKUP($B293,Data!$A$8:$EZ$351,Data!ET$4,FALSE)</f>
        <v>1.691566265060241E-2</v>
      </c>
      <c r="AB293" s="22">
        <f>VLOOKUP($B293,Data!$A$8:$EZ$351,Data!EU$4,FALSE)</f>
        <v>1.87468671679198E-2</v>
      </c>
      <c r="AC293" s="22">
        <f>VLOOKUP($B293,Data!$A$8:$EZ$351,Data!EV$4,FALSE)</f>
        <v>1.9268929503916447E-2</v>
      </c>
      <c r="AD293" s="22">
        <f>VLOOKUP($B293,Data!$A$8:$EZ$351,Data!EW$4,FALSE)</f>
        <v>1.9767441860465116E-2</v>
      </c>
      <c r="AE293" s="22">
        <f>VLOOKUP($B293,Data!$A$8:$EZ$351,Data!EX$4,FALSE)</f>
        <v>1.8664987405541563E-2</v>
      </c>
      <c r="AF293" s="22">
        <f>VLOOKUP($B293,Data!$A$8:$EZ$351,Data!EY$4,FALSE)</f>
        <v>1.9162561576354681E-2</v>
      </c>
      <c r="AG293" s="22">
        <f>VLOOKUP($B293,Data!$A$8:$EZ$351,Data!EZ$4,FALSE)</f>
        <v>1.9340101522842639E-2</v>
      </c>
      <c r="AH293" s="22">
        <f>VLOOKUP($B293,Data!$A$8:$FA$351,Data!FA$4,FALSE)</f>
        <v>2.0401002506265663E-2</v>
      </c>
      <c r="AI293" s="22">
        <f>VLOOKUP($B293,Data!$A$8:FB$351,Data!FB$4,FALSE)</f>
        <v>1.9311163895486937E-2</v>
      </c>
      <c r="AJ293" s="22">
        <f>VLOOKUP($B293,Data!$A$8:FC$351,Data!FC$4,FALSE)</f>
        <v>2.1293532338308458E-2</v>
      </c>
      <c r="AK293" s="22">
        <f>VLOOKUP($B293,Data!$A$8:FD$351,Data!FD$4,FALSE)</f>
        <v>5.385714285714286E-2</v>
      </c>
      <c r="AL293" s="22">
        <f>VLOOKUP($B293,Data!$A$8:FE$351,Data!FE$4,FALSE)</f>
        <v>5.4592074592074595E-2</v>
      </c>
      <c r="AM293" s="22">
        <f>VLOOKUP($B293,Data!$A$8:FF$351,Data!FF$4,FALSE)</f>
        <v>5.2731481481481483E-2</v>
      </c>
      <c r="AN293" s="22" t="e">
        <f>VLOOKUP($B293,Data!$A$8:$EZ$351,Data!#REF!,FALSE)</f>
        <v>#REF!</v>
      </c>
      <c r="AO293" s="22" t="e">
        <f>VLOOKUP($B293,Data!$A$8:$EZ$351,Data!#REF!,FALSE)</f>
        <v>#REF!</v>
      </c>
      <c r="AP293" s="22" t="e">
        <f>VLOOKUP($B293,Data!$A$8:$EZ$351,Data!#REF!,FALSE)</f>
        <v>#REF!</v>
      </c>
      <c r="AQ293" s="22" t="e">
        <f>VLOOKUP($B293,Data!$A$8:$EZ$351,Data!#REF!,FALSE)</f>
        <v>#REF!</v>
      </c>
      <c r="AR293" s="22" t="e">
        <f>VLOOKUP($B293,Data!$A$8:$EZ$351,Data!#REF!,FALSE)</f>
        <v>#REF!</v>
      </c>
      <c r="AS293" s="22" t="e">
        <f>VLOOKUP($B293,Data!$A$8:$EZ$351,Data!#REF!,FALSE)</f>
        <v>#REF!</v>
      </c>
      <c r="AT293" s="22" t="e">
        <f>VLOOKUP($B293,Data!$A$8:$EZ$351,Data!#REF!,FALSE)</f>
        <v>#REF!</v>
      </c>
      <c r="AU293" s="22" t="e">
        <f>VLOOKUP($B293,Data!$A$8:$EZ$351,Data!#REF!,FALSE)</f>
        <v>#REF!</v>
      </c>
      <c r="AV293" s="22" t="e">
        <f>VLOOKUP($B293,Data!$A$8:$EZ$351,Data!#REF!,FALSE)</f>
        <v>#REF!</v>
      </c>
      <c r="AW293" s="22" t="e">
        <f>VLOOKUP($B293,Data!$A$8:$EZ$351,Data!#REF!,FALSE)</f>
        <v>#REF!</v>
      </c>
      <c r="AX293" s="22" t="e">
        <f>VLOOKUP($B293,Data!$A$8:$EZ$351,Data!#REF!,FALSE)</f>
        <v>#REF!</v>
      </c>
      <c r="AY293" s="22" t="e">
        <f>VLOOKUP($B293,Data!$A$8:$EZ$351,Data!#REF!,FALSE)</f>
        <v>#REF!</v>
      </c>
      <c r="AZ293" s="22" t="e">
        <f>VLOOKUP($B293,Data!$A$8:$EZ$351,Data!#REF!,FALSE)</f>
        <v>#REF!</v>
      </c>
      <c r="BA293" s="22" t="e">
        <f>VLOOKUP($B293,Data!$A$8:$EZ$351,Data!#REF!,FALSE)</f>
        <v>#REF!</v>
      </c>
      <c r="BB293" s="22" t="e">
        <f>VLOOKUP($B293,Data!$A$8:$EZ$351,Data!#REF!,FALSE)</f>
        <v>#REF!</v>
      </c>
      <c r="BC293" s="22" t="e">
        <f>VLOOKUP($B293,Data!$A$8:$EZ$351,Data!#REF!,FALSE)</f>
        <v>#REF!</v>
      </c>
      <c r="BD293" s="22" t="e">
        <f>VLOOKUP($B293,Data!$A$8:$EZ$351,Data!#REF!,FALSE)</f>
        <v>#REF!</v>
      </c>
      <c r="BE293" s="22" t="e">
        <f>VLOOKUP($B293,Data!$A$8:$EZ$351,Data!#REF!,FALSE)</f>
        <v>#REF!</v>
      </c>
    </row>
    <row r="294" spans="1:57" x14ac:dyDescent="0.3">
      <c r="A294" s="1"/>
      <c r="B294" s="16" t="s">
        <v>303</v>
      </c>
      <c r="C294" s="35" t="s">
        <v>441</v>
      </c>
      <c r="D294" t="s">
        <v>0</v>
      </c>
      <c r="E294" s="36" t="s">
        <v>303</v>
      </c>
      <c r="F294" t="s">
        <v>393</v>
      </c>
      <c r="G294" t="s">
        <v>418</v>
      </c>
      <c r="H294" s="22" t="e">
        <f>VLOOKUP($B294,Data!$A$8:$EZ$351,Data!EA$4,FALSE)</f>
        <v>#DIV/0!</v>
      </c>
      <c r="I294" s="22">
        <f>VLOOKUP($B294,Data!$A$8:$EZ$351,Data!EB$4,FALSE)</f>
        <v>3.9193825042881644E-2</v>
      </c>
      <c r="J294" s="22">
        <f>VLOOKUP($B294,Data!$A$8:$EZ$351,Data!EC$4,FALSE)</f>
        <v>3.6649122807017542E-2</v>
      </c>
      <c r="K294" s="22">
        <f>VLOOKUP($B294,Data!$A$8:$EZ$351,Data!ED$4,FALSE)</f>
        <v>3.4956970740103267E-2</v>
      </c>
      <c r="L294" s="22">
        <f>VLOOKUP($B294,Data!$A$8:$EZ$351,Data!EE$4,FALSE)</f>
        <v>3.6408450704225354E-2</v>
      </c>
      <c r="M294" s="22">
        <f>VLOOKUP($B294,Data!$A$8:$EZ$351,Data!EF$4,FALSE)</f>
        <v>3.1278863232682058E-2</v>
      </c>
      <c r="N294" s="22">
        <f>VLOOKUP($B294,Data!$A$8:$EZ$351,Data!EG$4,FALSE)</f>
        <v>2.7768166089965397E-2</v>
      </c>
      <c r="O294" s="22">
        <f>VLOOKUP($B294,Data!$A$8:$EZ$351,Data!EH$4,FALSE)</f>
        <v>2.5801652892561984E-2</v>
      </c>
      <c r="P294" s="22">
        <f>VLOOKUP($B294,Data!$A$8:$EZ$351,Data!EI$4,FALSE)</f>
        <v>2.6786885245901639E-2</v>
      </c>
      <c r="Q294" s="22">
        <f>VLOOKUP($B294,Data!$A$8:$EZ$351,Data!EJ$4,FALSE)</f>
        <v>2.4015999999999999E-2</v>
      </c>
      <c r="R294" s="22">
        <f>VLOOKUP($B294,Data!$A$8:$EZ$351,Data!EK$4,FALSE)</f>
        <v>2.3980424143556282E-2</v>
      </c>
      <c r="S294" s="22">
        <f>VLOOKUP($B294,Data!$A$8:$EZ$351,Data!EL$4,FALSE)</f>
        <v>2.4127243066884175E-2</v>
      </c>
      <c r="T294" s="22">
        <f>VLOOKUP($B294,Data!$A$8:$EZ$351,Data!EM$4,FALSE)</f>
        <v>2.4718196457326893E-2</v>
      </c>
      <c r="U294" s="22">
        <f>VLOOKUP($B294,Data!$A$8:$EZ$351,Data!EN$4,FALSE)</f>
        <v>2.3126022913256956E-2</v>
      </c>
      <c r="V294" s="22">
        <f>VLOOKUP($B294,Data!$A$8:$EZ$351,Data!EO$4,FALSE)</f>
        <v>2.2045454545454545E-2</v>
      </c>
      <c r="W294" s="22">
        <f>VLOOKUP($B294,Data!$A$8:$EZ$351,Data!EP$4,FALSE)</f>
        <v>2.3588039867109636E-2</v>
      </c>
      <c r="X294" s="22">
        <f>VLOOKUP($B294,Data!$A$8:$EZ$351,Data!EQ$4,FALSE)</f>
        <v>2.5584843492586492E-2</v>
      </c>
      <c r="Y294" s="22">
        <f>VLOOKUP($B294,Data!$A$8:$EZ$351,Data!ER$4,FALSE)</f>
        <v>2.3843537414965987E-2</v>
      </c>
      <c r="Z294" s="22">
        <f>VLOOKUP($B294,Data!$A$8:$EZ$351,Data!ES$4,FALSE)</f>
        <v>2.1453957996768983E-2</v>
      </c>
      <c r="AA294" s="22">
        <f>VLOOKUP($B294,Data!$A$8:$EZ$351,Data!ET$4,FALSE)</f>
        <v>2.2512077294685989E-2</v>
      </c>
      <c r="AB294" s="22">
        <f>VLOOKUP($B294,Data!$A$8:$EZ$351,Data!EU$4,FALSE)</f>
        <v>2.3460898502495841E-2</v>
      </c>
      <c r="AC294" s="22">
        <f>VLOOKUP($B294,Data!$A$8:$EZ$351,Data!EV$4,FALSE)</f>
        <v>2.2227722772277227E-2</v>
      </c>
      <c r="AD294" s="22">
        <f>VLOOKUP($B294,Data!$A$8:$EZ$351,Data!EW$4,FALSE)</f>
        <v>2.1919191919191918E-2</v>
      </c>
      <c r="AE294" s="22">
        <f>VLOOKUP($B294,Data!$A$8:$EZ$351,Data!EX$4,FALSE)</f>
        <v>2.0968801313628899E-2</v>
      </c>
      <c r="AF294" s="22">
        <f>VLOOKUP($B294,Data!$A$8:$EZ$351,Data!EY$4,FALSE)</f>
        <v>2.3488745980707396E-2</v>
      </c>
      <c r="AG294" s="22">
        <f>VLOOKUP($B294,Data!$A$8:$EZ$351,Data!EZ$4,FALSE)</f>
        <v>2.3074433656957927E-2</v>
      </c>
      <c r="AH294" s="22">
        <f>VLOOKUP($B294,Data!$A$8:$FA$351,Data!FA$4,FALSE)</f>
        <v>2.2467320261437908E-2</v>
      </c>
      <c r="AI294" s="22">
        <f>VLOOKUP($B294,Data!$A$8:FB$351,Data!FB$4,FALSE)</f>
        <v>2.3789126853377265E-2</v>
      </c>
      <c r="AJ294" s="22">
        <f>VLOOKUP($B294,Data!$A$8:FC$351,Data!FC$4,FALSE)</f>
        <v>2.5634266886326196E-2</v>
      </c>
      <c r="AK294" s="22">
        <f>VLOOKUP($B294,Data!$A$8:FD$351,Data!FD$4,FALSE)</f>
        <v>6.4967105263157895E-2</v>
      </c>
      <c r="AL294" s="22">
        <f>VLOOKUP($B294,Data!$A$8:FE$351,Data!FE$4,FALSE)</f>
        <v>6.1194762684124389E-2</v>
      </c>
      <c r="AM294" s="22">
        <f>VLOOKUP($B294,Data!$A$8:FF$351,Data!FF$4,FALSE)</f>
        <v>5.5453074433656956E-2</v>
      </c>
      <c r="AN294" s="22" t="e">
        <f>VLOOKUP($B294,Data!$A$8:$EZ$351,Data!#REF!,FALSE)</f>
        <v>#REF!</v>
      </c>
      <c r="AO294" s="22" t="e">
        <f>VLOOKUP($B294,Data!$A$8:$EZ$351,Data!#REF!,FALSE)</f>
        <v>#REF!</v>
      </c>
      <c r="AP294" s="22" t="e">
        <f>VLOOKUP($B294,Data!$A$8:$EZ$351,Data!#REF!,FALSE)</f>
        <v>#REF!</v>
      </c>
      <c r="AQ294" s="22" t="e">
        <f>VLOOKUP($B294,Data!$A$8:$EZ$351,Data!#REF!,FALSE)</f>
        <v>#REF!</v>
      </c>
      <c r="AR294" s="22" t="e">
        <f>VLOOKUP($B294,Data!$A$8:$EZ$351,Data!#REF!,FALSE)</f>
        <v>#REF!</v>
      </c>
      <c r="AS294" s="22" t="e">
        <f>VLOOKUP($B294,Data!$A$8:$EZ$351,Data!#REF!,FALSE)</f>
        <v>#REF!</v>
      </c>
      <c r="AT294" s="22" t="e">
        <f>VLOOKUP($B294,Data!$A$8:$EZ$351,Data!#REF!,FALSE)</f>
        <v>#REF!</v>
      </c>
      <c r="AU294" s="22" t="e">
        <f>VLOOKUP($B294,Data!$A$8:$EZ$351,Data!#REF!,FALSE)</f>
        <v>#REF!</v>
      </c>
      <c r="AV294" s="22" t="e">
        <f>VLOOKUP($B294,Data!$A$8:$EZ$351,Data!#REF!,FALSE)</f>
        <v>#REF!</v>
      </c>
      <c r="AW294" s="22" t="e">
        <f>VLOOKUP($B294,Data!$A$8:$EZ$351,Data!#REF!,FALSE)</f>
        <v>#REF!</v>
      </c>
      <c r="AX294" s="22" t="e">
        <f>VLOOKUP($B294,Data!$A$8:$EZ$351,Data!#REF!,FALSE)</f>
        <v>#REF!</v>
      </c>
      <c r="AY294" s="22" t="e">
        <f>VLOOKUP($B294,Data!$A$8:$EZ$351,Data!#REF!,FALSE)</f>
        <v>#REF!</v>
      </c>
      <c r="AZ294" s="22" t="e">
        <f>VLOOKUP($B294,Data!$A$8:$EZ$351,Data!#REF!,FALSE)</f>
        <v>#REF!</v>
      </c>
      <c r="BA294" s="22" t="e">
        <f>VLOOKUP($B294,Data!$A$8:$EZ$351,Data!#REF!,FALSE)</f>
        <v>#REF!</v>
      </c>
      <c r="BB294" s="22" t="e">
        <f>VLOOKUP($B294,Data!$A$8:$EZ$351,Data!#REF!,FALSE)</f>
        <v>#REF!</v>
      </c>
      <c r="BC294" s="22" t="e">
        <f>VLOOKUP($B294,Data!$A$8:$EZ$351,Data!#REF!,FALSE)</f>
        <v>#REF!</v>
      </c>
      <c r="BD294" s="22" t="e">
        <f>VLOOKUP($B294,Data!$A$8:$EZ$351,Data!#REF!,FALSE)</f>
        <v>#REF!</v>
      </c>
      <c r="BE294" s="22" t="e">
        <f>VLOOKUP($B294,Data!$A$8:$EZ$351,Data!#REF!,FALSE)</f>
        <v>#REF!</v>
      </c>
    </row>
    <row r="295" spans="1:57" x14ac:dyDescent="0.3">
      <c r="A295" s="1"/>
      <c r="B295" s="16" t="s">
        <v>304</v>
      </c>
      <c r="C295" s="35" t="s">
        <v>440</v>
      </c>
      <c r="D295" t="s">
        <v>442</v>
      </c>
      <c r="E295" s="36" t="s">
        <v>304</v>
      </c>
      <c r="F295" t="s">
        <v>409</v>
      </c>
      <c r="G295" t="s">
        <v>418</v>
      </c>
      <c r="H295" s="22" t="e">
        <f>VLOOKUP($B295,Data!$A$8:$EZ$351,Data!EA$4,FALSE)</f>
        <v>#DIV/0!</v>
      </c>
      <c r="I295" s="22">
        <f>VLOOKUP($B295,Data!$A$8:$EZ$351,Data!EB$4,FALSE)</f>
        <v>8.1476014760147597E-2</v>
      </c>
      <c r="J295" s="22">
        <f>VLOOKUP($B295,Data!$A$8:$EZ$351,Data!EC$4,FALSE)</f>
        <v>7.3014527845036314E-2</v>
      </c>
      <c r="K295" s="22">
        <f>VLOOKUP($B295,Data!$A$8:$EZ$351,Data!ED$4,FALSE)</f>
        <v>6.5964071856287429E-2</v>
      </c>
      <c r="L295" s="22">
        <f>VLOOKUP($B295,Data!$A$8:$EZ$351,Data!EE$4,FALSE)</f>
        <v>6.9029940119760477E-2</v>
      </c>
      <c r="M295" s="22">
        <f>VLOOKUP($B295,Data!$A$8:$EZ$351,Data!EF$4,FALSE)</f>
        <v>6.0559523809523806E-2</v>
      </c>
      <c r="N295" s="22">
        <f>VLOOKUP($B295,Data!$A$8:$EZ$351,Data!EG$4,FALSE)</f>
        <v>5.4483173076923075E-2</v>
      </c>
      <c r="O295" s="22">
        <f>VLOOKUP($B295,Data!$A$8:$EZ$351,Data!EH$4,FALSE)</f>
        <v>4.8543451652386778E-2</v>
      </c>
      <c r="P295" s="22">
        <f>VLOOKUP($B295,Data!$A$8:$EZ$351,Data!EI$4,FALSE)</f>
        <v>4.9072929542645242E-2</v>
      </c>
      <c r="Q295" s="22">
        <f>VLOOKUP($B295,Data!$A$8:$EZ$351,Data!EJ$4,FALSE)</f>
        <v>4.5136476426799008E-2</v>
      </c>
      <c r="R295" s="22">
        <f>VLOOKUP($B295,Data!$A$8:$EZ$351,Data!EK$4,FALSE)</f>
        <v>4.1165865384615384E-2</v>
      </c>
      <c r="S295" s="22">
        <f>VLOOKUP($B295,Data!$A$8:$EZ$351,Data!EL$4,FALSE)</f>
        <v>3.8839712918660285E-2</v>
      </c>
      <c r="T295" s="22">
        <f>VLOOKUP($B295,Data!$A$8:$EZ$351,Data!EM$4,FALSE)</f>
        <v>4.0960187353629975E-2</v>
      </c>
      <c r="U295" s="22">
        <f>VLOOKUP($B295,Data!$A$8:$EZ$351,Data!EN$4,FALSE)</f>
        <v>4.1052631578947368E-2</v>
      </c>
      <c r="V295" s="22">
        <f>VLOOKUP($B295,Data!$A$8:$EZ$351,Data!EO$4,FALSE)</f>
        <v>4.0292740046838409E-2</v>
      </c>
      <c r="W295" s="22">
        <f>VLOOKUP($B295,Data!$A$8:$EZ$351,Data!EP$4,FALSE)</f>
        <v>3.829493087557604E-2</v>
      </c>
      <c r="X295" s="22">
        <f>VLOOKUP($B295,Data!$A$8:$EZ$351,Data!EQ$4,FALSE)</f>
        <v>4.167441860465116E-2</v>
      </c>
      <c r="Y295" s="22">
        <f>VLOOKUP($B295,Data!$A$8:$EZ$351,Data!ER$4,FALSE)</f>
        <v>4.2957746478873238E-2</v>
      </c>
      <c r="Z295" s="22">
        <f>VLOOKUP($B295,Data!$A$8:$EZ$351,Data!ES$4,FALSE)</f>
        <v>4.1097852028639616E-2</v>
      </c>
      <c r="AA295" s="22">
        <f>VLOOKUP($B295,Data!$A$8:$EZ$351,Data!ET$4,FALSE)</f>
        <v>3.9381688466111772E-2</v>
      </c>
      <c r="AB295" s="22">
        <f>VLOOKUP($B295,Data!$A$8:$EZ$351,Data!EU$4,FALSE)</f>
        <v>4.1607142857142856E-2</v>
      </c>
      <c r="AC295" s="22">
        <f>VLOOKUP($B295,Data!$A$8:$EZ$351,Data!EV$4,FALSE)</f>
        <v>4.1582054309327036E-2</v>
      </c>
      <c r="AD295" s="22">
        <f>VLOOKUP($B295,Data!$A$8:$EZ$351,Data!EW$4,FALSE)</f>
        <v>3.9318448883666278E-2</v>
      </c>
      <c r="AE295" s="22">
        <f>VLOOKUP($B295,Data!$A$8:$EZ$351,Data!EX$4,FALSE)</f>
        <v>3.9492140266021762E-2</v>
      </c>
      <c r="AF295" s="22">
        <f>VLOOKUP($B295,Data!$A$8:$EZ$351,Data!EY$4,FALSE)</f>
        <v>4.032104637336504E-2</v>
      </c>
      <c r="AG295" s="22">
        <f>VLOOKUP($B295,Data!$A$8:$EZ$351,Data!EZ$4,FALSE)</f>
        <v>3.9649941656942821E-2</v>
      </c>
      <c r="AH295" s="22">
        <f>VLOOKUP($B295,Data!$A$8:$FA$351,Data!FA$4,FALSE)</f>
        <v>4.0385064177362894E-2</v>
      </c>
      <c r="AI295" s="22">
        <f>VLOOKUP($B295,Data!$A$8:FB$351,Data!FB$4,FALSE)</f>
        <v>3.9841449603624006E-2</v>
      </c>
      <c r="AJ295" s="22">
        <f>VLOOKUP($B295,Data!$A$8:FC$351,Data!FC$4,FALSE)</f>
        <v>4.2016036655211912E-2</v>
      </c>
      <c r="AK295" s="22">
        <f>VLOOKUP($B295,Data!$A$8:FD$351,Data!FD$4,FALSE)</f>
        <v>8.6342592592592596E-2</v>
      </c>
      <c r="AL295" s="22">
        <f>VLOOKUP($B295,Data!$A$8:FE$351,Data!FE$4,FALSE)</f>
        <v>8.4175438596491223E-2</v>
      </c>
      <c r="AM295" s="22">
        <f>VLOOKUP($B295,Data!$A$8:FF$351,Data!FF$4,FALSE)</f>
        <v>7.7758420441347273E-2</v>
      </c>
      <c r="AN295" s="22" t="e">
        <f>VLOOKUP($B295,Data!$A$8:$EZ$351,Data!#REF!,FALSE)</f>
        <v>#REF!</v>
      </c>
      <c r="AO295" s="22" t="e">
        <f>VLOOKUP($B295,Data!$A$8:$EZ$351,Data!#REF!,FALSE)</f>
        <v>#REF!</v>
      </c>
      <c r="AP295" s="22" t="e">
        <f>VLOOKUP($B295,Data!$A$8:$EZ$351,Data!#REF!,FALSE)</f>
        <v>#REF!</v>
      </c>
      <c r="AQ295" s="22" t="e">
        <f>VLOOKUP($B295,Data!$A$8:$EZ$351,Data!#REF!,FALSE)</f>
        <v>#REF!</v>
      </c>
      <c r="AR295" s="22" t="e">
        <f>VLOOKUP($B295,Data!$A$8:$EZ$351,Data!#REF!,FALSE)</f>
        <v>#REF!</v>
      </c>
      <c r="AS295" s="22" t="e">
        <f>VLOOKUP($B295,Data!$A$8:$EZ$351,Data!#REF!,FALSE)</f>
        <v>#REF!</v>
      </c>
      <c r="AT295" s="22" t="e">
        <f>VLOOKUP($B295,Data!$A$8:$EZ$351,Data!#REF!,FALSE)</f>
        <v>#REF!</v>
      </c>
      <c r="AU295" s="22" t="e">
        <f>VLOOKUP($B295,Data!$A$8:$EZ$351,Data!#REF!,FALSE)</f>
        <v>#REF!</v>
      </c>
      <c r="AV295" s="22" t="e">
        <f>VLOOKUP($B295,Data!$A$8:$EZ$351,Data!#REF!,FALSE)</f>
        <v>#REF!</v>
      </c>
      <c r="AW295" s="22" t="e">
        <f>VLOOKUP($B295,Data!$A$8:$EZ$351,Data!#REF!,FALSE)</f>
        <v>#REF!</v>
      </c>
      <c r="AX295" s="22" t="e">
        <f>VLOOKUP($B295,Data!$A$8:$EZ$351,Data!#REF!,FALSE)</f>
        <v>#REF!</v>
      </c>
      <c r="AY295" s="22" t="e">
        <f>VLOOKUP($B295,Data!$A$8:$EZ$351,Data!#REF!,FALSE)</f>
        <v>#REF!</v>
      </c>
      <c r="AZ295" s="22" t="e">
        <f>VLOOKUP($B295,Data!$A$8:$EZ$351,Data!#REF!,FALSE)</f>
        <v>#REF!</v>
      </c>
      <c r="BA295" s="22" t="e">
        <f>VLOOKUP($B295,Data!$A$8:$EZ$351,Data!#REF!,FALSE)</f>
        <v>#REF!</v>
      </c>
      <c r="BB295" s="22" t="e">
        <f>VLOOKUP($B295,Data!$A$8:$EZ$351,Data!#REF!,FALSE)</f>
        <v>#REF!</v>
      </c>
      <c r="BC295" s="22" t="e">
        <f>VLOOKUP($B295,Data!$A$8:$EZ$351,Data!#REF!,FALSE)</f>
        <v>#REF!</v>
      </c>
      <c r="BD295" s="22" t="e">
        <f>VLOOKUP($B295,Data!$A$8:$EZ$351,Data!#REF!,FALSE)</f>
        <v>#REF!</v>
      </c>
      <c r="BE295" s="22" t="e">
        <f>VLOOKUP($B295,Data!$A$8:$EZ$351,Data!#REF!,FALSE)</f>
        <v>#REF!</v>
      </c>
    </row>
    <row r="296" spans="1:57" x14ac:dyDescent="0.3">
      <c r="A296" s="1"/>
      <c r="B296" s="16" t="s">
        <v>305</v>
      </c>
      <c r="C296" s="35" t="s">
        <v>441</v>
      </c>
      <c r="D296" t="s">
        <v>0</v>
      </c>
      <c r="E296" s="36" t="s">
        <v>305</v>
      </c>
      <c r="F296" t="s">
        <v>395</v>
      </c>
      <c r="G296" t="s">
        <v>418</v>
      </c>
      <c r="H296" s="22" t="e">
        <f>VLOOKUP($B296,Data!$A$8:$EZ$351,Data!EA$4,FALSE)</f>
        <v>#DIV/0!</v>
      </c>
      <c r="I296" s="22">
        <f>VLOOKUP($B296,Data!$A$8:$EZ$351,Data!EB$4,FALSE)</f>
        <v>9.3011363636363642E-2</v>
      </c>
      <c r="J296" s="22">
        <f>VLOOKUP($B296,Data!$A$8:$EZ$351,Data!EC$4,FALSE)</f>
        <v>8.6592178770949726E-2</v>
      </c>
      <c r="K296" s="22">
        <f>VLOOKUP($B296,Data!$A$8:$EZ$351,Data!ED$4,FALSE)</f>
        <v>8.7090239410681405E-2</v>
      </c>
      <c r="L296" s="22">
        <f>VLOOKUP($B296,Data!$A$8:$EZ$351,Data!EE$4,FALSE)</f>
        <v>8.9567669172932338E-2</v>
      </c>
      <c r="M296" s="22">
        <f>VLOOKUP($B296,Data!$A$8:$EZ$351,Data!EF$4,FALSE)</f>
        <v>7.7243947858472994E-2</v>
      </c>
      <c r="N296" s="22">
        <f>VLOOKUP($B296,Data!$A$8:$EZ$351,Data!EG$4,FALSE)</f>
        <v>6.5459459459459454E-2</v>
      </c>
      <c r="O296" s="22">
        <f>VLOOKUP($B296,Data!$A$8:$EZ$351,Data!EH$4,FALSE)</f>
        <v>6.8655913978494618E-2</v>
      </c>
      <c r="P296" s="22">
        <f>VLOOKUP($B296,Data!$A$8:$EZ$351,Data!EI$4,FALSE)</f>
        <v>6.235294117647059E-2</v>
      </c>
      <c r="Q296" s="22">
        <f>VLOOKUP($B296,Data!$A$8:$EZ$351,Data!EJ$4,FALSE)</f>
        <v>5.5987055016181231E-2</v>
      </c>
      <c r="R296" s="22">
        <f>VLOOKUP($B296,Data!$A$8:$EZ$351,Data!EK$4,FALSE)</f>
        <v>5.8253424657534247E-2</v>
      </c>
      <c r="S296" s="22">
        <f>VLOOKUP($B296,Data!$A$8:$EZ$351,Data!EL$4,FALSE)</f>
        <v>6.3802816901408446E-2</v>
      </c>
      <c r="T296" s="22">
        <f>VLOOKUP($B296,Data!$A$8:$EZ$351,Data!EM$4,FALSE)</f>
        <v>6.8825688073394495E-2</v>
      </c>
      <c r="U296" s="22">
        <f>VLOOKUP($B296,Data!$A$8:$EZ$351,Data!EN$4,FALSE)</f>
        <v>6.7916666666666667E-2</v>
      </c>
      <c r="V296" s="22">
        <f>VLOOKUP($B296,Data!$A$8:$EZ$351,Data!EO$4,FALSE)</f>
        <v>6.5939278937381399E-2</v>
      </c>
      <c r="W296" s="22">
        <f>VLOOKUP($B296,Data!$A$8:$EZ$351,Data!EP$4,FALSE)</f>
        <v>6.646502835538752E-2</v>
      </c>
      <c r="X296" s="22">
        <f>VLOOKUP($B296,Data!$A$8:$EZ$351,Data!EQ$4,FALSE)</f>
        <v>6.4347826086956522E-2</v>
      </c>
      <c r="Y296" s="22">
        <f>VLOOKUP($B296,Data!$A$8:$EZ$351,Data!ER$4,FALSE)</f>
        <v>6.0126126126126125E-2</v>
      </c>
      <c r="Z296" s="22">
        <f>VLOOKUP($B296,Data!$A$8:$EZ$351,Data!ES$4,FALSE)</f>
        <v>5.8913043478260867E-2</v>
      </c>
      <c r="AA296" s="22">
        <f>VLOOKUP($B296,Data!$A$8:$EZ$351,Data!ET$4,FALSE)</f>
        <v>5.7036395147313693E-2</v>
      </c>
      <c r="AB296" s="22">
        <f>VLOOKUP($B296,Data!$A$8:$EZ$351,Data!EU$4,FALSE)</f>
        <v>6.0332167832167834E-2</v>
      </c>
      <c r="AC296" s="22">
        <f>VLOOKUP($B296,Data!$A$8:$EZ$351,Data!EV$4,FALSE)</f>
        <v>5.7579505300353356E-2</v>
      </c>
      <c r="AD296" s="22">
        <f>VLOOKUP($B296,Data!$A$8:$EZ$351,Data!EW$4,FALSE)</f>
        <v>5.1237623762376235E-2</v>
      </c>
      <c r="AE296" s="22">
        <f>VLOOKUP($B296,Data!$A$8:$EZ$351,Data!EX$4,FALSE)</f>
        <v>5.2966507177033495E-2</v>
      </c>
      <c r="AF296" s="22">
        <f>VLOOKUP($B296,Data!$A$8:$EZ$351,Data!EY$4,FALSE)</f>
        <v>5.556765163297045E-2</v>
      </c>
      <c r="AG296" s="22">
        <f>VLOOKUP($B296,Data!$A$8:$EZ$351,Data!EZ$4,FALSE)</f>
        <v>5.4296754250386402E-2</v>
      </c>
      <c r="AH296" s="22">
        <f>VLOOKUP($B296,Data!$A$8:$FA$351,Data!FA$4,FALSE)</f>
        <v>5.6345840130505712E-2</v>
      </c>
      <c r="AI296" s="22">
        <f>VLOOKUP($B296,Data!$A$8:FB$351,Data!FB$4,FALSE)</f>
        <v>6.2539964476021309E-2</v>
      </c>
      <c r="AJ296" s="22">
        <f>VLOOKUP($B296,Data!$A$8:FC$351,Data!FC$4,FALSE)</f>
        <v>6.8410714285714283E-2</v>
      </c>
      <c r="AK296" s="22">
        <f>VLOOKUP($B296,Data!$A$8:FD$351,Data!FD$4,FALSE)</f>
        <v>0.12049001814882032</v>
      </c>
      <c r="AL296" s="22">
        <f>VLOOKUP($B296,Data!$A$8:FE$351,Data!FE$4,FALSE)</f>
        <v>0.1152372583479789</v>
      </c>
      <c r="AM296" s="22">
        <f>VLOOKUP($B296,Data!$A$8:FF$351,Data!FF$4,FALSE)</f>
        <v>0.10851351351351352</v>
      </c>
      <c r="AN296" s="22" t="e">
        <f>VLOOKUP($B296,Data!$A$8:$EZ$351,Data!#REF!,FALSE)</f>
        <v>#REF!</v>
      </c>
      <c r="AO296" s="22" t="e">
        <f>VLOOKUP($B296,Data!$A$8:$EZ$351,Data!#REF!,FALSE)</f>
        <v>#REF!</v>
      </c>
      <c r="AP296" s="22" t="e">
        <f>VLOOKUP($B296,Data!$A$8:$EZ$351,Data!#REF!,FALSE)</f>
        <v>#REF!</v>
      </c>
      <c r="AQ296" s="22" t="e">
        <f>VLOOKUP($B296,Data!$A$8:$EZ$351,Data!#REF!,FALSE)</f>
        <v>#REF!</v>
      </c>
      <c r="AR296" s="22" t="e">
        <f>VLOOKUP($B296,Data!$A$8:$EZ$351,Data!#REF!,FALSE)</f>
        <v>#REF!</v>
      </c>
      <c r="AS296" s="22" t="e">
        <f>VLOOKUP($B296,Data!$A$8:$EZ$351,Data!#REF!,FALSE)</f>
        <v>#REF!</v>
      </c>
      <c r="AT296" s="22" t="e">
        <f>VLOOKUP($B296,Data!$A$8:$EZ$351,Data!#REF!,FALSE)</f>
        <v>#REF!</v>
      </c>
      <c r="AU296" s="22" t="e">
        <f>VLOOKUP($B296,Data!$A$8:$EZ$351,Data!#REF!,FALSE)</f>
        <v>#REF!</v>
      </c>
      <c r="AV296" s="22" t="e">
        <f>VLOOKUP($B296,Data!$A$8:$EZ$351,Data!#REF!,FALSE)</f>
        <v>#REF!</v>
      </c>
      <c r="AW296" s="22" t="e">
        <f>VLOOKUP($B296,Data!$A$8:$EZ$351,Data!#REF!,FALSE)</f>
        <v>#REF!</v>
      </c>
      <c r="AX296" s="22" t="e">
        <f>VLOOKUP($B296,Data!$A$8:$EZ$351,Data!#REF!,FALSE)</f>
        <v>#REF!</v>
      </c>
      <c r="AY296" s="22" t="e">
        <f>VLOOKUP($B296,Data!$A$8:$EZ$351,Data!#REF!,FALSE)</f>
        <v>#REF!</v>
      </c>
      <c r="AZ296" s="22" t="e">
        <f>VLOOKUP($B296,Data!$A$8:$EZ$351,Data!#REF!,FALSE)</f>
        <v>#REF!</v>
      </c>
      <c r="BA296" s="22" t="e">
        <f>VLOOKUP($B296,Data!$A$8:$EZ$351,Data!#REF!,FALSE)</f>
        <v>#REF!</v>
      </c>
      <c r="BB296" s="22" t="e">
        <f>VLOOKUP($B296,Data!$A$8:$EZ$351,Data!#REF!,FALSE)</f>
        <v>#REF!</v>
      </c>
      <c r="BC296" s="22" t="e">
        <f>VLOOKUP($B296,Data!$A$8:$EZ$351,Data!#REF!,FALSE)</f>
        <v>#REF!</v>
      </c>
      <c r="BD296" s="22" t="e">
        <f>VLOOKUP($B296,Data!$A$8:$EZ$351,Data!#REF!,FALSE)</f>
        <v>#REF!</v>
      </c>
      <c r="BE296" s="22" t="e">
        <f>VLOOKUP($B296,Data!$A$8:$EZ$351,Data!#REF!,FALSE)</f>
        <v>#REF!</v>
      </c>
    </row>
    <row r="297" spans="1:57" x14ac:dyDescent="0.3">
      <c r="A297" s="1"/>
      <c r="B297" s="16" t="s">
        <v>306</v>
      </c>
      <c r="C297" s="35" t="s">
        <v>446</v>
      </c>
      <c r="D297" t="s">
        <v>0</v>
      </c>
      <c r="E297" s="36" t="s">
        <v>306</v>
      </c>
      <c r="F297" t="s">
        <v>404</v>
      </c>
      <c r="G297" t="s">
        <v>389</v>
      </c>
      <c r="H297" s="22" t="e">
        <f>VLOOKUP($B297,Data!$A$8:$EZ$351,Data!EA$4,FALSE)</f>
        <v>#DIV/0!</v>
      </c>
      <c r="I297" s="22">
        <f>VLOOKUP($B297,Data!$A$8:$EZ$351,Data!EB$4,FALSE)</f>
        <v>3.2003454231433505E-2</v>
      </c>
      <c r="J297" s="22">
        <f>VLOOKUP($B297,Data!$A$8:$EZ$351,Data!EC$4,FALSE)</f>
        <v>2.8722316865417378E-2</v>
      </c>
      <c r="K297" s="22">
        <f>VLOOKUP($B297,Data!$A$8:$EZ$351,Data!ED$4,FALSE)</f>
        <v>2.6817420435510889E-2</v>
      </c>
      <c r="L297" s="22">
        <f>VLOOKUP($B297,Data!$A$8:$EZ$351,Data!EE$4,FALSE)</f>
        <v>2.6220338983050848E-2</v>
      </c>
      <c r="M297" s="22">
        <f>VLOOKUP($B297,Data!$A$8:$EZ$351,Data!EF$4,FALSE)</f>
        <v>2.2533333333333332E-2</v>
      </c>
      <c r="N297" s="22">
        <f>VLOOKUP($B297,Data!$A$8:$EZ$351,Data!EG$4,FALSE)</f>
        <v>2.1271477663230242E-2</v>
      </c>
      <c r="O297" s="22">
        <f>VLOOKUP($B297,Data!$A$8:$EZ$351,Data!EH$4,FALSE)</f>
        <v>1.9450915141430949E-2</v>
      </c>
      <c r="P297" s="22">
        <f>VLOOKUP($B297,Data!$A$8:$EZ$351,Data!EI$4,FALSE)</f>
        <v>1.9302325581395347E-2</v>
      </c>
      <c r="Q297" s="22">
        <f>VLOOKUP($B297,Data!$A$8:$EZ$351,Data!EJ$4,FALSE)</f>
        <v>1.7665562913907286E-2</v>
      </c>
      <c r="R297" s="22">
        <f>VLOOKUP($B297,Data!$A$8:$EZ$351,Data!EK$4,FALSE)</f>
        <v>1.6070853462157812E-2</v>
      </c>
      <c r="S297" s="22">
        <f>VLOOKUP($B297,Data!$A$8:$EZ$351,Data!EL$4,FALSE)</f>
        <v>1.7567114093959731E-2</v>
      </c>
      <c r="T297" s="22">
        <f>VLOOKUP($B297,Data!$A$8:$EZ$351,Data!EM$4,FALSE)</f>
        <v>1.7554806070826306E-2</v>
      </c>
      <c r="U297" s="22">
        <f>VLOOKUP($B297,Data!$A$8:$EZ$351,Data!EN$4,FALSE)</f>
        <v>1.6796610169491525E-2</v>
      </c>
      <c r="V297" s="22">
        <f>VLOOKUP($B297,Data!$A$8:$EZ$351,Data!EO$4,FALSE)</f>
        <v>1.680483592400691E-2</v>
      </c>
      <c r="W297" s="22">
        <f>VLOOKUP($B297,Data!$A$8:$EZ$351,Data!EP$4,FALSE)</f>
        <v>1.6110183639398999E-2</v>
      </c>
      <c r="X297" s="22">
        <f>VLOOKUP($B297,Data!$A$8:$EZ$351,Data!EQ$4,FALSE)</f>
        <v>1.6317512274959083E-2</v>
      </c>
      <c r="Y297" s="22">
        <f>VLOOKUP($B297,Data!$A$8:$EZ$351,Data!ER$4,FALSE)</f>
        <v>1.5754560530679935E-2</v>
      </c>
      <c r="Z297" s="22">
        <f>VLOOKUP($B297,Data!$A$8:$EZ$351,Data!ES$4,FALSE)</f>
        <v>1.6029411764705882E-2</v>
      </c>
      <c r="AA297" s="22">
        <f>VLOOKUP($B297,Data!$A$8:$EZ$351,Data!ET$4,FALSE)</f>
        <v>1.5079617834394904E-2</v>
      </c>
      <c r="AB297" s="22">
        <f>VLOOKUP($B297,Data!$A$8:$EZ$351,Data!EU$4,FALSE)</f>
        <v>1.4736842105263158E-2</v>
      </c>
      <c r="AC297" s="22">
        <f>VLOOKUP($B297,Data!$A$8:$EZ$351,Data!EV$4,FALSE)</f>
        <v>1.4442700156985872E-2</v>
      </c>
      <c r="AD297" s="22">
        <f>VLOOKUP($B297,Data!$A$8:$EZ$351,Data!EW$4,FALSE)</f>
        <v>1.4437400950871633E-2</v>
      </c>
      <c r="AE297" s="22">
        <f>VLOOKUP($B297,Data!$A$8:$EZ$351,Data!EX$4,FALSE)</f>
        <v>1.5120385232744784E-2</v>
      </c>
      <c r="AF297" s="22">
        <f>VLOOKUP($B297,Data!$A$8:$EZ$351,Data!EY$4,FALSE)</f>
        <v>1.6430976430976432E-2</v>
      </c>
      <c r="AG297" s="22">
        <f>VLOOKUP($B297,Data!$A$8:$EZ$351,Data!EZ$4,FALSE)</f>
        <v>1.6928104575163399E-2</v>
      </c>
      <c r="AH297" s="22">
        <f>VLOOKUP($B297,Data!$A$8:$FA$351,Data!FA$4,FALSE)</f>
        <v>1.8016393442622951E-2</v>
      </c>
      <c r="AI297" s="22">
        <f>VLOOKUP($B297,Data!$A$8:FB$351,Data!FB$4,FALSE)</f>
        <v>1.750413223140496E-2</v>
      </c>
      <c r="AJ297" s="22">
        <f>VLOOKUP($B297,Data!$A$8:FC$351,Data!FC$4,FALSE)</f>
        <v>1.8174342105263159E-2</v>
      </c>
      <c r="AK297" s="22">
        <f>VLOOKUP($B297,Data!$A$8:FD$351,Data!FD$4,FALSE)</f>
        <v>4.5821138211382111E-2</v>
      </c>
      <c r="AL297" s="22">
        <f>VLOOKUP($B297,Data!$A$8:FE$351,Data!FE$4,FALSE)</f>
        <v>4.4186795491143314E-2</v>
      </c>
      <c r="AM297" s="22">
        <f>VLOOKUP($B297,Data!$A$8:FF$351,Data!FF$4,FALSE)</f>
        <v>4.0123647604327663E-2</v>
      </c>
      <c r="AN297" s="22" t="e">
        <f>VLOOKUP($B297,Data!$A$8:$EZ$351,Data!#REF!,FALSE)</f>
        <v>#REF!</v>
      </c>
      <c r="AO297" s="22" t="e">
        <f>VLOOKUP($B297,Data!$A$8:$EZ$351,Data!#REF!,FALSE)</f>
        <v>#REF!</v>
      </c>
      <c r="AP297" s="22" t="e">
        <f>VLOOKUP($B297,Data!$A$8:$EZ$351,Data!#REF!,FALSE)</f>
        <v>#REF!</v>
      </c>
      <c r="AQ297" s="22" t="e">
        <f>VLOOKUP($B297,Data!$A$8:$EZ$351,Data!#REF!,FALSE)</f>
        <v>#REF!</v>
      </c>
      <c r="AR297" s="22" t="e">
        <f>VLOOKUP($B297,Data!$A$8:$EZ$351,Data!#REF!,FALSE)</f>
        <v>#REF!</v>
      </c>
      <c r="AS297" s="22" t="e">
        <f>VLOOKUP($B297,Data!$A$8:$EZ$351,Data!#REF!,FALSE)</f>
        <v>#REF!</v>
      </c>
      <c r="AT297" s="22" t="e">
        <f>VLOOKUP($B297,Data!$A$8:$EZ$351,Data!#REF!,FALSE)</f>
        <v>#REF!</v>
      </c>
      <c r="AU297" s="22" t="e">
        <f>VLOOKUP($B297,Data!$A$8:$EZ$351,Data!#REF!,FALSE)</f>
        <v>#REF!</v>
      </c>
      <c r="AV297" s="22" t="e">
        <f>VLOOKUP($B297,Data!$A$8:$EZ$351,Data!#REF!,FALSE)</f>
        <v>#REF!</v>
      </c>
      <c r="AW297" s="22" t="e">
        <f>VLOOKUP($B297,Data!$A$8:$EZ$351,Data!#REF!,FALSE)</f>
        <v>#REF!</v>
      </c>
      <c r="AX297" s="22" t="e">
        <f>VLOOKUP($B297,Data!$A$8:$EZ$351,Data!#REF!,FALSE)</f>
        <v>#REF!</v>
      </c>
      <c r="AY297" s="22" t="e">
        <f>VLOOKUP($B297,Data!$A$8:$EZ$351,Data!#REF!,FALSE)</f>
        <v>#REF!</v>
      </c>
      <c r="AZ297" s="22" t="e">
        <f>VLOOKUP($B297,Data!$A$8:$EZ$351,Data!#REF!,FALSE)</f>
        <v>#REF!</v>
      </c>
      <c r="BA297" s="22" t="e">
        <f>VLOOKUP($B297,Data!$A$8:$EZ$351,Data!#REF!,FALSE)</f>
        <v>#REF!</v>
      </c>
      <c r="BB297" s="22" t="e">
        <f>VLOOKUP($B297,Data!$A$8:$EZ$351,Data!#REF!,FALSE)</f>
        <v>#REF!</v>
      </c>
      <c r="BC297" s="22" t="e">
        <f>VLOOKUP($B297,Data!$A$8:$EZ$351,Data!#REF!,FALSE)</f>
        <v>#REF!</v>
      </c>
      <c r="BD297" s="22" t="e">
        <f>VLOOKUP($B297,Data!$A$8:$EZ$351,Data!#REF!,FALSE)</f>
        <v>#REF!</v>
      </c>
      <c r="BE297" s="22" t="e">
        <f>VLOOKUP($B297,Data!$A$8:$EZ$351,Data!#REF!,FALSE)</f>
        <v>#REF!</v>
      </c>
    </row>
    <row r="298" spans="1:57" x14ac:dyDescent="0.3">
      <c r="A298" s="1"/>
      <c r="B298" s="16" t="s">
        <v>307</v>
      </c>
      <c r="C298" s="35" t="s">
        <v>441</v>
      </c>
      <c r="D298" t="s">
        <v>0</v>
      </c>
      <c r="E298" s="36" t="s">
        <v>307</v>
      </c>
      <c r="F298" t="s">
        <v>413</v>
      </c>
      <c r="G298" t="s">
        <v>418</v>
      </c>
      <c r="H298" s="22" t="e">
        <f>VLOOKUP($B298,Data!$A$8:$EZ$351,Data!EA$4,FALSE)</f>
        <v>#DIV/0!</v>
      </c>
      <c r="I298" s="22">
        <f>VLOOKUP($B298,Data!$A$8:$EZ$351,Data!EB$4,FALSE)</f>
        <v>3.7428571428571429E-2</v>
      </c>
      <c r="J298" s="22">
        <f>VLOOKUP($B298,Data!$A$8:$EZ$351,Data!EC$4,FALSE)</f>
        <v>3.7396593673965937E-2</v>
      </c>
      <c r="K298" s="22">
        <f>VLOOKUP($B298,Data!$A$8:$EZ$351,Data!ED$4,FALSE)</f>
        <v>3.6533665835411469E-2</v>
      </c>
      <c r="L298" s="22">
        <f>VLOOKUP($B298,Data!$A$8:$EZ$351,Data!EE$4,FALSE)</f>
        <v>3.6658536585365852E-2</v>
      </c>
      <c r="M298" s="22">
        <f>VLOOKUP($B298,Data!$A$8:$EZ$351,Data!EF$4,FALSE)</f>
        <v>3.0233100233100232E-2</v>
      </c>
      <c r="N298" s="22">
        <f>VLOOKUP($B298,Data!$A$8:$EZ$351,Data!EG$4,FALSE)</f>
        <v>2.6359447004608294E-2</v>
      </c>
      <c r="O298" s="22">
        <f>VLOOKUP($B298,Data!$A$8:$EZ$351,Data!EH$4,FALSE)</f>
        <v>2.2802690582959643E-2</v>
      </c>
      <c r="P298" s="22">
        <f>VLOOKUP($B298,Data!$A$8:$EZ$351,Data!EI$4,FALSE)</f>
        <v>2.3528089887640449E-2</v>
      </c>
      <c r="Q298" s="22">
        <f>VLOOKUP($B298,Data!$A$8:$EZ$351,Data!EJ$4,FALSE)</f>
        <v>2.189189189189189E-2</v>
      </c>
      <c r="R298" s="22">
        <f>VLOOKUP($B298,Data!$A$8:$EZ$351,Data!EK$4,FALSE)</f>
        <v>2.0879120879120878E-2</v>
      </c>
      <c r="S298" s="22">
        <f>VLOOKUP($B298,Data!$A$8:$EZ$351,Data!EL$4,FALSE)</f>
        <v>2.0259179265658747E-2</v>
      </c>
      <c r="T298" s="22">
        <f>VLOOKUP($B298,Data!$A$8:$EZ$351,Data!EM$4,FALSE)</f>
        <v>2.0486257928118392E-2</v>
      </c>
      <c r="U298" s="22">
        <f>VLOOKUP($B298,Data!$A$8:$EZ$351,Data!EN$4,FALSE)</f>
        <v>2.1280353200883003E-2</v>
      </c>
      <c r="V298" s="22">
        <f>VLOOKUP($B298,Data!$A$8:$EZ$351,Data!EO$4,FALSE)</f>
        <v>2.1278026905829597E-2</v>
      </c>
      <c r="W298" s="22">
        <f>VLOOKUP($B298,Data!$A$8:$EZ$351,Data!EP$4,FALSE)</f>
        <v>2.0888382687927108E-2</v>
      </c>
      <c r="X298" s="22">
        <f>VLOOKUP($B298,Data!$A$8:$EZ$351,Data!EQ$4,FALSE)</f>
        <v>2.2785714285714284E-2</v>
      </c>
      <c r="Y298" s="22">
        <f>VLOOKUP($B298,Data!$A$8:$EZ$351,Data!ER$4,FALSE)</f>
        <v>2.1011494252873564E-2</v>
      </c>
      <c r="Z298" s="22">
        <f>VLOOKUP($B298,Data!$A$8:$EZ$351,Data!ES$4,FALSE)</f>
        <v>2.0116550116550117E-2</v>
      </c>
      <c r="AA298" s="22">
        <f>VLOOKUP($B298,Data!$A$8:$EZ$351,Data!ET$4,FALSE)</f>
        <v>1.8447893569844789E-2</v>
      </c>
      <c r="AB298" s="22">
        <f>VLOOKUP($B298,Data!$A$8:$EZ$351,Data!EU$4,FALSE)</f>
        <v>1.849673202614379E-2</v>
      </c>
      <c r="AC298" s="22">
        <f>VLOOKUP($B298,Data!$A$8:$EZ$351,Data!EV$4,FALSE)</f>
        <v>1.8908296943231442E-2</v>
      </c>
      <c r="AD298" s="22">
        <f>VLOOKUP($B298,Data!$A$8:$EZ$351,Data!EW$4,FALSE)</f>
        <v>1.9264069264069265E-2</v>
      </c>
      <c r="AE298" s="22">
        <f>VLOOKUP($B298,Data!$A$8:$EZ$351,Data!EX$4,FALSE)</f>
        <v>1.9845474613686534E-2</v>
      </c>
      <c r="AF298" s="22">
        <f>VLOOKUP($B298,Data!$A$8:$EZ$351,Data!EY$4,FALSE)</f>
        <v>2.2316513761467888E-2</v>
      </c>
      <c r="AG298" s="22">
        <f>VLOOKUP($B298,Data!$A$8:$EZ$351,Data!EZ$4,FALSE)</f>
        <v>2.1741176470588236E-2</v>
      </c>
      <c r="AH298" s="22">
        <f>VLOOKUP($B298,Data!$A$8:$FA$351,Data!FA$4,FALSE)</f>
        <v>2.046979865771812E-2</v>
      </c>
      <c r="AI298" s="22">
        <f>VLOOKUP($B298,Data!$A$8:FB$351,Data!FB$4,FALSE)</f>
        <v>2.1615925058548008E-2</v>
      </c>
      <c r="AJ298" s="22">
        <f>VLOOKUP($B298,Data!$A$8:FC$351,Data!FC$4,FALSE)</f>
        <v>2.1637554585152839E-2</v>
      </c>
      <c r="AK298" s="22">
        <f>VLOOKUP($B298,Data!$A$8:FD$351,Data!FD$4,FALSE)</f>
        <v>4.9229166666666664E-2</v>
      </c>
      <c r="AL298" s="22">
        <f>VLOOKUP($B298,Data!$A$8:FE$351,Data!FE$4,FALSE)</f>
        <v>4.8466386554621849E-2</v>
      </c>
      <c r="AM298" s="22">
        <f>VLOOKUP($B298,Data!$A$8:FF$351,Data!FF$4,FALSE)</f>
        <v>4.4766949152542375E-2</v>
      </c>
      <c r="AN298" s="22" t="e">
        <f>VLOOKUP($B298,Data!$A$8:$EZ$351,Data!#REF!,FALSE)</f>
        <v>#REF!</v>
      </c>
      <c r="AO298" s="22" t="e">
        <f>VLOOKUP($B298,Data!$A$8:$EZ$351,Data!#REF!,FALSE)</f>
        <v>#REF!</v>
      </c>
      <c r="AP298" s="22" t="e">
        <f>VLOOKUP($B298,Data!$A$8:$EZ$351,Data!#REF!,FALSE)</f>
        <v>#REF!</v>
      </c>
      <c r="AQ298" s="22" t="e">
        <f>VLOOKUP($B298,Data!$A$8:$EZ$351,Data!#REF!,FALSE)</f>
        <v>#REF!</v>
      </c>
      <c r="AR298" s="22" t="e">
        <f>VLOOKUP($B298,Data!$A$8:$EZ$351,Data!#REF!,FALSE)</f>
        <v>#REF!</v>
      </c>
      <c r="AS298" s="22" t="e">
        <f>VLOOKUP($B298,Data!$A$8:$EZ$351,Data!#REF!,FALSE)</f>
        <v>#REF!</v>
      </c>
      <c r="AT298" s="22" t="e">
        <f>VLOOKUP($B298,Data!$A$8:$EZ$351,Data!#REF!,FALSE)</f>
        <v>#REF!</v>
      </c>
      <c r="AU298" s="22" t="e">
        <f>VLOOKUP($B298,Data!$A$8:$EZ$351,Data!#REF!,FALSE)</f>
        <v>#REF!</v>
      </c>
      <c r="AV298" s="22" t="e">
        <f>VLOOKUP($B298,Data!$A$8:$EZ$351,Data!#REF!,FALSE)</f>
        <v>#REF!</v>
      </c>
      <c r="AW298" s="22" t="e">
        <f>VLOOKUP($B298,Data!$A$8:$EZ$351,Data!#REF!,FALSE)</f>
        <v>#REF!</v>
      </c>
      <c r="AX298" s="22" t="e">
        <f>VLOOKUP($B298,Data!$A$8:$EZ$351,Data!#REF!,FALSE)</f>
        <v>#REF!</v>
      </c>
      <c r="AY298" s="22" t="e">
        <f>VLOOKUP($B298,Data!$A$8:$EZ$351,Data!#REF!,FALSE)</f>
        <v>#REF!</v>
      </c>
      <c r="AZ298" s="22" t="e">
        <f>VLOOKUP($B298,Data!$A$8:$EZ$351,Data!#REF!,FALSE)</f>
        <v>#REF!</v>
      </c>
      <c r="BA298" s="22" t="e">
        <f>VLOOKUP($B298,Data!$A$8:$EZ$351,Data!#REF!,FALSE)</f>
        <v>#REF!</v>
      </c>
      <c r="BB298" s="22" t="e">
        <f>VLOOKUP($B298,Data!$A$8:$EZ$351,Data!#REF!,FALSE)</f>
        <v>#REF!</v>
      </c>
      <c r="BC298" s="22" t="e">
        <f>VLOOKUP($B298,Data!$A$8:$EZ$351,Data!#REF!,FALSE)</f>
        <v>#REF!</v>
      </c>
      <c r="BD298" s="22" t="e">
        <f>VLOOKUP($B298,Data!$A$8:$EZ$351,Data!#REF!,FALSE)</f>
        <v>#REF!</v>
      </c>
      <c r="BE298" s="22" t="e">
        <f>VLOOKUP($B298,Data!$A$8:$EZ$351,Data!#REF!,FALSE)</f>
        <v>#REF!</v>
      </c>
    </row>
    <row r="299" spans="1:57" x14ac:dyDescent="0.3">
      <c r="A299" s="1"/>
      <c r="B299" s="16" t="s">
        <v>308</v>
      </c>
      <c r="C299" s="35" t="s">
        <v>440</v>
      </c>
      <c r="D299" t="s">
        <v>0</v>
      </c>
      <c r="E299" s="36" t="s">
        <v>308</v>
      </c>
      <c r="F299" t="s">
        <v>395</v>
      </c>
      <c r="G299" t="s">
        <v>418</v>
      </c>
      <c r="H299" s="22" t="e">
        <f>VLOOKUP($B299,Data!$A$8:$EZ$351,Data!EA$4,FALSE)</f>
        <v>#DIV/0!</v>
      </c>
      <c r="I299" s="22">
        <f>VLOOKUP($B299,Data!$A$8:$EZ$351,Data!EB$4,FALSE)</f>
        <v>0.12285460992907801</v>
      </c>
      <c r="J299" s="22">
        <f>VLOOKUP($B299,Data!$A$8:$EZ$351,Data!EC$4,FALSE)</f>
        <v>0.11600694444444444</v>
      </c>
      <c r="K299" s="22">
        <f>VLOOKUP($B299,Data!$A$8:$EZ$351,Data!ED$4,FALSE)</f>
        <v>0.11081314878892734</v>
      </c>
      <c r="L299" s="22">
        <f>VLOOKUP($B299,Data!$A$8:$EZ$351,Data!EE$4,FALSE)</f>
        <v>0.10728643216080402</v>
      </c>
      <c r="M299" s="22">
        <f>VLOOKUP($B299,Data!$A$8:$EZ$351,Data!EF$4,FALSE)</f>
        <v>0.10094991364421416</v>
      </c>
      <c r="N299" s="22">
        <f>VLOOKUP($B299,Data!$A$8:$EZ$351,Data!EG$4,FALSE)</f>
        <v>9.2284710017574698E-2</v>
      </c>
      <c r="O299" s="22">
        <f>VLOOKUP($B299,Data!$A$8:$EZ$351,Data!EH$4,FALSE)</f>
        <v>8.3502626970227672E-2</v>
      </c>
      <c r="P299" s="22">
        <f>VLOOKUP($B299,Data!$A$8:$EZ$351,Data!EI$4,FALSE)</f>
        <v>7.9750830564784048E-2</v>
      </c>
      <c r="Q299" s="22">
        <f>VLOOKUP($B299,Data!$A$8:$EZ$351,Data!EJ$4,FALSE)</f>
        <v>7.0361842105263153E-2</v>
      </c>
      <c r="R299" s="22">
        <f>VLOOKUP($B299,Data!$A$8:$EZ$351,Data!EK$4,FALSE)</f>
        <v>6.604095563139932E-2</v>
      </c>
      <c r="S299" s="22">
        <f>VLOOKUP($B299,Data!$A$8:$EZ$351,Data!EL$4,FALSE)</f>
        <v>6.483333333333334E-2</v>
      </c>
      <c r="T299" s="22">
        <f>VLOOKUP($B299,Data!$A$8:$EZ$351,Data!EM$4,FALSE)</f>
        <v>7.2786885245901642E-2</v>
      </c>
      <c r="U299" s="22">
        <f>VLOOKUP($B299,Data!$A$8:$EZ$351,Data!EN$4,FALSE)</f>
        <v>7.1006493506493504E-2</v>
      </c>
      <c r="V299" s="22">
        <f>VLOOKUP($B299,Data!$A$8:$EZ$351,Data!EO$4,FALSE)</f>
        <v>6.8527508090614891E-2</v>
      </c>
      <c r="W299" s="22">
        <f>VLOOKUP($B299,Data!$A$8:$EZ$351,Data!EP$4,FALSE)</f>
        <v>6.7603174603174609E-2</v>
      </c>
      <c r="X299" s="22">
        <f>VLOOKUP($B299,Data!$A$8:$EZ$351,Data!EQ$4,FALSE)</f>
        <v>7.3648424543946933E-2</v>
      </c>
      <c r="Y299" s="22">
        <f>VLOOKUP($B299,Data!$A$8:$EZ$351,Data!ER$4,FALSE)</f>
        <v>6.8019017432646586E-2</v>
      </c>
      <c r="Z299" s="22">
        <f>VLOOKUP($B299,Data!$A$8:$EZ$351,Data!ES$4,FALSE)</f>
        <v>6.1571856287425147E-2</v>
      </c>
      <c r="AA299" s="22">
        <f>VLOOKUP($B299,Data!$A$8:$EZ$351,Data!ET$4,FALSE)</f>
        <v>6.0883652430044184E-2</v>
      </c>
      <c r="AB299" s="22">
        <f>VLOOKUP($B299,Data!$A$8:$EZ$351,Data!EU$4,FALSE)</f>
        <v>6.7186544342507648E-2</v>
      </c>
      <c r="AC299" s="22">
        <f>VLOOKUP($B299,Data!$A$8:$EZ$351,Data!EV$4,FALSE)</f>
        <v>6.9765990639625589E-2</v>
      </c>
      <c r="AD299" s="22">
        <f>VLOOKUP($B299,Data!$A$8:$EZ$351,Data!EW$4,FALSE)</f>
        <v>7.0569105691056913E-2</v>
      </c>
      <c r="AE299" s="22">
        <f>VLOOKUP($B299,Data!$A$8:$EZ$351,Data!EX$4,FALSE)</f>
        <v>7.29903536977492E-2</v>
      </c>
      <c r="AF299" s="22">
        <f>VLOOKUP($B299,Data!$A$8:$EZ$351,Data!EY$4,FALSE)</f>
        <v>7.1883614088820824E-2</v>
      </c>
      <c r="AG299" s="22">
        <f>VLOOKUP($B299,Data!$A$8:$EZ$351,Data!EZ$4,FALSE)</f>
        <v>7.0235109717868338E-2</v>
      </c>
      <c r="AH299" s="22">
        <f>VLOOKUP($B299,Data!$A$8:$FA$351,Data!FA$4,FALSE)</f>
        <v>7.1552000000000004E-2</v>
      </c>
      <c r="AI299" s="22">
        <f>VLOOKUP($B299,Data!$A$8:FB$351,Data!FB$4,FALSE)</f>
        <v>7.3377483443708605E-2</v>
      </c>
      <c r="AJ299" s="22">
        <f>VLOOKUP($B299,Data!$A$8:FC$351,Data!FC$4,FALSE)</f>
        <v>8.089830508474577E-2</v>
      </c>
      <c r="AK299" s="22">
        <f>VLOOKUP($B299,Data!$A$8:FD$351,Data!FD$4,FALSE)</f>
        <v>0.14777777777777779</v>
      </c>
      <c r="AL299" s="22">
        <f>VLOOKUP($B299,Data!$A$8:FE$351,Data!FE$4,FALSE)</f>
        <v>0.13858766233766234</v>
      </c>
      <c r="AM299" s="22">
        <f>VLOOKUP($B299,Data!$A$8:FF$351,Data!FF$4,FALSE)</f>
        <v>0.13540098199672668</v>
      </c>
      <c r="AN299" s="22" t="e">
        <f>VLOOKUP($B299,Data!$A$8:$EZ$351,Data!#REF!,FALSE)</f>
        <v>#REF!</v>
      </c>
      <c r="AO299" s="22" t="e">
        <f>VLOOKUP($B299,Data!$A$8:$EZ$351,Data!#REF!,FALSE)</f>
        <v>#REF!</v>
      </c>
      <c r="AP299" s="22" t="e">
        <f>VLOOKUP($B299,Data!$A$8:$EZ$351,Data!#REF!,FALSE)</f>
        <v>#REF!</v>
      </c>
      <c r="AQ299" s="22" t="e">
        <f>VLOOKUP($B299,Data!$A$8:$EZ$351,Data!#REF!,FALSE)</f>
        <v>#REF!</v>
      </c>
      <c r="AR299" s="22" t="e">
        <f>VLOOKUP($B299,Data!$A$8:$EZ$351,Data!#REF!,FALSE)</f>
        <v>#REF!</v>
      </c>
      <c r="AS299" s="22" t="e">
        <f>VLOOKUP($B299,Data!$A$8:$EZ$351,Data!#REF!,FALSE)</f>
        <v>#REF!</v>
      </c>
      <c r="AT299" s="22" t="e">
        <f>VLOOKUP($B299,Data!$A$8:$EZ$351,Data!#REF!,FALSE)</f>
        <v>#REF!</v>
      </c>
      <c r="AU299" s="22" t="e">
        <f>VLOOKUP($B299,Data!$A$8:$EZ$351,Data!#REF!,FALSE)</f>
        <v>#REF!</v>
      </c>
      <c r="AV299" s="22" t="e">
        <f>VLOOKUP($B299,Data!$A$8:$EZ$351,Data!#REF!,FALSE)</f>
        <v>#REF!</v>
      </c>
      <c r="AW299" s="22" t="e">
        <f>VLOOKUP($B299,Data!$A$8:$EZ$351,Data!#REF!,FALSE)</f>
        <v>#REF!</v>
      </c>
      <c r="AX299" s="22" t="e">
        <f>VLOOKUP($B299,Data!$A$8:$EZ$351,Data!#REF!,FALSE)</f>
        <v>#REF!</v>
      </c>
      <c r="AY299" s="22" t="e">
        <f>VLOOKUP($B299,Data!$A$8:$EZ$351,Data!#REF!,FALSE)</f>
        <v>#REF!</v>
      </c>
      <c r="AZ299" s="22" t="e">
        <f>VLOOKUP($B299,Data!$A$8:$EZ$351,Data!#REF!,FALSE)</f>
        <v>#REF!</v>
      </c>
      <c r="BA299" s="22" t="e">
        <f>VLOOKUP($B299,Data!$A$8:$EZ$351,Data!#REF!,FALSE)</f>
        <v>#REF!</v>
      </c>
      <c r="BB299" s="22" t="e">
        <f>VLOOKUP($B299,Data!$A$8:$EZ$351,Data!#REF!,FALSE)</f>
        <v>#REF!</v>
      </c>
      <c r="BC299" s="22" t="e">
        <f>VLOOKUP($B299,Data!$A$8:$EZ$351,Data!#REF!,FALSE)</f>
        <v>#REF!</v>
      </c>
      <c r="BD299" s="22" t="e">
        <f>VLOOKUP($B299,Data!$A$8:$EZ$351,Data!#REF!,FALSE)</f>
        <v>#REF!</v>
      </c>
      <c r="BE299" s="22" t="e">
        <f>VLOOKUP($B299,Data!$A$8:$EZ$351,Data!#REF!,FALSE)</f>
        <v>#REF!</v>
      </c>
    </row>
    <row r="300" spans="1:57" x14ac:dyDescent="0.3">
      <c r="A300" s="1"/>
      <c r="B300" s="16" t="s">
        <v>309</v>
      </c>
      <c r="C300" s="35" t="s">
        <v>440</v>
      </c>
      <c r="D300" t="s">
        <v>0</v>
      </c>
      <c r="E300" s="36" t="s">
        <v>309</v>
      </c>
      <c r="F300" t="s">
        <v>394</v>
      </c>
      <c r="G300" t="s">
        <v>418</v>
      </c>
      <c r="H300" s="22" t="e">
        <f>VLOOKUP($B300,Data!$A$8:$EZ$351,Data!EA$4,FALSE)</f>
        <v>#DIV/0!</v>
      </c>
      <c r="I300" s="22">
        <f>VLOOKUP($B300,Data!$A$8:$EZ$351,Data!EB$4,FALSE)</f>
        <v>3.6799999999999999E-2</v>
      </c>
      <c r="J300" s="22">
        <f>VLOOKUP($B300,Data!$A$8:$EZ$351,Data!EC$4,FALSE)</f>
        <v>3.6376146788990829E-2</v>
      </c>
      <c r="K300" s="22">
        <f>VLOOKUP($B300,Data!$A$8:$EZ$351,Data!ED$4,FALSE)</f>
        <v>3.2091954022988506E-2</v>
      </c>
      <c r="L300" s="22">
        <f>VLOOKUP($B300,Data!$A$8:$EZ$351,Data!EE$4,FALSE)</f>
        <v>3.3732718894009216E-2</v>
      </c>
      <c r="M300" s="22">
        <f>VLOOKUP($B300,Data!$A$8:$EZ$351,Data!EF$4,FALSE)</f>
        <v>3.1055045871559633E-2</v>
      </c>
      <c r="N300" s="22">
        <f>VLOOKUP($B300,Data!$A$8:$EZ$351,Data!EG$4,FALSE)</f>
        <v>2.798185941043084E-2</v>
      </c>
      <c r="O300" s="22">
        <f>VLOOKUP($B300,Data!$A$8:$EZ$351,Data!EH$4,FALSE)</f>
        <v>2.5711060948081264E-2</v>
      </c>
      <c r="P300" s="22">
        <f>VLOOKUP($B300,Data!$A$8:$EZ$351,Data!EI$4,FALSE)</f>
        <v>2.3873085339168491E-2</v>
      </c>
      <c r="Q300" s="22">
        <f>VLOOKUP($B300,Data!$A$8:$EZ$351,Data!EJ$4,FALSE)</f>
        <v>2.2872807017543861E-2</v>
      </c>
      <c r="R300" s="22">
        <f>VLOOKUP($B300,Data!$A$8:$EZ$351,Data!EK$4,FALSE)</f>
        <v>2.2899786780383794E-2</v>
      </c>
      <c r="S300" s="22">
        <f>VLOOKUP($B300,Data!$A$8:$EZ$351,Data!EL$4,FALSE)</f>
        <v>2.0947368421052631E-2</v>
      </c>
      <c r="T300" s="22">
        <f>VLOOKUP($B300,Data!$A$8:$EZ$351,Data!EM$4,FALSE)</f>
        <v>2.1666666666666667E-2</v>
      </c>
      <c r="U300" s="22">
        <f>VLOOKUP($B300,Data!$A$8:$EZ$351,Data!EN$4,FALSE)</f>
        <v>2.1808035714285714E-2</v>
      </c>
      <c r="V300" s="22">
        <f>VLOOKUP($B300,Data!$A$8:$EZ$351,Data!EO$4,FALSE)</f>
        <v>2.1960352422907489E-2</v>
      </c>
      <c r="W300" s="22">
        <f>VLOOKUP($B300,Data!$A$8:$EZ$351,Data!EP$4,FALSE)</f>
        <v>2.0259179265658747E-2</v>
      </c>
      <c r="X300" s="22">
        <f>VLOOKUP($B300,Data!$A$8:$EZ$351,Data!EQ$4,FALSE)</f>
        <v>2.119047619047619E-2</v>
      </c>
      <c r="Y300" s="22">
        <f>VLOOKUP($B300,Data!$A$8:$EZ$351,Data!ER$4,FALSE)</f>
        <v>2.0232067510548523E-2</v>
      </c>
      <c r="Z300" s="22">
        <f>VLOOKUP($B300,Data!$A$8:$EZ$351,Data!ES$4,FALSE)</f>
        <v>1.9655172413793102E-2</v>
      </c>
      <c r="AA300" s="22">
        <f>VLOOKUP($B300,Data!$A$8:$EZ$351,Data!ET$4,FALSE)</f>
        <v>2.081140350877193E-2</v>
      </c>
      <c r="AB300" s="22">
        <f>VLOOKUP($B300,Data!$A$8:$EZ$351,Data!EU$4,FALSE)</f>
        <v>2.1666666666666667E-2</v>
      </c>
      <c r="AC300" s="22">
        <f>VLOOKUP($B300,Data!$A$8:$EZ$351,Data!EV$4,FALSE)</f>
        <v>2.1858407079646019E-2</v>
      </c>
      <c r="AD300" s="22">
        <f>VLOOKUP($B300,Data!$A$8:$EZ$351,Data!EW$4,FALSE)</f>
        <v>2.2075892857142856E-2</v>
      </c>
      <c r="AE300" s="22">
        <f>VLOOKUP($B300,Data!$A$8:$EZ$351,Data!EX$4,FALSE)</f>
        <v>2.1346578366445917E-2</v>
      </c>
      <c r="AF300" s="22">
        <f>VLOOKUP($B300,Data!$A$8:$EZ$351,Data!EY$4,FALSE)</f>
        <v>2.2300884955752213E-2</v>
      </c>
      <c r="AG300" s="22">
        <f>VLOOKUP($B300,Data!$A$8:$EZ$351,Data!EZ$4,FALSE)</f>
        <v>2.1995565410199557E-2</v>
      </c>
      <c r="AH300" s="22">
        <f>VLOOKUP($B300,Data!$A$8:$FA$351,Data!FA$4,FALSE)</f>
        <v>2.0373443983402489E-2</v>
      </c>
      <c r="AI300" s="22">
        <f>VLOOKUP($B300,Data!$A$8:FB$351,Data!FB$4,FALSE)</f>
        <v>1.9672801635991818E-2</v>
      </c>
      <c r="AJ300" s="22">
        <f>VLOOKUP($B300,Data!$A$8:FC$351,Data!FC$4,FALSE)</f>
        <v>2.1193415637860081E-2</v>
      </c>
      <c r="AK300" s="22">
        <f>VLOOKUP($B300,Data!$A$8:FD$351,Data!FD$4,FALSE)</f>
        <v>5.6144067796610173E-2</v>
      </c>
      <c r="AL300" s="22">
        <f>VLOOKUP($B300,Data!$A$8:FE$351,Data!FE$4,FALSE)</f>
        <v>6.066079295154185E-2</v>
      </c>
      <c r="AM300" s="22">
        <f>VLOOKUP($B300,Data!$A$8:FF$351,Data!FF$4,FALSE)</f>
        <v>5.9021739130434785E-2</v>
      </c>
      <c r="AN300" s="22" t="e">
        <f>VLOOKUP($B300,Data!$A$8:$EZ$351,Data!#REF!,FALSE)</f>
        <v>#REF!</v>
      </c>
      <c r="AO300" s="22" t="e">
        <f>VLOOKUP($B300,Data!$A$8:$EZ$351,Data!#REF!,FALSE)</f>
        <v>#REF!</v>
      </c>
      <c r="AP300" s="22" t="e">
        <f>VLOOKUP($B300,Data!$A$8:$EZ$351,Data!#REF!,FALSE)</f>
        <v>#REF!</v>
      </c>
      <c r="AQ300" s="22" t="e">
        <f>VLOOKUP($B300,Data!$A$8:$EZ$351,Data!#REF!,FALSE)</f>
        <v>#REF!</v>
      </c>
      <c r="AR300" s="22" t="e">
        <f>VLOOKUP($B300,Data!$A$8:$EZ$351,Data!#REF!,FALSE)</f>
        <v>#REF!</v>
      </c>
      <c r="AS300" s="22" t="e">
        <f>VLOOKUP($B300,Data!$A$8:$EZ$351,Data!#REF!,FALSE)</f>
        <v>#REF!</v>
      </c>
      <c r="AT300" s="22" t="e">
        <f>VLOOKUP($B300,Data!$A$8:$EZ$351,Data!#REF!,FALSE)</f>
        <v>#REF!</v>
      </c>
      <c r="AU300" s="22" t="e">
        <f>VLOOKUP($B300,Data!$A$8:$EZ$351,Data!#REF!,FALSE)</f>
        <v>#REF!</v>
      </c>
      <c r="AV300" s="22" t="e">
        <f>VLOOKUP($B300,Data!$A$8:$EZ$351,Data!#REF!,FALSE)</f>
        <v>#REF!</v>
      </c>
      <c r="AW300" s="22" t="e">
        <f>VLOOKUP($B300,Data!$A$8:$EZ$351,Data!#REF!,FALSE)</f>
        <v>#REF!</v>
      </c>
      <c r="AX300" s="22" t="e">
        <f>VLOOKUP($B300,Data!$A$8:$EZ$351,Data!#REF!,FALSE)</f>
        <v>#REF!</v>
      </c>
      <c r="AY300" s="22" t="e">
        <f>VLOOKUP($B300,Data!$A$8:$EZ$351,Data!#REF!,FALSE)</f>
        <v>#REF!</v>
      </c>
      <c r="AZ300" s="22" t="e">
        <f>VLOOKUP($B300,Data!$A$8:$EZ$351,Data!#REF!,FALSE)</f>
        <v>#REF!</v>
      </c>
      <c r="BA300" s="22" t="e">
        <f>VLOOKUP($B300,Data!$A$8:$EZ$351,Data!#REF!,FALSE)</f>
        <v>#REF!</v>
      </c>
      <c r="BB300" s="22" t="e">
        <f>VLOOKUP($B300,Data!$A$8:$EZ$351,Data!#REF!,FALSE)</f>
        <v>#REF!</v>
      </c>
      <c r="BC300" s="22" t="e">
        <f>VLOOKUP($B300,Data!$A$8:$EZ$351,Data!#REF!,FALSE)</f>
        <v>#REF!</v>
      </c>
      <c r="BD300" s="22" t="e">
        <f>VLOOKUP($B300,Data!$A$8:$EZ$351,Data!#REF!,FALSE)</f>
        <v>#REF!</v>
      </c>
      <c r="BE300" s="22" t="e">
        <f>VLOOKUP($B300,Data!$A$8:$EZ$351,Data!#REF!,FALSE)</f>
        <v>#REF!</v>
      </c>
    </row>
    <row r="301" spans="1:57" x14ac:dyDescent="0.3">
      <c r="A301" s="1"/>
      <c r="B301" s="16" t="s">
        <v>310</v>
      </c>
      <c r="C301" s="35" t="s">
        <v>440</v>
      </c>
      <c r="D301" t="s">
        <v>442</v>
      </c>
      <c r="E301" s="36" t="s">
        <v>310</v>
      </c>
      <c r="F301" t="s">
        <v>395</v>
      </c>
      <c r="G301" t="s">
        <v>418</v>
      </c>
      <c r="H301" s="22" t="e">
        <f>VLOOKUP($B301,Data!$A$8:$EZ$351,Data!EA$4,FALSE)</f>
        <v>#DIV/0!</v>
      </c>
      <c r="I301" s="22">
        <f>VLOOKUP($B301,Data!$A$8:$EZ$351,Data!EB$4,FALSE)</f>
        <v>7.4788391777509067E-2</v>
      </c>
      <c r="J301" s="22">
        <f>VLOOKUP($B301,Data!$A$8:$EZ$351,Data!EC$4,FALSE)</f>
        <v>6.9228915662650603E-2</v>
      </c>
      <c r="K301" s="22">
        <f>VLOOKUP($B301,Data!$A$8:$EZ$351,Data!ED$4,FALSE)</f>
        <v>6.304295942720764E-2</v>
      </c>
      <c r="L301" s="22">
        <f>VLOOKUP($B301,Data!$A$8:$EZ$351,Data!EE$4,FALSE)</f>
        <v>6.5042117930204577E-2</v>
      </c>
      <c r="M301" s="22">
        <f>VLOOKUP($B301,Data!$A$8:$EZ$351,Data!EF$4,FALSE)</f>
        <v>5.9649758454106278E-2</v>
      </c>
      <c r="N301" s="22">
        <f>VLOOKUP($B301,Data!$A$8:$EZ$351,Data!EG$4,FALSE)</f>
        <v>5.3341346153846156E-2</v>
      </c>
      <c r="O301" s="22">
        <f>VLOOKUP($B301,Data!$A$8:$EZ$351,Data!EH$4,FALSE)</f>
        <v>4.9150485436893203E-2</v>
      </c>
      <c r="P301" s="22">
        <f>VLOOKUP($B301,Data!$A$8:$EZ$351,Data!EI$4,FALSE)</f>
        <v>5.0036452004860267E-2</v>
      </c>
      <c r="Q301" s="22">
        <f>VLOOKUP($B301,Data!$A$8:$EZ$351,Data!EJ$4,FALSE)</f>
        <v>4.8164014687882499E-2</v>
      </c>
      <c r="R301" s="22">
        <f>VLOOKUP($B301,Data!$A$8:$EZ$351,Data!EK$4,FALSE)</f>
        <v>4.5322777101096223E-2</v>
      </c>
      <c r="S301" s="22">
        <f>VLOOKUP($B301,Data!$A$8:$EZ$351,Data!EL$4,FALSE)</f>
        <v>4.3216867469879516E-2</v>
      </c>
      <c r="T301" s="22">
        <f>VLOOKUP($B301,Data!$A$8:$EZ$351,Data!EM$4,FALSE)</f>
        <v>4.5806845965770171E-2</v>
      </c>
      <c r="U301" s="22">
        <f>VLOOKUP($B301,Data!$A$8:$EZ$351,Data!EN$4,FALSE)</f>
        <v>4.3856447688564476E-2</v>
      </c>
      <c r="V301" s="22">
        <f>VLOOKUP($B301,Data!$A$8:$EZ$351,Data!EO$4,FALSE)</f>
        <v>4.3035495716034274E-2</v>
      </c>
      <c r="W301" s="22">
        <f>VLOOKUP($B301,Data!$A$8:$EZ$351,Data!EP$4,FALSE)</f>
        <v>4.1456310679611648E-2</v>
      </c>
      <c r="X301" s="22">
        <f>VLOOKUP($B301,Data!$A$8:$EZ$351,Data!EQ$4,FALSE)</f>
        <v>4.2724056603773583E-2</v>
      </c>
      <c r="Y301" s="22">
        <f>VLOOKUP($B301,Data!$A$8:$EZ$351,Data!ER$4,FALSE)</f>
        <v>4.1891252955082739E-2</v>
      </c>
      <c r="Z301" s="22">
        <f>VLOOKUP($B301,Data!$A$8:$EZ$351,Data!ES$4,FALSE)</f>
        <v>4.105952380952381E-2</v>
      </c>
      <c r="AA301" s="22">
        <f>VLOOKUP($B301,Data!$A$8:$EZ$351,Data!ET$4,FALSE)</f>
        <v>3.7556346381969155E-2</v>
      </c>
      <c r="AB301" s="22">
        <f>VLOOKUP($B301,Data!$A$8:$EZ$351,Data!EU$4,FALSE)</f>
        <v>3.9736842105263161E-2</v>
      </c>
      <c r="AC301" s="22">
        <f>VLOOKUP($B301,Data!$A$8:$EZ$351,Data!EV$4,FALSE)</f>
        <v>0.04</v>
      </c>
      <c r="AD301" s="22">
        <f>VLOOKUP($B301,Data!$A$8:$EZ$351,Data!EW$4,FALSE)</f>
        <v>3.9069493521790344E-2</v>
      </c>
      <c r="AE301" s="22">
        <f>VLOOKUP($B301,Data!$A$8:$EZ$351,Data!EX$4,FALSE)</f>
        <v>3.9426900584795324E-2</v>
      </c>
      <c r="AF301" s="22">
        <f>VLOOKUP($B301,Data!$A$8:$EZ$351,Data!EY$4,FALSE)</f>
        <v>4.2367205542725175E-2</v>
      </c>
      <c r="AG301" s="22">
        <f>VLOOKUP($B301,Data!$A$8:$EZ$351,Data!EZ$4,FALSE)</f>
        <v>4.2913832199546482E-2</v>
      </c>
      <c r="AH301" s="22">
        <f>VLOOKUP($B301,Data!$A$8:$FA$351,Data!FA$4,FALSE)</f>
        <v>4.1044943820224722E-2</v>
      </c>
      <c r="AI301" s="22">
        <f>VLOOKUP($B301,Data!$A$8:FB$351,Data!FB$4,FALSE)</f>
        <v>4.1030235162374022E-2</v>
      </c>
      <c r="AJ301" s="22">
        <f>VLOOKUP($B301,Data!$A$8:FC$351,Data!FC$4,FALSE)</f>
        <v>4.4755403868031854E-2</v>
      </c>
      <c r="AK301" s="22">
        <f>VLOOKUP($B301,Data!$A$8:FD$351,Data!FD$4,FALSE)</f>
        <v>8.9436302142051866E-2</v>
      </c>
      <c r="AL301" s="22">
        <f>VLOOKUP($B301,Data!$A$8:FE$351,Data!FE$4,FALSE)</f>
        <v>9.0341685649202738E-2</v>
      </c>
      <c r="AM301" s="22">
        <f>VLOOKUP($B301,Data!$A$8:FF$351,Data!FF$4,FALSE)</f>
        <v>8.7979568671963673E-2</v>
      </c>
      <c r="AN301" s="22" t="e">
        <f>VLOOKUP($B301,Data!$A$8:$EZ$351,Data!#REF!,FALSE)</f>
        <v>#REF!</v>
      </c>
      <c r="AO301" s="22" t="e">
        <f>VLOOKUP($B301,Data!$A$8:$EZ$351,Data!#REF!,FALSE)</f>
        <v>#REF!</v>
      </c>
      <c r="AP301" s="22" t="e">
        <f>VLOOKUP($B301,Data!$A$8:$EZ$351,Data!#REF!,FALSE)</f>
        <v>#REF!</v>
      </c>
      <c r="AQ301" s="22" t="e">
        <f>VLOOKUP($B301,Data!$A$8:$EZ$351,Data!#REF!,FALSE)</f>
        <v>#REF!</v>
      </c>
      <c r="AR301" s="22" t="e">
        <f>VLOOKUP($B301,Data!$A$8:$EZ$351,Data!#REF!,FALSE)</f>
        <v>#REF!</v>
      </c>
      <c r="AS301" s="22" t="e">
        <f>VLOOKUP($B301,Data!$A$8:$EZ$351,Data!#REF!,FALSE)</f>
        <v>#REF!</v>
      </c>
      <c r="AT301" s="22" t="e">
        <f>VLOOKUP($B301,Data!$A$8:$EZ$351,Data!#REF!,FALSE)</f>
        <v>#REF!</v>
      </c>
      <c r="AU301" s="22" t="e">
        <f>VLOOKUP($B301,Data!$A$8:$EZ$351,Data!#REF!,FALSE)</f>
        <v>#REF!</v>
      </c>
      <c r="AV301" s="22" t="e">
        <f>VLOOKUP($B301,Data!$A$8:$EZ$351,Data!#REF!,FALSE)</f>
        <v>#REF!</v>
      </c>
      <c r="AW301" s="22" t="e">
        <f>VLOOKUP($B301,Data!$A$8:$EZ$351,Data!#REF!,FALSE)</f>
        <v>#REF!</v>
      </c>
      <c r="AX301" s="22" t="e">
        <f>VLOOKUP($B301,Data!$A$8:$EZ$351,Data!#REF!,FALSE)</f>
        <v>#REF!</v>
      </c>
      <c r="AY301" s="22" t="e">
        <f>VLOOKUP($B301,Data!$A$8:$EZ$351,Data!#REF!,FALSE)</f>
        <v>#REF!</v>
      </c>
      <c r="AZ301" s="22" t="e">
        <f>VLOOKUP($B301,Data!$A$8:$EZ$351,Data!#REF!,FALSE)</f>
        <v>#REF!</v>
      </c>
      <c r="BA301" s="22" t="e">
        <f>VLOOKUP($B301,Data!$A$8:$EZ$351,Data!#REF!,FALSE)</f>
        <v>#REF!</v>
      </c>
      <c r="BB301" s="22" t="e">
        <f>VLOOKUP($B301,Data!$A$8:$EZ$351,Data!#REF!,FALSE)</f>
        <v>#REF!</v>
      </c>
      <c r="BC301" s="22" t="e">
        <f>VLOOKUP($B301,Data!$A$8:$EZ$351,Data!#REF!,FALSE)</f>
        <v>#REF!</v>
      </c>
      <c r="BD301" s="22" t="e">
        <f>VLOOKUP($B301,Data!$A$8:$EZ$351,Data!#REF!,FALSE)</f>
        <v>#REF!</v>
      </c>
      <c r="BE301" s="22" t="e">
        <f>VLOOKUP($B301,Data!$A$8:$EZ$351,Data!#REF!,FALSE)</f>
        <v>#REF!</v>
      </c>
    </row>
    <row r="302" spans="1:57" x14ac:dyDescent="0.3">
      <c r="A302" s="1"/>
      <c r="B302" s="16" t="s">
        <v>311</v>
      </c>
      <c r="C302" s="35" t="s">
        <v>446</v>
      </c>
      <c r="D302" t="s">
        <v>0</v>
      </c>
      <c r="E302" s="36" t="s">
        <v>311</v>
      </c>
      <c r="F302" t="s">
        <v>395</v>
      </c>
      <c r="G302" t="s">
        <v>418</v>
      </c>
      <c r="H302" s="22" t="e">
        <f>VLOOKUP($B302,Data!$A$8:$EZ$351,Data!EA$4,FALSE)</f>
        <v>#DIV/0!</v>
      </c>
      <c r="I302" s="22">
        <f>VLOOKUP($B302,Data!$A$8:$EZ$351,Data!EB$4,FALSE)</f>
        <v>4.026548672566372E-2</v>
      </c>
      <c r="J302" s="22">
        <f>VLOOKUP($B302,Data!$A$8:$EZ$351,Data!EC$4,FALSE)</f>
        <v>3.553299492385787E-2</v>
      </c>
      <c r="K302" s="22">
        <f>VLOOKUP($B302,Data!$A$8:$EZ$351,Data!ED$4,FALSE)</f>
        <v>3.3201376936316696E-2</v>
      </c>
      <c r="L302" s="22">
        <f>VLOOKUP($B302,Data!$A$8:$EZ$351,Data!EE$4,FALSE)</f>
        <v>3.3569023569023568E-2</v>
      </c>
      <c r="M302" s="22">
        <f>VLOOKUP($B302,Data!$A$8:$EZ$351,Data!EF$4,FALSE)</f>
        <v>2.9150641025641025E-2</v>
      </c>
      <c r="N302" s="22">
        <f>VLOOKUP($B302,Data!$A$8:$EZ$351,Data!EG$4,FALSE)</f>
        <v>2.594679186228482E-2</v>
      </c>
      <c r="O302" s="22">
        <f>VLOOKUP($B302,Data!$A$8:$EZ$351,Data!EH$4,FALSE)</f>
        <v>2.3736263736263738E-2</v>
      </c>
      <c r="P302" s="22">
        <f>VLOOKUP($B302,Data!$A$8:$EZ$351,Data!EI$4,FALSE)</f>
        <v>2.4462934947049923E-2</v>
      </c>
      <c r="Q302" s="22">
        <f>VLOOKUP($B302,Data!$A$8:$EZ$351,Data!EJ$4,FALSE)</f>
        <v>2.3235294117647059E-2</v>
      </c>
      <c r="R302" s="22">
        <f>VLOOKUP($B302,Data!$A$8:$EZ$351,Data!EK$4,FALSE)</f>
        <v>2.2892690513219283E-2</v>
      </c>
      <c r="S302" s="22">
        <f>VLOOKUP($B302,Data!$A$8:$EZ$351,Data!EL$4,FALSE)</f>
        <v>2.183254344391785E-2</v>
      </c>
      <c r="T302" s="22">
        <f>VLOOKUP($B302,Data!$A$8:$EZ$351,Data!EM$4,FALSE)</f>
        <v>2.3123993558776167E-2</v>
      </c>
      <c r="U302" s="22">
        <f>VLOOKUP($B302,Data!$A$8:$EZ$351,Data!EN$4,FALSE)</f>
        <v>2.1880877742946708E-2</v>
      </c>
      <c r="V302" s="22">
        <f>VLOOKUP($B302,Data!$A$8:$EZ$351,Data!EO$4,FALSE)</f>
        <v>2.1359375E-2</v>
      </c>
      <c r="W302" s="22">
        <f>VLOOKUP($B302,Data!$A$8:$EZ$351,Data!EP$4,FALSE)</f>
        <v>2.1150855365474338E-2</v>
      </c>
      <c r="X302" s="22">
        <f>VLOOKUP($B302,Data!$A$8:$EZ$351,Data!EQ$4,FALSE)</f>
        <v>2.1764705882352939E-2</v>
      </c>
      <c r="Y302" s="22">
        <f>VLOOKUP($B302,Data!$A$8:$EZ$351,Data!ER$4,FALSE)</f>
        <v>2.09717868338558E-2</v>
      </c>
      <c r="Z302" s="22">
        <f>VLOOKUP($B302,Data!$A$8:$EZ$351,Data!ES$4,FALSE)</f>
        <v>2.1447154471544716E-2</v>
      </c>
      <c r="AA302" s="22">
        <f>VLOOKUP($B302,Data!$A$8:$EZ$351,Data!ET$4,FALSE)</f>
        <v>2.1669394435351881E-2</v>
      </c>
      <c r="AB302" s="22">
        <f>VLOOKUP($B302,Data!$A$8:$EZ$351,Data!EU$4,FALSE)</f>
        <v>2.1246056782334384E-2</v>
      </c>
      <c r="AC302" s="22">
        <f>VLOOKUP($B302,Data!$A$8:$EZ$351,Data!EV$4,FALSE)</f>
        <v>2.0427215189873418E-2</v>
      </c>
      <c r="AD302" s="22">
        <f>VLOOKUP($B302,Data!$A$8:$EZ$351,Data!EW$4,FALSE)</f>
        <v>1.8284389489953631E-2</v>
      </c>
      <c r="AE302" s="22">
        <f>VLOOKUP($B302,Data!$A$8:$EZ$351,Data!EX$4,FALSE)</f>
        <v>1.7734138972809666E-2</v>
      </c>
      <c r="AF302" s="22">
        <f>VLOOKUP($B302,Data!$A$8:$EZ$351,Data!EY$4,FALSE)</f>
        <v>1.9266467065868265E-2</v>
      </c>
      <c r="AG302" s="22">
        <f>VLOOKUP($B302,Data!$A$8:$EZ$351,Data!EZ$4,FALSE)</f>
        <v>1.9389880952380954E-2</v>
      </c>
      <c r="AH302" s="22">
        <f>VLOOKUP($B302,Data!$A$8:$FA$351,Data!FA$4,FALSE)</f>
        <v>1.9624277456647399E-2</v>
      </c>
      <c r="AI302" s="22">
        <f>VLOOKUP($B302,Data!$A$8:FB$351,Data!FB$4,FALSE)</f>
        <v>1.9074074074074073E-2</v>
      </c>
      <c r="AJ302" s="22">
        <f>VLOOKUP($B302,Data!$A$8:FC$351,Data!FC$4,FALSE)</f>
        <v>2.0927246790299572E-2</v>
      </c>
      <c r="AK302" s="22">
        <f>VLOOKUP($B302,Data!$A$8:FD$351,Data!FD$4,FALSE)</f>
        <v>4.9012875536480684E-2</v>
      </c>
      <c r="AL302" s="22">
        <f>VLOOKUP($B302,Data!$A$8:FE$351,Data!FE$4,FALSE)</f>
        <v>5.3824404761904761E-2</v>
      </c>
      <c r="AM302" s="22">
        <f>VLOOKUP($B302,Data!$A$8:FF$351,Data!FF$4,FALSE)</f>
        <v>4.9309352517985613E-2</v>
      </c>
      <c r="AN302" s="22" t="e">
        <f>VLOOKUP($B302,Data!$A$8:$EZ$351,Data!#REF!,FALSE)</f>
        <v>#REF!</v>
      </c>
      <c r="AO302" s="22" t="e">
        <f>VLOOKUP($B302,Data!$A$8:$EZ$351,Data!#REF!,FALSE)</f>
        <v>#REF!</v>
      </c>
      <c r="AP302" s="22" t="e">
        <f>VLOOKUP($B302,Data!$A$8:$EZ$351,Data!#REF!,FALSE)</f>
        <v>#REF!</v>
      </c>
      <c r="AQ302" s="22" t="e">
        <f>VLOOKUP($B302,Data!$A$8:$EZ$351,Data!#REF!,FALSE)</f>
        <v>#REF!</v>
      </c>
      <c r="AR302" s="22" t="e">
        <f>VLOOKUP($B302,Data!$A$8:$EZ$351,Data!#REF!,FALSE)</f>
        <v>#REF!</v>
      </c>
      <c r="AS302" s="22" t="e">
        <f>VLOOKUP($B302,Data!$A$8:$EZ$351,Data!#REF!,FALSE)</f>
        <v>#REF!</v>
      </c>
      <c r="AT302" s="22" t="e">
        <f>VLOOKUP($B302,Data!$A$8:$EZ$351,Data!#REF!,FALSE)</f>
        <v>#REF!</v>
      </c>
      <c r="AU302" s="22" t="e">
        <f>VLOOKUP($B302,Data!$A$8:$EZ$351,Data!#REF!,FALSE)</f>
        <v>#REF!</v>
      </c>
      <c r="AV302" s="22" t="e">
        <f>VLOOKUP($B302,Data!$A$8:$EZ$351,Data!#REF!,FALSE)</f>
        <v>#REF!</v>
      </c>
      <c r="AW302" s="22" t="e">
        <f>VLOOKUP($B302,Data!$A$8:$EZ$351,Data!#REF!,FALSE)</f>
        <v>#REF!</v>
      </c>
      <c r="AX302" s="22" t="e">
        <f>VLOOKUP($B302,Data!$A$8:$EZ$351,Data!#REF!,FALSE)</f>
        <v>#REF!</v>
      </c>
      <c r="AY302" s="22" t="e">
        <f>VLOOKUP($B302,Data!$A$8:$EZ$351,Data!#REF!,FALSE)</f>
        <v>#REF!</v>
      </c>
      <c r="AZ302" s="22" t="e">
        <f>VLOOKUP($B302,Data!$A$8:$EZ$351,Data!#REF!,FALSE)</f>
        <v>#REF!</v>
      </c>
      <c r="BA302" s="22" t="e">
        <f>VLOOKUP($B302,Data!$A$8:$EZ$351,Data!#REF!,FALSE)</f>
        <v>#REF!</v>
      </c>
      <c r="BB302" s="22" t="e">
        <f>VLOOKUP($B302,Data!$A$8:$EZ$351,Data!#REF!,FALSE)</f>
        <v>#REF!</v>
      </c>
      <c r="BC302" s="22" t="e">
        <f>VLOOKUP($B302,Data!$A$8:$EZ$351,Data!#REF!,FALSE)</f>
        <v>#REF!</v>
      </c>
      <c r="BD302" s="22" t="e">
        <f>VLOOKUP($B302,Data!$A$8:$EZ$351,Data!#REF!,FALSE)</f>
        <v>#REF!</v>
      </c>
      <c r="BE302" s="22" t="e">
        <f>VLOOKUP($B302,Data!$A$8:$EZ$351,Data!#REF!,FALSE)</f>
        <v>#REF!</v>
      </c>
    </row>
    <row r="303" spans="1:57" x14ac:dyDescent="0.3">
      <c r="A303" s="1"/>
      <c r="B303" s="16" t="s">
        <v>312</v>
      </c>
      <c r="C303" s="35" t="s">
        <v>440</v>
      </c>
      <c r="D303" t="s">
        <v>442</v>
      </c>
      <c r="E303" s="36" t="s">
        <v>312</v>
      </c>
      <c r="F303" t="s">
        <v>393</v>
      </c>
      <c r="G303" t="s">
        <v>418</v>
      </c>
      <c r="H303" s="22" t="e">
        <f>VLOOKUP($B303,Data!$A$8:$EZ$351,Data!EA$4,FALSE)</f>
        <v>#DIV/0!</v>
      </c>
      <c r="I303" s="22">
        <f>VLOOKUP($B303,Data!$A$8:$EZ$351,Data!EB$4,FALSE)</f>
        <v>8.233449477351916E-2</v>
      </c>
      <c r="J303" s="22">
        <f>VLOOKUP($B303,Data!$A$8:$EZ$351,Data!EC$4,FALSE)</f>
        <v>7.4137323943661973E-2</v>
      </c>
      <c r="K303" s="22">
        <f>VLOOKUP($B303,Data!$A$8:$EZ$351,Data!ED$4,FALSE)</f>
        <v>7.3578947368421049E-2</v>
      </c>
      <c r="L303" s="22">
        <f>VLOOKUP($B303,Data!$A$8:$EZ$351,Data!EE$4,FALSE)</f>
        <v>7.6283185840707965E-2</v>
      </c>
      <c r="M303" s="22">
        <f>VLOOKUP($B303,Data!$A$8:$EZ$351,Data!EF$4,FALSE)</f>
        <v>6.669595782073813E-2</v>
      </c>
      <c r="N303" s="22">
        <f>VLOOKUP($B303,Data!$A$8:$EZ$351,Data!EG$4,FALSE)</f>
        <v>5.7447552447552445E-2</v>
      </c>
      <c r="O303" s="22">
        <f>VLOOKUP($B303,Data!$A$8:$EZ$351,Data!EH$4,FALSE)</f>
        <v>5.4417391304347827E-2</v>
      </c>
      <c r="P303" s="22">
        <f>VLOOKUP($B303,Data!$A$8:$EZ$351,Data!EI$4,FALSE)</f>
        <v>5.7364746945898777E-2</v>
      </c>
      <c r="Q303" s="22">
        <f>VLOOKUP($B303,Data!$A$8:$EZ$351,Data!EJ$4,FALSE)</f>
        <v>4.9776632302405498E-2</v>
      </c>
      <c r="R303" s="22">
        <f>VLOOKUP($B303,Data!$A$8:$EZ$351,Data!EK$4,FALSE)</f>
        <v>4.7705479452054791E-2</v>
      </c>
      <c r="S303" s="22">
        <f>VLOOKUP($B303,Data!$A$8:$EZ$351,Data!EL$4,FALSE)</f>
        <v>4.6954314720812185E-2</v>
      </c>
      <c r="T303" s="22">
        <f>VLOOKUP($B303,Data!$A$8:$EZ$351,Data!EM$4,FALSE)</f>
        <v>5.1175468483816017E-2</v>
      </c>
      <c r="U303" s="22">
        <f>VLOOKUP($B303,Data!$A$8:$EZ$351,Data!EN$4,FALSE)</f>
        <v>4.6134020618556704E-2</v>
      </c>
      <c r="V303" s="22">
        <f>VLOOKUP($B303,Data!$A$8:$EZ$351,Data!EO$4,FALSE)</f>
        <v>4.2610921501706485E-2</v>
      </c>
      <c r="W303" s="22">
        <f>VLOOKUP($B303,Data!$A$8:$EZ$351,Data!EP$4,FALSE)</f>
        <v>4.3171140939597313E-2</v>
      </c>
      <c r="X303" s="22">
        <f>VLOOKUP($B303,Data!$A$8:$EZ$351,Data!EQ$4,FALSE)</f>
        <v>4.6947194719471945E-2</v>
      </c>
      <c r="Y303" s="22">
        <f>VLOOKUP($B303,Data!$A$8:$EZ$351,Data!ER$4,FALSE)</f>
        <v>4.3432343234323434E-2</v>
      </c>
      <c r="Z303" s="22">
        <f>VLOOKUP($B303,Data!$A$8:$EZ$351,Data!ES$4,FALSE)</f>
        <v>3.993355481727575E-2</v>
      </c>
      <c r="AA303" s="22">
        <f>VLOOKUP($B303,Data!$A$8:$EZ$351,Data!ET$4,FALSE)</f>
        <v>4.4054054054054055E-2</v>
      </c>
      <c r="AB303" s="22">
        <f>VLOOKUP($B303,Data!$A$8:$EZ$351,Data!EU$4,FALSE)</f>
        <v>4.692953020134228E-2</v>
      </c>
      <c r="AC303" s="22">
        <f>VLOOKUP($B303,Data!$A$8:$EZ$351,Data!EV$4,FALSE)</f>
        <v>4.3153456998313661E-2</v>
      </c>
      <c r="AD303" s="22">
        <f>VLOOKUP($B303,Data!$A$8:$EZ$351,Data!EW$4,FALSE)</f>
        <v>3.8588039867109632E-2</v>
      </c>
      <c r="AE303" s="22">
        <f>VLOOKUP($B303,Data!$A$8:$EZ$351,Data!EX$4,FALSE)</f>
        <v>4.0235690235690236E-2</v>
      </c>
      <c r="AF303" s="22">
        <f>VLOOKUP($B303,Data!$A$8:$EZ$351,Data!EY$4,FALSE)</f>
        <v>4.4550084889643467E-2</v>
      </c>
      <c r="AG303" s="22">
        <f>VLOOKUP($B303,Data!$A$8:$EZ$351,Data!EZ$4,FALSE)</f>
        <v>4.3790186125211503E-2</v>
      </c>
      <c r="AH303" s="22">
        <f>VLOOKUP($B303,Data!$A$8:$FA$351,Data!FA$4,FALSE)</f>
        <v>4.1563025210084037E-2</v>
      </c>
      <c r="AI303" s="22">
        <f>VLOOKUP($B303,Data!$A$8:FB$351,Data!FB$4,FALSE)</f>
        <v>4.1279461279461277E-2</v>
      </c>
      <c r="AJ303" s="22">
        <f>VLOOKUP($B303,Data!$A$8:FC$351,Data!FC$4,FALSE)</f>
        <v>4.6040955631399316E-2</v>
      </c>
      <c r="AK303" s="22">
        <f>VLOOKUP($B303,Data!$A$8:FD$351,Data!FD$4,FALSE)</f>
        <v>0.10376712328767124</v>
      </c>
      <c r="AL303" s="22">
        <f>VLOOKUP($B303,Data!$A$8:FE$351,Data!FE$4,FALSE)</f>
        <v>9.8368055555555556E-2</v>
      </c>
      <c r="AM303" s="22">
        <f>VLOOKUP($B303,Data!$A$8:FF$351,Data!FF$4,FALSE)</f>
        <v>9.3622183708838819E-2</v>
      </c>
      <c r="AN303" s="22" t="e">
        <f>VLOOKUP($B303,Data!$A$8:$EZ$351,Data!#REF!,FALSE)</f>
        <v>#REF!</v>
      </c>
      <c r="AO303" s="22" t="e">
        <f>VLOOKUP($B303,Data!$A$8:$EZ$351,Data!#REF!,FALSE)</f>
        <v>#REF!</v>
      </c>
      <c r="AP303" s="22" t="e">
        <f>VLOOKUP($B303,Data!$A$8:$EZ$351,Data!#REF!,FALSE)</f>
        <v>#REF!</v>
      </c>
      <c r="AQ303" s="22" t="e">
        <f>VLOOKUP($B303,Data!$A$8:$EZ$351,Data!#REF!,FALSE)</f>
        <v>#REF!</v>
      </c>
      <c r="AR303" s="22" t="e">
        <f>VLOOKUP($B303,Data!$A$8:$EZ$351,Data!#REF!,FALSE)</f>
        <v>#REF!</v>
      </c>
      <c r="AS303" s="22" t="e">
        <f>VLOOKUP($B303,Data!$A$8:$EZ$351,Data!#REF!,FALSE)</f>
        <v>#REF!</v>
      </c>
      <c r="AT303" s="22" t="e">
        <f>VLOOKUP($B303,Data!$A$8:$EZ$351,Data!#REF!,FALSE)</f>
        <v>#REF!</v>
      </c>
      <c r="AU303" s="22" t="e">
        <f>VLOOKUP($B303,Data!$A$8:$EZ$351,Data!#REF!,FALSE)</f>
        <v>#REF!</v>
      </c>
      <c r="AV303" s="22" t="e">
        <f>VLOOKUP($B303,Data!$A$8:$EZ$351,Data!#REF!,FALSE)</f>
        <v>#REF!</v>
      </c>
      <c r="AW303" s="22" t="e">
        <f>VLOOKUP($B303,Data!$A$8:$EZ$351,Data!#REF!,FALSE)</f>
        <v>#REF!</v>
      </c>
      <c r="AX303" s="22" t="e">
        <f>VLOOKUP($B303,Data!$A$8:$EZ$351,Data!#REF!,FALSE)</f>
        <v>#REF!</v>
      </c>
      <c r="AY303" s="22" t="e">
        <f>VLOOKUP($B303,Data!$A$8:$EZ$351,Data!#REF!,FALSE)</f>
        <v>#REF!</v>
      </c>
      <c r="AZ303" s="22" t="e">
        <f>VLOOKUP($B303,Data!$A$8:$EZ$351,Data!#REF!,FALSE)</f>
        <v>#REF!</v>
      </c>
      <c r="BA303" s="22" t="e">
        <f>VLOOKUP($B303,Data!$A$8:$EZ$351,Data!#REF!,FALSE)</f>
        <v>#REF!</v>
      </c>
      <c r="BB303" s="22" t="e">
        <f>VLOOKUP($B303,Data!$A$8:$EZ$351,Data!#REF!,FALSE)</f>
        <v>#REF!</v>
      </c>
      <c r="BC303" s="22" t="e">
        <f>VLOOKUP($B303,Data!$A$8:$EZ$351,Data!#REF!,FALSE)</f>
        <v>#REF!</v>
      </c>
      <c r="BD303" s="22" t="e">
        <f>VLOOKUP($B303,Data!$A$8:$EZ$351,Data!#REF!,FALSE)</f>
        <v>#REF!</v>
      </c>
      <c r="BE303" s="22" t="e">
        <f>VLOOKUP($B303,Data!$A$8:$EZ$351,Data!#REF!,FALSE)</f>
        <v>#REF!</v>
      </c>
    </row>
    <row r="304" spans="1:57" x14ac:dyDescent="0.3">
      <c r="A304" s="1"/>
      <c r="B304" s="16" t="s">
        <v>313</v>
      </c>
      <c r="C304" s="35" t="s">
        <v>441</v>
      </c>
      <c r="D304" t="s">
        <v>0</v>
      </c>
      <c r="E304" s="36" t="s">
        <v>313</v>
      </c>
      <c r="F304" t="s">
        <v>393</v>
      </c>
      <c r="G304" t="s">
        <v>418</v>
      </c>
      <c r="H304" s="22" t="e">
        <f>VLOOKUP($B304,Data!$A$8:$EZ$351,Data!EA$4,FALSE)</f>
        <v>#DIV/0!</v>
      </c>
      <c r="I304" s="22">
        <f>VLOOKUP($B304,Data!$A$8:$EZ$351,Data!EB$4,FALSE)</f>
        <v>5.7419354838709677E-2</v>
      </c>
      <c r="J304" s="22">
        <f>VLOOKUP($B304,Data!$A$8:$EZ$351,Data!EC$4,FALSE)</f>
        <v>5.0684931506849315E-2</v>
      </c>
      <c r="K304" s="22">
        <f>VLOOKUP($B304,Data!$A$8:$EZ$351,Data!ED$4,FALSE)</f>
        <v>4.9864864864864862E-2</v>
      </c>
      <c r="L304" s="22">
        <f>VLOOKUP($B304,Data!$A$8:$EZ$351,Data!EE$4,FALSE)</f>
        <v>4.9417808219178079E-2</v>
      </c>
      <c r="M304" s="22">
        <f>VLOOKUP($B304,Data!$A$8:$EZ$351,Data!EF$4,FALSE)</f>
        <v>4.4034482758620687E-2</v>
      </c>
      <c r="N304" s="22">
        <f>VLOOKUP($B304,Data!$A$8:$EZ$351,Data!EG$4,FALSE)</f>
        <v>3.9065743944636681E-2</v>
      </c>
      <c r="O304" s="22">
        <f>VLOOKUP($B304,Data!$A$8:$EZ$351,Data!EH$4,FALSE)</f>
        <v>3.7322033898305088E-2</v>
      </c>
      <c r="P304" s="22">
        <f>VLOOKUP($B304,Data!$A$8:$EZ$351,Data!EI$4,FALSE)</f>
        <v>4.059259259259259E-2</v>
      </c>
      <c r="Q304" s="22">
        <f>VLOOKUP($B304,Data!$A$8:$EZ$351,Data!EJ$4,FALSE)</f>
        <v>3.7054545454545451E-2</v>
      </c>
      <c r="R304" s="22">
        <f>VLOOKUP($B304,Data!$A$8:$EZ$351,Data!EK$4,FALSE)</f>
        <v>3.4480286738351254E-2</v>
      </c>
      <c r="S304" s="22">
        <f>VLOOKUP($B304,Data!$A$8:$EZ$351,Data!EL$4,FALSE)</f>
        <v>3.8992248062015504E-2</v>
      </c>
      <c r="T304" s="22">
        <f>VLOOKUP($B304,Data!$A$8:$EZ$351,Data!EM$4,FALSE)</f>
        <v>3.5993150684931509E-2</v>
      </c>
      <c r="U304" s="22">
        <f>VLOOKUP($B304,Data!$A$8:$EZ$351,Data!EN$4,FALSE)</f>
        <v>3.3445945945945944E-2</v>
      </c>
      <c r="V304" s="22">
        <f>VLOOKUP($B304,Data!$A$8:$EZ$351,Data!EO$4,FALSE)</f>
        <v>3.1380471380471384E-2</v>
      </c>
      <c r="W304" s="22">
        <f>VLOOKUP($B304,Data!$A$8:$EZ$351,Data!EP$4,FALSE)</f>
        <v>3.2086092715231787E-2</v>
      </c>
      <c r="X304" s="22">
        <f>VLOOKUP($B304,Data!$A$8:$EZ$351,Data!EQ$4,FALSE)</f>
        <v>3.2500000000000001E-2</v>
      </c>
      <c r="Y304" s="22">
        <f>VLOOKUP($B304,Data!$A$8:$EZ$351,Data!ER$4,FALSE)</f>
        <v>3.1461794019933556E-2</v>
      </c>
      <c r="Z304" s="22">
        <f>VLOOKUP($B304,Data!$A$8:$EZ$351,Data!ES$4,FALSE)</f>
        <v>2.8093645484949834E-2</v>
      </c>
      <c r="AA304" s="22">
        <f>VLOOKUP($B304,Data!$A$8:$EZ$351,Data!ET$4,FALSE)</f>
        <v>2.8986928104575163E-2</v>
      </c>
      <c r="AB304" s="22">
        <f>VLOOKUP($B304,Data!$A$8:$EZ$351,Data!EU$4,FALSE)</f>
        <v>3.2517006802721085E-2</v>
      </c>
      <c r="AC304" s="22">
        <f>VLOOKUP($B304,Data!$A$8:$EZ$351,Data!EV$4,FALSE)</f>
        <v>2.9084745762711865E-2</v>
      </c>
      <c r="AD304" s="22">
        <f>VLOOKUP($B304,Data!$A$8:$EZ$351,Data!EW$4,FALSE)</f>
        <v>2.8075601374570446E-2</v>
      </c>
      <c r="AE304" s="22">
        <f>VLOOKUP($B304,Data!$A$8:$EZ$351,Data!EX$4,FALSE)</f>
        <v>3.0240549828178694E-2</v>
      </c>
      <c r="AF304" s="22">
        <f>VLOOKUP($B304,Data!$A$8:$EZ$351,Data!EY$4,FALSE)</f>
        <v>3.3183391003460211E-2</v>
      </c>
      <c r="AG304" s="22">
        <f>VLOOKUP($B304,Data!$A$8:$EZ$351,Data!EZ$4,FALSE)</f>
        <v>3.0740740740740742E-2</v>
      </c>
      <c r="AH304" s="22">
        <f>VLOOKUP($B304,Data!$A$8:$FA$351,Data!FA$4,FALSE)</f>
        <v>2.6595092024539878E-2</v>
      </c>
      <c r="AI304" s="22">
        <f>VLOOKUP($B304,Data!$A$8:FB$351,Data!FB$4,FALSE)</f>
        <v>2.637142857142857E-2</v>
      </c>
      <c r="AJ304" s="22">
        <f>VLOOKUP($B304,Data!$A$8:FC$351,Data!FC$4,FALSE)</f>
        <v>2.6378378378378378E-2</v>
      </c>
      <c r="AK304" s="22">
        <f>VLOOKUP($B304,Data!$A$8:FD$351,Data!FD$4,FALSE)</f>
        <v>6.1372549019607842E-2</v>
      </c>
      <c r="AL304" s="22">
        <f>VLOOKUP($B304,Data!$A$8:FE$351,Data!FE$4,FALSE)</f>
        <v>6.1242603550295857E-2</v>
      </c>
      <c r="AM304" s="22">
        <f>VLOOKUP($B304,Data!$A$8:FF$351,Data!FF$4,FALSE)</f>
        <v>6.3094462540716614E-2</v>
      </c>
      <c r="AN304" s="22" t="e">
        <f>VLOOKUP($B304,Data!$A$8:$EZ$351,Data!#REF!,FALSE)</f>
        <v>#REF!</v>
      </c>
      <c r="AO304" s="22" t="e">
        <f>VLOOKUP($B304,Data!$A$8:$EZ$351,Data!#REF!,FALSE)</f>
        <v>#REF!</v>
      </c>
      <c r="AP304" s="22" t="e">
        <f>VLOOKUP($B304,Data!$A$8:$EZ$351,Data!#REF!,FALSE)</f>
        <v>#REF!</v>
      </c>
      <c r="AQ304" s="22" t="e">
        <f>VLOOKUP($B304,Data!$A$8:$EZ$351,Data!#REF!,FALSE)</f>
        <v>#REF!</v>
      </c>
      <c r="AR304" s="22" t="e">
        <f>VLOOKUP($B304,Data!$A$8:$EZ$351,Data!#REF!,FALSE)</f>
        <v>#REF!</v>
      </c>
      <c r="AS304" s="22" t="e">
        <f>VLOOKUP($B304,Data!$A$8:$EZ$351,Data!#REF!,FALSE)</f>
        <v>#REF!</v>
      </c>
      <c r="AT304" s="22" t="e">
        <f>VLOOKUP($B304,Data!$A$8:$EZ$351,Data!#REF!,FALSE)</f>
        <v>#REF!</v>
      </c>
      <c r="AU304" s="22" t="e">
        <f>VLOOKUP($B304,Data!$A$8:$EZ$351,Data!#REF!,FALSE)</f>
        <v>#REF!</v>
      </c>
      <c r="AV304" s="22" t="e">
        <f>VLOOKUP($B304,Data!$A$8:$EZ$351,Data!#REF!,FALSE)</f>
        <v>#REF!</v>
      </c>
      <c r="AW304" s="22" t="e">
        <f>VLOOKUP($B304,Data!$A$8:$EZ$351,Data!#REF!,FALSE)</f>
        <v>#REF!</v>
      </c>
      <c r="AX304" s="22" t="e">
        <f>VLOOKUP($B304,Data!$A$8:$EZ$351,Data!#REF!,FALSE)</f>
        <v>#REF!</v>
      </c>
      <c r="AY304" s="22" t="e">
        <f>VLOOKUP($B304,Data!$A$8:$EZ$351,Data!#REF!,FALSE)</f>
        <v>#REF!</v>
      </c>
      <c r="AZ304" s="22" t="e">
        <f>VLOOKUP($B304,Data!$A$8:$EZ$351,Data!#REF!,FALSE)</f>
        <v>#REF!</v>
      </c>
      <c r="BA304" s="22" t="e">
        <f>VLOOKUP($B304,Data!$A$8:$EZ$351,Data!#REF!,FALSE)</f>
        <v>#REF!</v>
      </c>
      <c r="BB304" s="22" t="e">
        <f>VLOOKUP($B304,Data!$A$8:$EZ$351,Data!#REF!,FALSE)</f>
        <v>#REF!</v>
      </c>
      <c r="BC304" s="22" t="e">
        <f>VLOOKUP($B304,Data!$A$8:$EZ$351,Data!#REF!,FALSE)</f>
        <v>#REF!</v>
      </c>
      <c r="BD304" s="22" t="e">
        <f>VLOOKUP($B304,Data!$A$8:$EZ$351,Data!#REF!,FALSE)</f>
        <v>#REF!</v>
      </c>
      <c r="BE304" s="22" t="e">
        <f>VLOOKUP($B304,Data!$A$8:$EZ$351,Data!#REF!,FALSE)</f>
        <v>#REF!</v>
      </c>
    </row>
    <row r="305" spans="1:57" x14ac:dyDescent="0.3">
      <c r="A305" s="1"/>
      <c r="B305" s="16" t="s">
        <v>314</v>
      </c>
      <c r="C305" s="35" t="s">
        <v>440</v>
      </c>
      <c r="D305" t="s">
        <v>442</v>
      </c>
      <c r="E305" s="36" t="s">
        <v>314</v>
      </c>
      <c r="F305" t="s">
        <v>402</v>
      </c>
      <c r="G305" t="s">
        <v>418</v>
      </c>
      <c r="H305" s="22" t="e">
        <f>VLOOKUP($B305,Data!$A$8:$EZ$351,Data!EA$4,FALSE)</f>
        <v>#DIV/0!</v>
      </c>
      <c r="I305" s="22">
        <f>VLOOKUP($B305,Data!$A$8:$EZ$351,Data!EB$4,FALSE)</f>
        <v>0.11140835102618542</v>
      </c>
      <c r="J305" s="22">
        <f>VLOOKUP($B305,Data!$A$8:$EZ$351,Data!EC$4,FALSE)</f>
        <v>0.10431129476584022</v>
      </c>
      <c r="K305" s="22">
        <f>VLOOKUP($B305,Data!$A$8:$EZ$351,Data!ED$4,FALSE)</f>
        <v>9.342643051771117E-2</v>
      </c>
      <c r="L305" s="22">
        <f>VLOOKUP($B305,Data!$A$8:$EZ$351,Data!EE$4,FALSE)</f>
        <v>8.862207357859532E-2</v>
      </c>
      <c r="M305" s="22">
        <f>VLOOKUP($B305,Data!$A$8:$EZ$351,Data!EF$4,FALSE)</f>
        <v>8.0697522816166878E-2</v>
      </c>
      <c r="N305" s="22">
        <f>VLOOKUP($B305,Data!$A$8:$EZ$351,Data!EG$4,FALSE)</f>
        <v>7.7836970474967904E-2</v>
      </c>
      <c r="O305" s="22">
        <f>VLOOKUP($B305,Data!$A$8:$EZ$351,Data!EH$4,FALSE)</f>
        <v>6.8917396745932419E-2</v>
      </c>
      <c r="P305" s="22">
        <f>VLOOKUP($B305,Data!$A$8:$EZ$351,Data!EI$4,FALSE)</f>
        <v>6.5424039048200128E-2</v>
      </c>
      <c r="Q305" s="22">
        <f>VLOOKUP($B305,Data!$A$8:$EZ$351,Data!EJ$4,FALSE)</f>
        <v>6.2155067155067155E-2</v>
      </c>
      <c r="R305" s="22">
        <f>VLOOKUP($B305,Data!$A$8:$EZ$351,Data!EK$4,FALSE)</f>
        <v>6.1341389728096676E-2</v>
      </c>
      <c r="S305" s="22">
        <f>VLOOKUP($B305,Data!$A$8:$EZ$351,Data!EL$4,FALSE)</f>
        <v>5.9131216297183944E-2</v>
      </c>
      <c r="T305" s="22">
        <f>VLOOKUP($B305,Data!$A$8:$EZ$351,Data!EM$4,FALSE)</f>
        <v>5.8831635710005992E-2</v>
      </c>
      <c r="U305" s="22">
        <f>VLOOKUP($B305,Data!$A$8:$EZ$351,Data!EN$4,FALSE)</f>
        <v>5.7355769230769231E-2</v>
      </c>
      <c r="V305" s="22">
        <f>VLOOKUP($B305,Data!$A$8:$EZ$351,Data!EO$4,FALSE)</f>
        <v>5.7299355594610427E-2</v>
      </c>
      <c r="W305" s="22">
        <f>VLOOKUP($B305,Data!$A$8:$EZ$351,Data!EP$4,FALSE)</f>
        <v>5.518691588785047E-2</v>
      </c>
      <c r="X305" s="22">
        <f>VLOOKUP($B305,Data!$A$8:$EZ$351,Data!EQ$4,FALSE)</f>
        <v>5.6259818731117822E-2</v>
      </c>
      <c r="Y305" s="22">
        <f>VLOOKUP($B305,Data!$A$8:$EZ$351,Data!ER$4,FALSE)</f>
        <v>5.8484472049689443E-2</v>
      </c>
      <c r="Z305" s="22">
        <f>VLOOKUP($B305,Data!$A$8:$EZ$351,Data!ES$4,FALSE)</f>
        <v>5.9252217997465148E-2</v>
      </c>
      <c r="AA305" s="22">
        <f>VLOOKUP($B305,Data!$A$8:$EZ$351,Data!ET$4,FALSE)</f>
        <v>5.8558500323206204E-2</v>
      </c>
      <c r="AB305" s="22">
        <f>VLOOKUP($B305,Data!$A$8:$EZ$351,Data!EU$4,FALSE)</f>
        <v>5.6712586098935501E-2</v>
      </c>
      <c r="AC305" s="22">
        <f>VLOOKUP($B305,Data!$A$8:$EZ$351,Data!EV$4,FALSE)</f>
        <v>5.4080188679245286E-2</v>
      </c>
      <c r="AD305" s="22">
        <f>VLOOKUP($B305,Data!$A$8:$EZ$351,Data!EW$4,FALSE)</f>
        <v>5.4600000000000003E-2</v>
      </c>
      <c r="AE305" s="22">
        <f>VLOOKUP($B305,Data!$A$8:$EZ$351,Data!EX$4,FALSE)</f>
        <v>5.039303761931499E-2</v>
      </c>
      <c r="AF305" s="22">
        <f>VLOOKUP($B305,Data!$A$8:$EZ$351,Data!EY$4,FALSE)</f>
        <v>5.1658291457286433E-2</v>
      </c>
      <c r="AG305" s="22">
        <f>VLOOKUP($B305,Data!$A$8:$EZ$351,Data!EZ$4,FALSE)</f>
        <v>5.3907246376811595E-2</v>
      </c>
      <c r="AH305" s="22">
        <f>VLOOKUP($B305,Data!$A$8:$FA$351,Data!FA$4,FALSE)</f>
        <v>5.3127109111361079E-2</v>
      </c>
      <c r="AI305" s="22">
        <f>VLOOKUP($B305,Data!$A$8:FB$351,Data!FB$4,FALSE)</f>
        <v>5.3013150371640935E-2</v>
      </c>
      <c r="AJ305" s="22">
        <f>VLOOKUP($B305,Data!$A$8:FC$351,Data!FC$4,FALSE)</f>
        <v>5.5071387778412334E-2</v>
      </c>
      <c r="AK305" s="22">
        <f>VLOOKUP($B305,Data!$A$8:FD$351,Data!FD$4,FALSE)</f>
        <v>0.11383324006715165</v>
      </c>
      <c r="AL305" s="22">
        <f>VLOOKUP($B305,Data!$A$8:FE$351,Data!FE$4,FALSE)</f>
        <v>0.12210617426428159</v>
      </c>
      <c r="AM305" s="22">
        <f>VLOOKUP($B305,Data!$A$8:FF$351,Data!FF$4,FALSE)</f>
        <v>0.11827789699570815</v>
      </c>
      <c r="AN305" s="22" t="e">
        <f>VLOOKUP($B305,Data!$A$8:$EZ$351,Data!#REF!,FALSE)</f>
        <v>#REF!</v>
      </c>
      <c r="AO305" s="22" t="e">
        <f>VLOOKUP($B305,Data!$A$8:$EZ$351,Data!#REF!,FALSE)</f>
        <v>#REF!</v>
      </c>
      <c r="AP305" s="22" t="e">
        <f>VLOOKUP($B305,Data!$A$8:$EZ$351,Data!#REF!,FALSE)</f>
        <v>#REF!</v>
      </c>
      <c r="AQ305" s="22" t="e">
        <f>VLOOKUP($B305,Data!$A$8:$EZ$351,Data!#REF!,FALSE)</f>
        <v>#REF!</v>
      </c>
      <c r="AR305" s="22" t="e">
        <f>VLOOKUP($B305,Data!$A$8:$EZ$351,Data!#REF!,FALSE)</f>
        <v>#REF!</v>
      </c>
      <c r="AS305" s="22" t="e">
        <f>VLOOKUP($B305,Data!$A$8:$EZ$351,Data!#REF!,FALSE)</f>
        <v>#REF!</v>
      </c>
      <c r="AT305" s="22" t="e">
        <f>VLOOKUP($B305,Data!$A$8:$EZ$351,Data!#REF!,FALSE)</f>
        <v>#REF!</v>
      </c>
      <c r="AU305" s="22" t="e">
        <f>VLOOKUP($B305,Data!$A$8:$EZ$351,Data!#REF!,FALSE)</f>
        <v>#REF!</v>
      </c>
      <c r="AV305" s="22" t="e">
        <f>VLOOKUP($B305,Data!$A$8:$EZ$351,Data!#REF!,FALSE)</f>
        <v>#REF!</v>
      </c>
      <c r="AW305" s="22" t="e">
        <f>VLOOKUP($B305,Data!$A$8:$EZ$351,Data!#REF!,FALSE)</f>
        <v>#REF!</v>
      </c>
      <c r="AX305" s="22" t="e">
        <f>VLOOKUP($B305,Data!$A$8:$EZ$351,Data!#REF!,FALSE)</f>
        <v>#REF!</v>
      </c>
      <c r="AY305" s="22" t="e">
        <f>VLOOKUP($B305,Data!$A$8:$EZ$351,Data!#REF!,FALSE)</f>
        <v>#REF!</v>
      </c>
      <c r="AZ305" s="22" t="e">
        <f>VLOOKUP($B305,Data!$A$8:$EZ$351,Data!#REF!,FALSE)</f>
        <v>#REF!</v>
      </c>
      <c r="BA305" s="22" t="e">
        <f>VLOOKUP($B305,Data!$A$8:$EZ$351,Data!#REF!,FALSE)</f>
        <v>#REF!</v>
      </c>
      <c r="BB305" s="22" t="e">
        <f>VLOOKUP($B305,Data!$A$8:$EZ$351,Data!#REF!,FALSE)</f>
        <v>#REF!</v>
      </c>
      <c r="BC305" s="22" t="e">
        <f>VLOOKUP($B305,Data!$A$8:$EZ$351,Data!#REF!,FALSE)</f>
        <v>#REF!</v>
      </c>
      <c r="BD305" s="22" t="e">
        <f>VLOOKUP($B305,Data!$A$8:$EZ$351,Data!#REF!,FALSE)</f>
        <v>#REF!</v>
      </c>
      <c r="BE305" s="22" t="e">
        <f>VLOOKUP($B305,Data!$A$8:$EZ$351,Data!#REF!,FALSE)</f>
        <v>#REF!</v>
      </c>
    </row>
    <row r="306" spans="1:57" x14ac:dyDescent="0.3">
      <c r="A306" s="1"/>
      <c r="B306" s="16" t="s">
        <v>315</v>
      </c>
      <c r="C306" s="35" t="s">
        <v>440</v>
      </c>
      <c r="D306" t="s">
        <v>442</v>
      </c>
      <c r="E306" s="36" t="s">
        <v>315</v>
      </c>
      <c r="F306" t="s">
        <v>392</v>
      </c>
      <c r="G306" t="s">
        <v>418</v>
      </c>
      <c r="H306" s="22" t="e">
        <f>VLOOKUP($B306,Data!$A$8:$EZ$351,Data!EA$4,FALSE)</f>
        <v>#DIV/0!</v>
      </c>
      <c r="I306" s="22">
        <f>VLOOKUP($B306,Data!$A$8:$EZ$351,Data!EB$4,FALSE)</f>
        <v>5.4348214285714284E-2</v>
      </c>
      <c r="J306" s="22">
        <f>VLOOKUP($B306,Data!$A$8:$EZ$351,Data!EC$4,FALSE)</f>
        <v>5.1948168007149242E-2</v>
      </c>
      <c r="K306" s="22">
        <f>VLOOKUP($B306,Data!$A$8:$EZ$351,Data!ED$4,FALSE)</f>
        <v>4.7653880463871541E-2</v>
      </c>
      <c r="L306" s="22">
        <f>VLOOKUP($B306,Data!$A$8:$EZ$351,Data!EE$4,FALSE)</f>
        <v>4.653368794326241E-2</v>
      </c>
      <c r="M306" s="22">
        <f>VLOOKUP($B306,Data!$A$8:$EZ$351,Data!EF$4,FALSE)</f>
        <v>4.1404741000877966E-2</v>
      </c>
      <c r="N306" s="22">
        <f>VLOOKUP($B306,Data!$A$8:$EZ$351,Data!EG$4,FALSE)</f>
        <v>3.5319516407599311E-2</v>
      </c>
      <c r="O306" s="22">
        <f>VLOOKUP($B306,Data!$A$8:$EZ$351,Data!EH$4,FALSE)</f>
        <v>3.0930828351836036E-2</v>
      </c>
      <c r="P306" s="22">
        <f>VLOOKUP($B306,Data!$A$8:$EZ$351,Data!EI$4,FALSE)</f>
        <v>2.8056027164685908E-2</v>
      </c>
      <c r="Q306" s="22">
        <f>VLOOKUP($B306,Data!$A$8:$EZ$351,Data!EJ$4,FALSE)</f>
        <v>3.2025316455696201E-2</v>
      </c>
      <c r="R306" s="22">
        <f>VLOOKUP($B306,Data!$A$8:$EZ$351,Data!EK$4,FALSE)</f>
        <v>3.2487437185929648E-2</v>
      </c>
      <c r="S306" s="22">
        <f>VLOOKUP($B306,Data!$A$8:$EZ$351,Data!EL$4,FALSE)</f>
        <v>3.1119465329991644E-2</v>
      </c>
      <c r="T306" s="22">
        <f>VLOOKUP($B306,Data!$A$8:$EZ$351,Data!EM$4,FALSE)</f>
        <v>3.245424292845258E-2</v>
      </c>
      <c r="U306" s="22">
        <f>VLOOKUP($B306,Data!$A$8:$EZ$351,Data!EN$4,FALSE)</f>
        <v>3.2473029045643156E-2</v>
      </c>
      <c r="V306" s="22">
        <f>VLOOKUP($B306,Data!$A$8:$EZ$351,Data!EO$4,FALSE)</f>
        <v>3.1156685808039375E-2</v>
      </c>
      <c r="W306" s="22">
        <f>VLOOKUP($B306,Data!$A$8:$EZ$351,Data!EP$4,FALSE)</f>
        <v>3.0249791840133222E-2</v>
      </c>
      <c r="X306" s="22">
        <f>VLOOKUP($B306,Data!$A$8:$EZ$351,Data!EQ$4,FALSE)</f>
        <v>3.1478040540540542E-2</v>
      </c>
      <c r="Y306" s="22">
        <f>VLOOKUP($B306,Data!$A$8:$EZ$351,Data!ER$4,FALSE)</f>
        <v>3.13401187446989E-2</v>
      </c>
      <c r="Z306" s="22">
        <f>VLOOKUP($B306,Data!$A$8:$EZ$351,Data!ES$4,FALSE)</f>
        <v>3.0607356715141146E-2</v>
      </c>
      <c r="AA306" s="22">
        <f>VLOOKUP($B306,Data!$A$8:$EZ$351,Data!ET$4,FALSE)</f>
        <v>2.8851351351351352E-2</v>
      </c>
      <c r="AB306" s="22">
        <f>VLOOKUP($B306,Data!$A$8:$EZ$351,Data!EU$4,FALSE)</f>
        <v>3.1026293469041559E-2</v>
      </c>
      <c r="AC306" s="22">
        <f>VLOOKUP($B306,Data!$A$8:$EZ$351,Data!EV$4,FALSE)</f>
        <v>3.0681244743481918E-2</v>
      </c>
      <c r="AD306" s="22">
        <f>VLOOKUP($B306,Data!$A$8:$EZ$351,Data!EW$4,FALSE)</f>
        <v>3.1409282700421939E-2</v>
      </c>
      <c r="AE306" s="22">
        <f>VLOOKUP($B306,Data!$A$8:$EZ$351,Data!EX$4,FALSE)</f>
        <v>3.0837651122625216E-2</v>
      </c>
      <c r="AF306" s="22">
        <f>VLOOKUP($B306,Data!$A$8:$EZ$351,Data!EY$4,FALSE)</f>
        <v>3.2090831191088263E-2</v>
      </c>
      <c r="AG306" s="22">
        <f>VLOOKUP($B306,Data!$A$8:$EZ$351,Data!EZ$4,FALSE)</f>
        <v>3.1972318339100345E-2</v>
      </c>
      <c r="AH306" s="22">
        <f>VLOOKUP($B306,Data!$A$8:$FA$351,Data!FA$4,FALSE)</f>
        <v>3.1761168384879725E-2</v>
      </c>
      <c r="AI306" s="22">
        <f>VLOOKUP($B306,Data!$A$8:FB$351,Data!FB$4,FALSE)</f>
        <v>2.9891756869275605E-2</v>
      </c>
      <c r="AJ306" s="22">
        <f>VLOOKUP($B306,Data!$A$8:FC$351,Data!FC$4,FALSE)</f>
        <v>3.1435643564356436E-2</v>
      </c>
      <c r="AK306" s="22">
        <f>VLOOKUP($B306,Data!$A$8:FD$351,Data!FD$4,FALSE)</f>
        <v>6.4279835390946505E-2</v>
      </c>
      <c r="AL306" s="22">
        <f>VLOOKUP($B306,Data!$A$8:FE$351,Data!FE$4,FALSE)</f>
        <v>6.4888152444076225E-2</v>
      </c>
      <c r="AM306" s="22">
        <f>VLOOKUP($B306,Data!$A$8:FF$351,Data!FF$4,FALSE)</f>
        <v>6.4151414309484192E-2</v>
      </c>
      <c r="AN306" s="22" t="e">
        <f>VLOOKUP($B306,Data!$A$8:$EZ$351,Data!#REF!,FALSE)</f>
        <v>#REF!</v>
      </c>
      <c r="AO306" s="22" t="e">
        <f>VLOOKUP($B306,Data!$A$8:$EZ$351,Data!#REF!,FALSE)</f>
        <v>#REF!</v>
      </c>
      <c r="AP306" s="22" t="e">
        <f>VLOOKUP($B306,Data!$A$8:$EZ$351,Data!#REF!,FALSE)</f>
        <v>#REF!</v>
      </c>
      <c r="AQ306" s="22" t="e">
        <f>VLOOKUP($B306,Data!$A$8:$EZ$351,Data!#REF!,FALSE)</f>
        <v>#REF!</v>
      </c>
      <c r="AR306" s="22" t="e">
        <f>VLOOKUP($B306,Data!$A$8:$EZ$351,Data!#REF!,FALSE)</f>
        <v>#REF!</v>
      </c>
      <c r="AS306" s="22" t="e">
        <f>VLOOKUP($B306,Data!$A$8:$EZ$351,Data!#REF!,FALSE)</f>
        <v>#REF!</v>
      </c>
      <c r="AT306" s="22" t="e">
        <f>VLOOKUP($B306,Data!$A$8:$EZ$351,Data!#REF!,FALSE)</f>
        <v>#REF!</v>
      </c>
      <c r="AU306" s="22" t="e">
        <f>VLOOKUP($B306,Data!$A$8:$EZ$351,Data!#REF!,FALSE)</f>
        <v>#REF!</v>
      </c>
      <c r="AV306" s="22" t="e">
        <f>VLOOKUP($B306,Data!$A$8:$EZ$351,Data!#REF!,FALSE)</f>
        <v>#REF!</v>
      </c>
      <c r="AW306" s="22" t="e">
        <f>VLOOKUP($B306,Data!$A$8:$EZ$351,Data!#REF!,FALSE)</f>
        <v>#REF!</v>
      </c>
      <c r="AX306" s="22" t="e">
        <f>VLOOKUP($B306,Data!$A$8:$EZ$351,Data!#REF!,FALSE)</f>
        <v>#REF!</v>
      </c>
      <c r="AY306" s="22" t="e">
        <f>VLOOKUP($B306,Data!$A$8:$EZ$351,Data!#REF!,FALSE)</f>
        <v>#REF!</v>
      </c>
      <c r="AZ306" s="22" t="e">
        <f>VLOOKUP($B306,Data!$A$8:$EZ$351,Data!#REF!,FALSE)</f>
        <v>#REF!</v>
      </c>
      <c r="BA306" s="22" t="e">
        <f>VLOOKUP($B306,Data!$A$8:$EZ$351,Data!#REF!,FALSE)</f>
        <v>#REF!</v>
      </c>
      <c r="BB306" s="22" t="e">
        <f>VLOOKUP($B306,Data!$A$8:$EZ$351,Data!#REF!,FALSE)</f>
        <v>#REF!</v>
      </c>
      <c r="BC306" s="22" t="e">
        <f>VLOOKUP($B306,Data!$A$8:$EZ$351,Data!#REF!,FALSE)</f>
        <v>#REF!</v>
      </c>
      <c r="BD306" s="22" t="e">
        <f>VLOOKUP($B306,Data!$A$8:$EZ$351,Data!#REF!,FALSE)</f>
        <v>#REF!</v>
      </c>
      <c r="BE306" s="22" t="e">
        <f>VLOOKUP($B306,Data!$A$8:$EZ$351,Data!#REF!,FALSE)</f>
        <v>#REF!</v>
      </c>
    </row>
    <row r="307" spans="1:57" x14ac:dyDescent="0.3">
      <c r="A307" s="1"/>
      <c r="B307" s="16" t="s">
        <v>316</v>
      </c>
      <c r="C307" s="35" t="s">
        <v>446</v>
      </c>
      <c r="D307" t="s">
        <v>0</v>
      </c>
      <c r="E307" s="36" t="s">
        <v>316</v>
      </c>
      <c r="F307" t="s">
        <v>395</v>
      </c>
      <c r="G307" t="s">
        <v>418</v>
      </c>
      <c r="H307" s="22" t="e">
        <f>VLOOKUP($B307,Data!$A$8:$EZ$351,Data!EA$4,FALSE)</f>
        <v>#DIV/0!</v>
      </c>
      <c r="I307" s="22">
        <f>VLOOKUP($B307,Data!$A$8:$EZ$351,Data!EB$4,FALSE)</f>
        <v>3.0105078809106831E-2</v>
      </c>
      <c r="J307" s="22">
        <f>VLOOKUP($B307,Data!$A$8:$EZ$351,Data!EC$4,FALSE)</f>
        <v>2.6258389261744966E-2</v>
      </c>
      <c r="K307" s="22">
        <f>VLOOKUP($B307,Data!$A$8:$EZ$351,Data!ED$4,FALSE)</f>
        <v>2.4922547332185886E-2</v>
      </c>
      <c r="L307" s="22">
        <f>VLOOKUP($B307,Data!$A$8:$EZ$351,Data!EE$4,FALSE)</f>
        <v>2.555746140651801E-2</v>
      </c>
      <c r="M307" s="22">
        <f>VLOOKUP($B307,Data!$A$8:$EZ$351,Data!EF$4,FALSE)</f>
        <v>2.4326241134751774E-2</v>
      </c>
      <c r="N307" s="22">
        <f>VLOOKUP($B307,Data!$A$8:$EZ$351,Data!EG$4,FALSE)</f>
        <v>2.3243243243243242E-2</v>
      </c>
      <c r="O307" s="22">
        <f>VLOOKUP($B307,Data!$A$8:$EZ$351,Data!EH$4,FALSE)</f>
        <v>2.2730627306273062E-2</v>
      </c>
      <c r="P307" s="22">
        <f>VLOOKUP($B307,Data!$A$8:$EZ$351,Data!EI$4,FALSE)</f>
        <v>2.3773946360153255E-2</v>
      </c>
      <c r="Q307" s="22">
        <f>VLOOKUP($B307,Data!$A$8:$EZ$351,Data!EJ$4,FALSE)</f>
        <v>2.2566037735849056E-2</v>
      </c>
      <c r="R307" s="22">
        <f>VLOOKUP($B307,Data!$A$8:$EZ$351,Data!EK$4,FALSE)</f>
        <v>2.1053604436229206E-2</v>
      </c>
      <c r="S307" s="22">
        <f>VLOOKUP($B307,Data!$A$8:$EZ$351,Data!EL$4,FALSE)</f>
        <v>2.1452513966480447E-2</v>
      </c>
      <c r="T307" s="22">
        <f>VLOOKUP($B307,Data!$A$8:$EZ$351,Data!EM$4,FALSE)</f>
        <v>2.1642335766423357E-2</v>
      </c>
      <c r="U307" s="22">
        <f>VLOOKUP($B307,Data!$A$8:$EZ$351,Data!EN$4,FALSE)</f>
        <v>2.0505226480836237E-2</v>
      </c>
      <c r="V307" s="22">
        <f>VLOOKUP($B307,Data!$A$8:$EZ$351,Data!EO$4,FALSE)</f>
        <v>2.0699300699300701E-2</v>
      </c>
      <c r="W307" s="22">
        <f>VLOOKUP($B307,Data!$A$8:$EZ$351,Data!EP$4,FALSE)</f>
        <v>1.9116666666666667E-2</v>
      </c>
      <c r="X307" s="22">
        <f>VLOOKUP($B307,Data!$A$8:$EZ$351,Data!EQ$4,FALSE)</f>
        <v>2.1005110732538329E-2</v>
      </c>
      <c r="Y307" s="22">
        <f>VLOOKUP($B307,Data!$A$8:$EZ$351,Data!ER$4,FALSE)</f>
        <v>2.1600688468158349E-2</v>
      </c>
      <c r="Z307" s="22">
        <f>VLOOKUP($B307,Data!$A$8:$EZ$351,Data!ES$4,FALSE)</f>
        <v>2.088235294117647E-2</v>
      </c>
      <c r="AA307" s="22">
        <f>VLOOKUP($B307,Data!$A$8:$EZ$351,Data!ET$4,FALSE)</f>
        <v>1.9229452054794521E-2</v>
      </c>
      <c r="AB307" s="22">
        <f>VLOOKUP($B307,Data!$A$8:$EZ$351,Data!EU$4,FALSE)</f>
        <v>2.1343537414965988E-2</v>
      </c>
      <c r="AC307" s="22">
        <f>VLOOKUP($B307,Data!$A$8:$EZ$351,Data!EV$4,FALSE)</f>
        <v>2.0052173913043477E-2</v>
      </c>
      <c r="AD307" s="22">
        <f>VLOOKUP($B307,Data!$A$8:$EZ$351,Data!EW$4,FALSE)</f>
        <v>1.9469964664310953E-2</v>
      </c>
      <c r="AE307" s="22">
        <f>VLOOKUP($B307,Data!$A$8:$EZ$351,Data!EX$4,FALSE)</f>
        <v>1.9729241877256318E-2</v>
      </c>
      <c r="AF307" s="22">
        <f>VLOOKUP($B307,Data!$A$8:$EZ$351,Data!EY$4,FALSE)</f>
        <v>2.1289752650176678E-2</v>
      </c>
      <c r="AG307" s="22">
        <f>VLOOKUP($B307,Data!$A$8:$EZ$351,Data!EZ$4,FALSE)</f>
        <v>2.0858143607705781E-2</v>
      </c>
      <c r="AH307" s="22">
        <f>VLOOKUP($B307,Data!$A$8:$FA$351,Data!FA$4,FALSE)</f>
        <v>2.0294117647058824E-2</v>
      </c>
      <c r="AI307" s="22">
        <f>VLOOKUP($B307,Data!$A$8:FB$351,Data!FB$4,FALSE)</f>
        <v>2.0722891566265059E-2</v>
      </c>
      <c r="AJ307" s="22">
        <f>VLOOKUP($B307,Data!$A$8:FC$351,Data!FC$4,FALSE)</f>
        <v>2.3070017953321365E-2</v>
      </c>
      <c r="AK307" s="22">
        <f>VLOOKUP($B307,Data!$A$8:FD$351,Data!FD$4,FALSE)</f>
        <v>5.7490974729241875E-2</v>
      </c>
      <c r="AL307" s="22">
        <f>VLOOKUP($B307,Data!$A$8:FE$351,Data!FE$4,FALSE)</f>
        <v>6.113138686131387E-2</v>
      </c>
      <c r="AM307" s="22">
        <f>VLOOKUP($B307,Data!$A$8:FF$351,Data!FF$4,FALSE)</f>
        <v>5.8378378378378379E-2</v>
      </c>
      <c r="AN307" s="22" t="e">
        <f>VLOOKUP($B307,Data!$A$8:$EZ$351,Data!#REF!,FALSE)</f>
        <v>#REF!</v>
      </c>
      <c r="AO307" s="22" t="e">
        <f>VLOOKUP($B307,Data!$A$8:$EZ$351,Data!#REF!,FALSE)</f>
        <v>#REF!</v>
      </c>
      <c r="AP307" s="22" t="e">
        <f>VLOOKUP($B307,Data!$A$8:$EZ$351,Data!#REF!,FALSE)</f>
        <v>#REF!</v>
      </c>
      <c r="AQ307" s="22" t="e">
        <f>VLOOKUP($B307,Data!$A$8:$EZ$351,Data!#REF!,FALSE)</f>
        <v>#REF!</v>
      </c>
      <c r="AR307" s="22" t="e">
        <f>VLOOKUP($B307,Data!$A$8:$EZ$351,Data!#REF!,FALSE)</f>
        <v>#REF!</v>
      </c>
      <c r="AS307" s="22" t="e">
        <f>VLOOKUP($B307,Data!$A$8:$EZ$351,Data!#REF!,FALSE)</f>
        <v>#REF!</v>
      </c>
      <c r="AT307" s="22" t="e">
        <f>VLOOKUP($B307,Data!$A$8:$EZ$351,Data!#REF!,FALSE)</f>
        <v>#REF!</v>
      </c>
      <c r="AU307" s="22" t="e">
        <f>VLOOKUP($B307,Data!$A$8:$EZ$351,Data!#REF!,FALSE)</f>
        <v>#REF!</v>
      </c>
      <c r="AV307" s="22" t="e">
        <f>VLOOKUP($B307,Data!$A$8:$EZ$351,Data!#REF!,FALSE)</f>
        <v>#REF!</v>
      </c>
      <c r="AW307" s="22" t="e">
        <f>VLOOKUP($B307,Data!$A$8:$EZ$351,Data!#REF!,FALSE)</f>
        <v>#REF!</v>
      </c>
      <c r="AX307" s="22" t="e">
        <f>VLOOKUP($B307,Data!$A$8:$EZ$351,Data!#REF!,FALSE)</f>
        <v>#REF!</v>
      </c>
      <c r="AY307" s="22" t="e">
        <f>VLOOKUP($B307,Data!$A$8:$EZ$351,Data!#REF!,FALSE)</f>
        <v>#REF!</v>
      </c>
      <c r="AZ307" s="22" t="e">
        <f>VLOOKUP($B307,Data!$A$8:$EZ$351,Data!#REF!,FALSE)</f>
        <v>#REF!</v>
      </c>
      <c r="BA307" s="22" t="e">
        <f>VLOOKUP($B307,Data!$A$8:$EZ$351,Data!#REF!,FALSE)</f>
        <v>#REF!</v>
      </c>
      <c r="BB307" s="22" t="e">
        <f>VLOOKUP($B307,Data!$A$8:$EZ$351,Data!#REF!,FALSE)</f>
        <v>#REF!</v>
      </c>
      <c r="BC307" s="22" t="e">
        <f>VLOOKUP($B307,Data!$A$8:$EZ$351,Data!#REF!,FALSE)</f>
        <v>#REF!</v>
      </c>
      <c r="BD307" s="22" t="e">
        <f>VLOOKUP($B307,Data!$A$8:$EZ$351,Data!#REF!,FALSE)</f>
        <v>#REF!</v>
      </c>
      <c r="BE307" s="22" t="e">
        <f>VLOOKUP($B307,Data!$A$8:$EZ$351,Data!#REF!,FALSE)</f>
        <v>#REF!</v>
      </c>
    </row>
    <row r="308" spans="1:57" x14ac:dyDescent="0.3">
      <c r="A308" s="1"/>
      <c r="B308" s="16" t="s">
        <v>317</v>
      </c>
      <c r="C308" s="35" t="s">
        <v>441</v>
      </c>
      <c r="D308" t="s">
        <v>0</v>
      </c>
      <c r="E308" s="36" t="s">
        <v>317</v>
      </c>
      <c r="F308" t="s">
        <v>391</v>
      </c>
      <c r="G308" t="s">
        <v>395</v>
      </c>
      <c r="H308" s="22" t="e">
        <f>VLOOKUP($B308,Data!$A$8:$EZ$351,Data!EA$4,FALSE)</f>
        <v>#DIV/0!</v>
      </c>
      <c r="I308" s="22">
        <f>VLOOKUP($B308,Data!$A$8:$EZ$351,Data!EB$4,FALSE)</f>
        <v>2.7028985507246375E-2</v>
      </c>
      <c r="J308" s="22">
        <f>VLOOKUP($B308,Data!$A$8:$EZ$351,Data!EC$4,FALSE)</f>
        <v>2.5764411027568924E-2</v>
      </c>
      <c r="K308" s="22">
        <f>VLOOKUP($B308,Data!$A$8:$EZ$351,Data!ED$4,FALSE)</f>
        <v>2.2964705882352943E-2</v>
      </c>
      <c r="L308" s="22">
        <f>VLOOKUP($B308,Data!$A$8:$EZ$351,Data!EE$4,FALSE)</f>
        <v>2.2733644859813083E-2</v>
      </c>
      <c r="M308" s="22">
        <f>VLOOKUP($B308,Data!$A$8:$EZ$351,Data!EF$4,FALSE)</f>
        <v>2.0072115384615386E-2</v>
      </c>
      <c r="N308" s="22">
        <f>VLOOKUP($B308,Data!$A$8:$EZ$351,Data!EG$4,FALSE)</f>
        <v>1.8603491271820448E-2</v>
      </c>
      <c r="O308" s="22">
        <f>VLOOKUP($B308,Data!$A$8:$EZ$351,Data!EH$4,FALSE)</f>
        <v>1.8259803921568628E-2</v>
      </c>
      <c r="P308" s="22">
        <f>VLOOKUP($B308,Data!$A$8:$EZ$351,Data!EI$4,FALSE)</f>
        <v>1.8641975308641975E-2</v>
      </c>
      <c r="Q308" s="22">
        <f>VLOOKUP($B308,Data!$A$8:$EZ$351,Data!EJ$4,FALSE)</f>
        <v>1.6658415841584159E-2</v>
      </c>
      <c r="R308" s="22">
        <f>VLOOKUP($B308,Data!$A$8:$EZ$351,Data!EK$4,FALSE)</f>
        <v>1.5641646489104117E-2</v>
      </c>
      <c r="S308" s="22">
        <f>VLOOKUP($B308,Data!$A$8:$EZ$351,Data!EL$4,FALSE)</f>
        <v>1.4707317073170731E-2</v>
      </c>
      <c r="T308" s="22">
        <f>VLOOKUP($B308,Data!$A$8:$EZ$351,Data!EM$4,FALSE)</f>
        <v>1.5157384987893463E-2</v>
      </c>
      <c r="U308" s="22">
        <f>VLOOKUP($B308,Data!$A$8:$EZ$351,Data!EN$4,FALSE)</f>
        <v>1.4128878281622912E-2</v>
      </c>
      <c r="V308" s="22">
        <f>VLOOKUP($B308,Data!$A$8:$EZ$351,Data!EO$4,FALSE)</f>
        <v>1.3471264367816092E-2</v>
      </c>
      <c r="W308" s="22">
        <f>VLOOKUP($B308,Data!$A$8:$EZ$351,Data!EP$4,FALSE)</f>
        <v>1.4137115839243498E-2</v>
      </c>
      <c r="X308" s="22">
        <f>VLOOKUP($B308,Data!$A$8:$EZ$351,Data!EQ$4,FALSE)</f>
        <v>1.4312354312354312E-2</v>
      </c>
      <c r="Y308" s="22">
        <f>VLOOKUP($B308,Data!$A$8:$EZ$351,Data!ER$4,FALSE)</f>
        <v>1.4282407407407407E-2</v>
      </c>
      <c r="Z308" s="22">
        <f>VLOOKUP($B308,Data!$A$8:$EZ$351,Data!ES$4,FALSE)</f>
        <v>1.3738317757009346E-2</v>
      </c>
      <c r="AA308" s="22">
        <f>VLOOKUP($B308,Data!$A$8:$EZ$351,Data!ET$4,FALSE)</f>
        <v>1.3770114942528736E-2</v>
      </c>
      <c r="AB308" s="22">
        <f>VLOOKUP($B308,Data!$A$8:$EZ$351,Data!EU$4,FALSE)</f>
        <v>1.4168618266978922E-2</v>
      </c>
      <c r="AC308" s="22">
        <f>VLOOKUP($B308,Data!$A$8:$EZ$351,Data!EV$4,FALSE)</f>
        <v>1.5070754716981133E-2</v>
      </c>
      <c r="AD308" s="22">
        <f>VLOOKUP($B308,Data!$A$8:$EZ$351,Data!EW$4,FALSE)</f>
        <v>1.4750593824228029E-2</v>
      </c>
      <c r="AE308" s="22">
        <f>VLOOKUP($B308,Data!$A$8:$EZ$351,Data!EX$4,FALSE)</f>
        <v>1.5508684863523574E-2</v>
      </c>
      <c r="AF308" s="22">
        <f>VLOOKUP($B308,Data!$A$8:$EZ$351,Data!EY$4,FALSE)</f>
        <v>1.7220843672456576E-2</v>
      </c>
      <c r="AG308" s="22">
        <f>VLOOKUP($B308,Data!$A$8:$EZ$351,Data!EZ$4,FALSE)</f>
        <v>1.6206088992974238E-2</v>
      </c>
      <c r="AH308" s="22">
        <f>VLOOKUP($B308,Data!$A$8:$FA$351,Data!FA$4,FALSE)</f>
        <v>1.5835240274599541E-2</v>
      </c>
      <c r="AI308" s="22">
        <f>VLOOKUP($B308,Data!$A$8:FB$351,Data!FB$4,FALSE)</f>
        <v>1.5682326621923936E-2</v>
      </c>
      <c r="AJ308" s="22">
        <f>VLOOKUP($B308,Data!$A$8:FC$351,Data!FC$4,FALSE)</f>
        <v>1.6734234234234233E-2</v>
      </c>
      <c r="AK308" s="22">
        <f>VLOOKUP($B308,Data!$A$8:FD$351,Data!FD$4,FALSE)</f>
        <v>5.0444964871194382E-2</v>
      </c>
      <c r="AL308" s="22">
        <f>VLOOKUP($B308,Data!$A$8:FE$351,Data!FE$4,FALSE)</f>
        <v>5.2523364485981307E-2</v>
      </c>
      <c r="AM308" s="22">
        <f>VLOOKUP($B308,Data!$A$8:FF$351,Data!FF$4,FALSE)</f>
        <v>5.2457420924574207E-2</v>
      </c>
      <c r="AN308" s="22" t="e">
        <f>VLOOKUP($B308,Data!$A$8:$EZ$351,Data!#REF!,FALSE)</f>
        <v>#REF!</v>
      </c>
      <c r="AO308" s="22" t="e">
        <f>VLOOKUP($B308,Data!$A$8:$EZ$351,Data!#REF!,FALSE)</f>
        <v>#REF!</v>
      </c>
      <c r="AP308" s="22" t="e">
        <f>VLOOKUP($B308,Data!$A$8:$EZ$351,Data!#REF!,FALSE)</f>
        <v>#REF!</v>
      </c>
      <c r="AQ308" s="22" t="e">
        <f>VLOOKUP($B308,Data!$A$8:$EZ$351,Data!#REF!,FALSE)</f>
        <v>#REF!</v>
      </c>
      <c r="AR308" s="22" t="e">
        <f>VLOOKUP($B308,Data!$A$8:$EZ$351,Data!#REF!,FALSE)</f>
        <v>#REF!</v>
      </c>
      <c r="AS308" s="22" t="e">
        <f>VLOOKUP($B308,Data!$A$8:$EZ$351,Data!#REF!,FALSE)</f>
        <v>#REF!</v>
      </c>
      <c r="AT308" s="22" t="e">
        <f>VLOOKUP($B308,Data!$A$8:$EZ$351,Data!#REF!,FALSE)</f>
        <v>#REF!</v>
      </c>
      <c r="AU308" s="22" t="e">
        <f>VLOOKUP($B308,Data!$A$8:$EZ$351,Data!#REF!,FALSE)</f>
        <v>#REF!</v>
      </c>
      <c r="AV308" s="22" t="e">
        <f>VLOOKUP($B308,Data!$A$8:$EZ$351,Data!#REF!,FALSE)</f>
        <v>#REF!</v>
      </c>
      <c r="AW308" s="22" t="e">
        <f>VLOOKUP($B308,Data!$A$8:$EZ$351,Data!#REF!,FALSE)</f>
        <v>#REF!</v>
      </c>
      <c r="AX308" s="22" t="e">
        <f>VLOOKUP($B308,Data!$A$8:$EZ$351,Data!#REF!,FALSE)</f>
        <v>#REF!</v>
      </c>
      <c r="AY308" s="22" t="e">
        <f>VLOOKUP($B308,Data!$A$8:$EZ$351,Data!#REF!,FALSE)</f>
        <v>#REF!</v>
      </c>
      <c r="AZ308" s="22" t="e">
        <f>VLOOKUP($B308,Data!$A$8:$EZ$351,Data!#REF!,FALSE)</f>
        <v>#REF!</v>
      </c>
      <c r="BA308" s="22" t="e">
        <f>VLOOKUP($B308,Data!$A$8:$EZ$351,Data!#REF!,FALSE)</f>
        <v>#REF!</v>
      </c>
      <c r="BB308" s="22" t="e">
        <f>VLOOKUP($B308,Data!$A$8:$EZ$351,Data!#REF!,FALSE)</f>
        <v>#REF!</v>
      </c>
      <c r="BC308" s="22" t="e">
        <f>VLOOKUP($B308,Data!$A$8:$EZ$351,Data!#REF!,FALSE)</f>
        <v>#REF!</v>
      </c>
      <c r="BD308" s="22" t="e">
        <f>VLOOKUP($B308,Data!$A$8:$EZ$351,Data!#REF!,FALSE)</f>
        <v>#REF!</v>
      </c>
      <c r="BE308" s="22" t="e">
        <f>VLOOKUP($B308,Data!$A$8:$EZ$351,Data!#REF!,FALSE)</f>
        <v>#REF!</v>
      </c>
    </row>
    <row r="309" spans="1:57" x14ac:dyDescent="0.3">
      <c r="A309" s="1"/>
      <c r="B309" s="16" t="s">
        <v>318</v>
      </c>
      <c r="C309" s="35" t="s">
        <v>441</v>
      </c>
      <c r="D309" t="s">
        <v>0</v>
      </c>
      <c r="E309" s="36" t="s">
        <v>318</v>
      </c>
      <c r="F309" t="s">
        <v>420</v>
      </c>
      <c r="G309" t="s">
        <v>418</v>
      </c>
      <c r="H309" s="22" t="e">
        <f>VLOOKUP($B309,Data!$A$8:$EZ$351,Data!EA$4,FALSE)</f>
        <v>#DIV/0!</v>
      </c>
      <c r="I309" s="22">
        <f>VLOOKUP($B309,Data!$A$8:$EZ$351,Data!EB$4,FALSE)</f>
        <v>2.8335974643423138E-2</v>
      </c>
      <c r="J309" s="22">
        <f>VLOOKUP($B309,Data!$A$8:$EZ$351,Data!EC$4,FALSE)</f>
        <v>2.5980861244019139E-2</v>
      </c>
      <c r="K309" s="22">
        <f>VLOOKUP($B309,Data!$A$8:$EZ$351,Data!ED$4,FALSE)</f>
        <v>2.481421647819063E-2</v>
      </c>
      <c r="L309" s="22">
        <f>VLOOKUP($B309,Data!$A$8:$EZ$351,Data!EE$4,FALSE)</f>
        <v>2.6185567010309278E-2</v>
      </c>
      <c r="M309" s="22">
        <f>VLOOKUP($B309,Data!$A$8:$EZ$351,Data!EF$4,FALSE)</f>
        <v>2.2996515679442508E-2</v>
      </c>
      <c r="N309" s="22">
        <f>VLOOKUP($B309,Data!$A$8:$EZ$351,Data!EG$4,FALSE)</f>
        <v>2.1692844677137869E-2</v>
      </c>
      <c r="O309" s="22">
        <f>VLOOKUP($B309,Data!$A$8:$EZ$351,Data!EH$4,FALSE)</f>
        <v>2.1000000000000001E-2</v>
      </c>
      <c r="P309" s="22">
        <f>VLOOKUP($B309,Data!$A$8:$EZ$351,Data!EI$4,FALSE)</f>
        <v>1.9534482758620689E-2</v>
      </c>
      <c r="Q309" s="22">
        <f>VLOOKUP($B309,Data!$A$8:$EZ$351,Data!EJ$4,FALSE)</f>
        <v>1.8205128205128204E-2</v>
      </c>
      <c r="R309" s="22">
        <f>VLOOKUP($B309,Data!$A$8:$EZ$351,Data!EK$4,FALSE)</f>
        <v>1.7483108108108106E-2</v>
      </c>
      <c r="S309" s="22">
        <f>VLOOKUP($B309,Data!$A$8:$EZ$351,Data!EL$4,FALSE)</f>
        <v>1.6944908180300502E-2</v>
      </c>
      <c r="T309" s="22">
        <f>VLOOKUP($B309,Data!$A$8:$EZ$351,Data!EM$4,FALSE)</f>
        <v>1.7037643207855974E-2</v>
      </c>
      <c r="U309" s="22">
        <f>VLOOKUP($B309,Data!$A$8:$EZ$351,Data!EN$4,FALSE)</f>
        <v>1.6945812807881773E-2</v>
      </c>
      <c r="V309" s="22">
        <f>VLOOKUP($B309,Data!$A$8:$EZ$351,Data!EO$4,FALSE)</f>
        <v>1.5508885298869143E-2</v>
      </c>
      <c r="W309" s="22">
        <f>VLOOKUP($B309,Data!$A$8:$EZ$351,Data!EP$4,FALSE)</f>
        <v>1.5078125E-2</v>
      </c>
      <c r="X309" s="22">
        <f>VLOOKUP($B309,Data!$A$8:$EZ$351,Data!EQ$4,FALSE)</f>
        <v>1.5478395061728396E-2</v>
      </c>
      <c r="Y309" s="22">
        <f>VLOOKUP($B309,Data!$A$8:$EZ$351,Data!ER$4,FALSE)</f>
        <v>1.5319465081723625E-2</v>
      </c>
      <c r="Z309" s="22">
        <f>VLOOKUP($B309,Data!$A$8:$EZ$351,Data!ES$4,FALSE)</f>
        <v>1.607843137254902E-2</v>
      </c>
      <c r="AA309" s="22">
        <f>VLOOKUP($B309,Data!$A$8:$EZ$351,Data!ET$4,FALSE)</f>
        <v>1.5517241379310345E-2</v>
      </c>
      <c r="AB309" s="22">
        <f>VLOOKUP($B309,Data!$A$8:$EZ$351,Data!EU$4,FALSE)</f>
        <v>1.5784753363228699E-2</v>
      </c>
      <c r="AC309" s="22">
        <f>VLOOKUP($B309,Data!$A$8:$EZ$351,Data!EV$4,FALSE)</f>
        <v>1.6788553259141494E-2</v>
      </c>
      <c r="AD309" s="22">
        <f>VLOOKUP($B309,Data!$A$8:$EZ$351,Data!EW$4,FALSE)</f>
        <v>1.8443708609271522E-2</v>
      </c>
      <c r="AE309" s="22">
        <f>VLOOKUP($B309,Data!$A$8:$EZ$351,Data!EX$4,FALSE)</f>
        <v>1.7792207792207793E-2</v>
      </c>
      <c r="AF309" s="22">
        <f>VLOOKUP($B309,Data!$A$8:$EZ$351,Data!EY$4,FALSE)</f>
        <v>1.9811643835616437E-2</v>
      </c>
      <c r="AG309" s="22">
        <f>VLOOKUP($B309,Data!$A$8:$EZ$351,Data!EZ$4,FALSE)</f>
        <v>1.8234295415959254E-2</v>
      </c>
      <c r="AH309" s="22">
        <f>VLOOKUP($B309,Data!$A$8:$FA$351,Data!FA$4,FALSE)</f>
        <v>1.7752442996742671E-2</v>
      </c>
      <c r="AI309" s="22">
        <f>VLOOKUP($B309,Data!$A$8:FB$351,Data!FB$4,FALSE)</f>
        <v>1.8400646203554121E-2</v>
      </c>
      <c r="AJ309" s="22">
        <f>VLOOKUP($B309,Data!$A$8:FC$351,Data!FC$4,FALSE)</f>
        <v>1.8481595092024541E-2</v>
      </c>
      <c r="AK309" s="22">
        <f>VLOOKUP($B309,Data!$A$8:FD$351,Data!FD$4,FALSE)</f>
        <v>4.2631578947368423E-2</v>
      </c>
      <c r="AL309" s="22">
        <f>VLOOKUP($B309,Data!$A$8:FE$351,Data!FE$4,FALSE)</f>
        <v>4.0275103163686383E-2</v>
      </c>
      <c r="AM309" s="22">
        <f>VLOOKUP($B309,Data!$A$8:FF$351,Data!FF$4,FALSE)</f>
        <v>3.8146067415730338E-2</v>
      </c>
      <c r="AN309" s="22" t="e">
        <f>VLOOKUP($B309,Data!$A$8:$EZ$351,Data!#REF!,FALSE)</f>
        <v>#REF!</v>
      </c>
      <c r="AO309" s="22" t="e">
        <f>VLOOKUP($B309,Data!$A$8:$EZ$351,Data!#REF!,FALSE)</f>
        <v>#REF!</v>
      </c>
      <c r="AP309" s="22" t="e">
        <f>VLOOKUP($B309,Data!$A$8:$EZ$351,Data!#REF!,FALSE)</f>
        <v>#REF!</v>
      </c>
      <c r="AQ309" s="22" t="e">
        <f>VLOOKUP($B309,Data!$A$8:$EZ$351,Data!#REF!,FALSE)</f>
        <v>#REF!</v>
      </c>
      <c r="AR309" s="22" t="e">
        <f>VLOOKUP($B309,Data!$A$8:$EZ$351,Data!#REF!,FALSE)</f>
        <v>#REF!</v>
      </c>
      <c r="AS309" s="22" t="e">
        <f>VLOOKUP($B309,Data!$A$8:$EZ$351,Data!#REF!,FALSE)</f>
        <v>#REF!</v>
      </c>
      <c r="AT309" s="22" t="e">
        <f>VLOOKUP($B309,Data!$A$8:$EZ$351,Data!#REF!,FALSE)</f>
        <v>#REF!</v>
      </c>
      <c r="AU309" s="22" t="e">
        <f>VLOOKUP($B309,Data!$A$8:$EZ$351,Data!#REF!,FALSE)</f>
        <v>#REF!</v>
      </c>
      <c r="AV309" s="22" t="e">
        <f>VLOOKUP($B309,Data!$A$8:$EZ$351,Data!#REF!,FALSE)</f>
        <v>#REF!</v>
      </c>
      <c r="AW309" s="22" t="e">
        <f>VLOOKUP($B309,Data!$A$8:$EZ$351,Data!#REF!,FALSE)</f>
        <v>#REF!</v>
      </c>
      <c r="AX309" s="22" t="e">
        <f>VLOOKUP($B309,Data!$A$8:$EZ$351,Data!#REF!,FALSE)</f>
        <v>#REF!</v>
      </c>
      <c r="AY309" s="22" t="e">
        <f>VLOOKUP($B309,Data!$A$8:$EZ$351,Data!#REF!,FALSE)</f>
        <v>#REF!</v>
      </c>
      <c r="AZ309" s="22" t="e">
        <f>VLOOKUP($B309,Data!$A$8:$EZ$351,Data!#REF!,FALSE)</f>
        <v>#REF!</v>
      </c>
      <c r="BA309" s="22" t="e">
        <f>VLOOKUP($B309,Data!$A$8:$EZ$351,Data!#REF!,FALSE)</f>
        <v>#REF!</v>
      </c>
      <c r="BB309" s="22" t="e">
        <f>VLOOKUP($B309,Data!$A$8:$EZ$351,Data!#REF!,FALSE)</f>
        <v>#REF!</v>
      </c>
      <c r="BC309" s="22" t="e">
        <f>VLOOKUP($B309,Data!$A$8:$EZ$351,Data!#REF!,FALSE)</f>
        <v>#REF!</v>
      </c>
      <c r="BD309" s="22" t="e">
        <f>VLOOKUP($B309,Data!$A$8:$EZ$351,Data!#REF!,FALSE)</f>
        <v>#REF!</v>
      </c>
      <c r="BE309" s="22" t="e">
        <f>VLOOKUP($B309,Data!$A$8:$EZ$351,Data!#REF!,FALSE)</f>
        <v>#REF!</v>
      </c>
    </row>
    <row r="310" spans="1:57" x14ac:dyDescent="0.3">
      <c r="A310" s="1"/>
      <c r="B310" s="16" t="s">
        <v>319</v>
      </c>
      <c r="C310" s="35" t="s">
        <v>440</v>
      </c>
      <c r="D310" t="s">
        <v>442</v>
      </c>
      <c r="E310" s="36" t="s">
        <v>319</v>
      </c>
      <c r="F310" t="s">
        <v>396</v>
      </c>
      <c r="G310" t="s">
        <v>418</v>
      </c>
      <c r="H310" s="22" t="e">
        <f>VLOOKUP($B310,Data!$A$8:$EZ$351,Data!EA$4,FALSE)</f>
        <v>#DIV/0!</v>
      </c>
      <c r="I310" s="22">
        <f>VLOOKUP($B310,Data!$A$8:$EZ$351,Data!EB$4,FALSE)</f>
        <v>8.3971934106162299E-2</v>
      </c>
      <c r="J310" s="22">
        <f>VLOOKUP($B310,Data!$A$8:$EZ$351,Data!EC$4,FALSE)</f>
        <v>7.6273671350030547E-2</v>
      </c>
      <c r="K310" s="22">
        <f>VLOOKUP($B310,Data!$A$8:$EZ$351,Data!ED$4,FALSE)</f>
        <v>6.8733786287831999E-2</v>
      </c>
      <c r="L310" s="22">
        <f>VLOOKUP($B310,Data!$A$8:$EZ$351,Data!EE$4,FALSE)</f>
        <v>7.2278088144009933E-2</v>
      </c>
      <c r="M310" s="22">
        <f>VLOOKUP($B310,Data!$A$8:$EZ$351,Data!EF$4,FALSE)</f>
        <v>6.451995012468828E-2</v>
      </c>
      <c r="N310" s="22">
        <f>VLOOKUP($B310,Data!$A$8:$EZ$351,Data!EG$4,FALSE)</f>
        <v>5.7362776025236595E-2</v>
      </c>
      <c r="O310" s="22">
        <f>VLOOKUP($B310,Data!$A$8:$EZ$351,Data!EH$4,FALSE)</f>
        <v>5.2690355329949236E-2</v>
      </c>
      <c r="P310" s="22">
        <f>VLOOKUP($B310,Data!$A$8:$EZ$351,Data!EI$4,FALSE)</f>
        <v>5.6546489563567365E-2</v>
      </c>
      <c r="Q310" s="22">
        <f>VLOOKUP($B310,Data!$A$8:$EZ$351,Data!EJ$4,FALSE)</f>
        <v>5.3299492385786802E-2</v>
      </c>
      <c r="R310" s="22">
        <f>VLOOKUP($B310,Data!$A$8:$EZ$351,Data!EK$4,FALSE)</f>
        <v>5.2490396927016646E-2</v>
      </c>
      <c r="S310" s="22">
        <f>VLOOKUP($B310,Data!$A$8:$EZ$351,Data!EL$4,FALSE)</f>
        <v>4.490121096239643E-2</v>
      </c>
      <c r="T310" s="22">
        <f>VLOOKUP($B310,Data!$A$8:$EZ$351,Data!EM$4,FALSE)</f>
        <v>4.7223974763406937E-2</v>
      </c>
      <c r="U310" s="22">
        <f>VLOOKUP($B310,Data!$A$8:$EZ$351,Data!EN$4,FALSE)</f>
        <v>4.8688010043942249E-2</v>
      </c>
      <c r="V310" s="22">
        <f>VLOOKUP($B310,Data!$A$8:$EZ$351,Data!EO$4,FALSE)</f>
        <v>4.6691086691086695E-2</v>
      </c>
      <c r="W310" s="22">
        <f>VLOOKUP($B310,Data!$A$8:$EZ$351,Data!EP$4,FALSE)</f>
        <v>4.2075123152709358E-2</v>
      </c>
      <c r="X310" s="22">
        <f>VLOOKUP($B310,Data!$A$8:$EZ$351,Data!EQ$4,FALSE)</f>
        <v>4.595092024539877E-2</v>
      </c>
      <c r="Y310" s="22">
        <f>VLOOKUP($B310,Data!$A$8:$EZ$351,Data!ER$4,FALSE)</f>
        <v>4.3953630262355096E-2</v>
      </c>
      <c r="Z310" s="22">
        <f>VLOOKUP($B310,Data!$A$8:$EZ$351,Data!ES$4,FALSE)</f>
        <v>4.1657559198542804E-2</v>
      </c>
      <c r="AA310" s="22">
        <f>VLOOKUP($B310,Data!$A$8:$EZ$351,Data!ET$4,FALSE)</f>
        <v>4.0162454873646211E-2</v>
      </c>
      <c r="AB310" s="22">
        <f>VLOOKUP($B310,Data!$A$8:$EZ$351,Data!EU$4,FALSE)</f>
        <v>4.309466019417476E-2</v>
      </c>
      <c r="AC310" s="22">
        <f>VLOOKUP($B310,Data!$A$8:$EZ$351,Data!EV$4,FALSE)</f>
        <v>4.238036809815951E-2</v>
      </c>
      <c r="AD310" s="22">
        <f>VLOOKUP($B310,Data!$A$8:$EZ$351,Data!EW$4,FALSE)</f>
        <v>4.1661538461538458E-2</v>
      </c>
      <c r="AE310" s="22">
        <f>VLOOKUP($B310,Data!$A$8:$EZ$351,Data!EX$4,FALSE)</f>
        <v>4.0637254901960781E-2</v>
      </c>
      <c r="AF310" s="22">
        <f>VLOOKUP($B310,Data!$A$8:$EZ$351,Data!EY$4,FALSE)</f>
        <v>4.1978155339805825E-2</v>
      </c>
      <c r="AG310" s="22">
        <f>VLOOKUP($B310,Data!$A$8:$EZ$351,Data!EZ$4,FALSE)</f>
        <v>4.1824862216778932E-2</v>
      </c>
      <c r="AH310" s="22">
        <f>VLOOKUP($B310,Data!$A$8:$FA$351,Data!FA$4,FALSE)</f>
        <v>4.0492788461538462E-2</v>
      </c>
      <c r="AI310" s="22">
        <f>VLOOKUP($B310,Data!$A$8:FB$351,Data!FB$4,FALSE)</f>
        <v>4.0469879518072287E-2</v>
      </c>
      <c r="AJ310" s="22">
        <f>VLOOKUP($B310,Data!$A$8:FC$351,Data!FC$4,FALSE)</f>
        <v>4.4495747266099638E-2</v>
      </c>
      <c r="AK310" s="22">
        <f>VLOOKUP($B310,Data!$A$8:FD$351,Data!FD$4,FALSE)</f>
        <v>8.6551724137931038E-2</v>
      </c>
      <c r="AL310" s="22">
        <f>VLOOKUP($B310,Data!$A$8:FE$351,Data!FE$4,FALSE)</f>
        <v>7.9388989715668476E-2</v>
      </c>
      <c r="AM310" s="22">
        <f>VLOOKUP($B310,Data!$A$8:FF$351,Data!FF$4,FALSE)</f>
        <v>7.665256797583081E-2</v>
      </c>
      <c r="AN310" s="22" t="e">
        <f>VLOOKUP($B310,Data!$A$8:$EZ$351,Data!#REF!,FALSE)</f>
        <v>#REF!</v>
      </c>
      <c r="AO310" s="22" t="e">
        <f>VLOOKUP($B310,Data!$A$8:$EZ$351,Data!#REF!,FALSE)</f>
        <v>#REF!</v>
      </c>
      <c r="AP310" s="22" t="e">
        <f>VLOOKUP($B310,Data!$A$8:$EZ$351,Data!#REF!,FALSE)</f>
        <v>#REF!</v>
      </c>
      <c r="AQ310" s="22" t="e">
        <f>VLOOKUP($B310,Data!$A$8:$EZ$351,Data!#REF!,FALSE)</f>
        <v>#REF!</v>
      </c>
      <c r="AR310" s="22" t="e">
        <f>VLOOKUP($B310,Data!$A$8:$EZ$351,Data!#REF!,FALSE)</f>
        <v>#REF!</v>
      </c>
      <c r="AS310" s="22" t="e">
        <f>VLOOKUP($B310,Data!$A$8:$EZ$351,Data!#REF!,FALSE)</f>
        <v>#REF!</v>
      </c>
      <c r="AT310" s="22" t="e">
        <f>VLOOKUP($B310,Data!$A$8:$EZ$351,Data!#REF!,FALSE)</f>
        <v>#REF!</v>
      </c>
      <c r="AU310" s="22" t="e">
        <f>VLOOKUP($B310,Data!$A$8:$EZ$351,Data!#REF!,FALSE)</f>
        <v>#REF!</v>
      </c>
      <c r="AV310" s="22" t="e">
        <f>VLOOKUP($B310,Data!$A$8:$EZ$351,Data!#REF!,FALSE)</f>
        <v>#REF!</v>
      </c>
      <c r="AW310" s="22" t="e">
        <f>VLOOKUP($B310,Data!$A$8:$EZ$351,Data!#REF!,FALSE)</f>
        <v>#REF!</v>
      </c>
      <c r="AX310" s="22" t="e">
        <f>VLOOKUP($B310,Data!$A$8:$EZ$351,Data!#REF!,FALSE)</f>
        <v>#REF!</v>
      </c>
      <c r="AY310" s="22" t="e">
        <f>VLOOKUP($B310,Data!$A$8:$EZ$351,Data!#REF!,FALSE)</f>
        <v>#REF!</v>
      </c>
      <c r="AZ310" s="22" t="e">
        <f>VLOOKUP($B310,Data!$A$8:$EZ$351,Data!#REF!,FALSE)</f>
        <v>#REF!</v>
      </c>
      <c r="BA310" s="22" t="e">
        <f>VLOOKUP($B310,Data!$A$8:$EZ$351,Data!#REF!,FALSE)</f>
        <v>#REF!</v>
      </c>
      <c r="BB310" s="22" t="e">
        <f>VLOOKUP($B310,Data!$A$8:$EZ$351,Data!#REF!,FALSE)</f>
        <v>#REF!</v>
      </c>
      <c r="BC310" s="22" t="e">
        <f>VLOOKUP($B310,Data!$A$8:$EZ$351,Data!#REF!,FALSE)</f>
        <v>#REF!</v>
      </c>
      <c r="BD310" s="22" t="e">
        <f>VLOOKUP($B310,Data!$A$8:$EZ$351,Data!#REF!,FALSE)</f>
        <v>#REF!</v>
      </c>
      <c r="BE310" s="22" t="e">
        <f>VLOOKUP($B310,Data!$A$8:$EZ$351,Data!#REF!,FALSE)</f>
        <v>#REF!</v>
      </c>
    </row>
    <row r="311" spans="1:57" x14ac:dyDescent="0.3">
      <c r="A311" s="1"/>
      <c r="B311" s="16" t="s">
        <v>320</v>
      </c>
      <c r="C311" s="35" t="s">
        <v>440</v>
      </c>
      <c r="D311" t="s">
        <v>442</v>
      </c>
      <c r="E311" s="36" t="s">
        <v>320</v>
      </c>
      <c r="F311" t="s">
        <v>383</v>
      </c>
      <c r="G311" t="s">
        <v>418</v>
      </c>
      <c r="H311" s="22" t="e">
        <f>VLOOKUP($B311,Data!$A$8:$EZ$351,Data!EA$4,FALSE)</f>
        <v>#DIV/0!</v>
      </c>
      <c r="I311" s="22">
        <f>VLOOKUP($B311,Data!$A$8:$EZ$351,Data!EB$4,FALSE)</f>
        <v>0.11873762376237623</v>
      </c>
      <c r="J311" s="22">
        <f>VLOOKUP($B311,Data!$A$8:$EZ$351,Data!EC$4,FALSE)</f>
        <v>0.1124149377593361</v>
      </c>
      <c r="K311" s="22">
        <f>VLOOKUP($B311,Data!$A$8:$EZ$351,Data!ED$4,FALSE)</f>
        <v>0.1076672384219554</v>
      </c>
      <c r="L311" s="22">
        <f>VLOOKUP($B311,Data!$A$8:$EZ$351,Data!EE$4,FALSE)</f>
        <v>0.10827910958904109</v>
      </c>
      <c r="M311" s="22">
        <f>VLOOKUP($B311,Data!$A$8:$EZ$351,Data!EF$4,FALSE)</f>
        <v>0.10177335640138409</v>
      </c>
      <c r="N311" s="22">
        <f>VLOOKUP($B311,Data!$A$8:$EZ$351,Data!EG$4,FALSE)</f>
        <v>8.9603375527426157E-2</v>
      </c>
      <c r="O311" s="22">
        <f>VLOOKUP($B311,Data!$A$8:$EZ$351,Data!EH$4,FALSE)</f>
        <v>7.6256157635467975E-2</v>
      </c>
      <c r="P311" s="22">
        <f>VLOOKUP($B311,Data!$A$8:$EZ$351,Data!EI$4,FALSE)</f>
        <v>7.6574450772986163E-2</v>
      </c>
      <c r="Q311" s="22">
        <f>VLOOKUP($B311,Data!$A$8:$EZ$351,Data!EJ$4,FALSE)</f>
        <v>7.2831275720164609E-2</v>
      </c>
      <c r="R311" s="22">
        <f>VLOOKUP($B311,Data!$A$8:$EZ$351,Data!EK$4,FALSE)</f>
        <v>7.0319596299411272E-2</v>
      </c>
      <c r="S311" s="22">
        <f>VLOOKUP($B311,Data!$A$8:$EZ$351,Data!EL$4,FALSE)</f>
        <v>6.8534119629317602E-2</v>
      </c>
      <c r="T311" s="22">
        <f>VLOOKUP($B311,Data!$A$8:$EZ$351,Data!EM$4,FALSE)</f>
        <v>7.1913996627318719E-2</v>
      </c>
      <c r="U311" s="22">
        <f>VLOOKUP($B311,Data!$A$8:$EZ$351,Data!EN$4,FALSE)</f>
        <v>7.1154170176916595E-2</v>
      </c>
      <c r="V311" s="22">
        <f>VLOOKUP($B311,Data!$A$8:$EZ$351,Data!EO$4,FALSE)</f>
        <v>7.0602310231023105E-2</v>
      </c>
      <c r="W311" s="22">
        <f>VLOOKUP($B311,Data!$A$8:$EZ$351,Data!EP$4,FALSE)</f>
        <v>7.1069924178601515E-2</v>
      </c>
      <c r="X311" s="22">
        <f>VLOOKUP($B311,Data!$A$8:$EZ$351,Data!EQ$4,FALSE)</f>
        <v>7.1644736842105261E-2</v>
      </c>
      <c r="Y311" s="22">
        <f>VLOOKUP($B311,Data!$A$8:$EZ$351,Data!ER$4,FALSE)</f>
        <v>6.9499596448748993E-2</v>
      </c>
      <c r="Z311" s="22">
        <f>VLOOKUP($B311,Data!$A$8:$EZ$351,Data!ES$4,FALSE)</f>
        <v>6.5385226370135024E-2</v>
      </c>
      <c r="AA311" s="22">
        <f>VLOOKUP($B311,Data!$A$8:$EZ$351,Data!ET$4,FALSE)</f>
        <v>6.2781662781662778E-2</v>
      </c>
      <c r="AB311" s="22">
        <f>VLOOKUP($B311,Data!$A$8:$EZ$351,Data!EU$4,FALSE)</f>
        <v>6.6101960784313726E-2</v>
      </c>
      <c r="AC311" s="22">
        <f>VLOOKUP($B311,Data!$A$8:$EZ$351,Data!EV$4,FALSE)</f>
        <v>6.6496815286624197E-2</v>
      </c>
      <c r="AD311" s="22">
        <f>VLOOKUP($B311,Data!$A$8:$EZ$351,Data!EW$4,FALSE)</f>
        <v>6.3543804262036305E-2</v>
      </c>
      <c r="AE311" s="22">
        <f>VLOOKUP($B311,Data!$A$8:$EZ$351,Data!EX$4,FALSE)</f>
        <v>6.2582417582417588E-2</v>
      </c>
      <c r="AF311" s="22">
        <f>VLOOKUP($B311,Data!$A$8:$EZ$351,Data!EY$4,FALSE)</f>
        <v>6.6384976525821593E-2</v>
      </c>
      <c r="AG311" s="22">
        <f>VLOOKUP($B311,Data!$A$8:$EZ$351,Data!EZ$4,FALSE)</f>
        <v>6.8129890453834122E-2</v>
      </c>
      <c r="AH311" s="22">
        <f>VLOOKUP($B311,Data!$A$8:$FA$351,Data!FA$4,FALSE)</f>
        <v>6.8296703296703301E-2</v>
      </c>
      <c r="AI311" s="22">
        <f>VLOOKUP($B311,Data!$A$8:FB$351,Data!FB$4,FALSE)</f>
        <v>6.6538461538461532E-2</v>
      </c>
      <c r="AJ311" s="22">
        <f>VLOOKUP($B311,Data!$A$8:FC$351,Data!FC$4,FALSE)</f>
        <v>7.0030303030303026E-2</v>
      </c>
      <c r="AK311" s="22">
        <f>VLOOKUP($B311,Data!$A$8:FD$351,Data!FD$4,FALSE)</f>
        <v>0.11700585651537335</v>
      </c>
      <c r="AL311" s="22">
        <f>VLOOKUP($B311,Data!$A$8:FE$351,Data!FE$4,FALSE)</f>
        <v>0.11544649446494465</v>
      </c>
      <c r="AM311" s="22">
        <f>VLOOKUP($B311,Data!$A$8:FF$351,Data!FF$4,FALSE)</f>
        <v>0.11353383458646617</v>
      </c>
      <c r="AN311" s="22" t="e">
        <f>VLOOKUP($B311,Data!$A$8:$EZ$351,Data!#REF!,FALSE)</f>
        <v>#REF!</v>
      </c>
      <c r="AO311" s="22" t="e">
        <f>VLOOKUP($B311,Data!$A$8:$EZ$351,Data!#REF!,FALSE)</f>
        <v>#REF!</v>
      </c>
      <c r="AP311" s="22" t="e">
        <f>VLOOKUP($B311,Data!$A$8:$EZ$351,Data!#REF!,FALSE)</f>
        <v>#REF!</v>
      </c>
      <c r="AQ311" s="22" t="e">
        <f>VLOOKUP($B311,Data!$A$8:$EZ$351,Data!#REF!,FALSE)</f>
        <v>#REF!</v>
      </c>
      <c r="AR311" s="22" t="e">
        <f>VLOOKUP($B311,Data!$A$8:$EZ$351,Data!#REF!,FALSE)</f>
        <v>#REF!</v>
      </c>
      <c r="AS311" s="22" t="e">
        <f>VLOOKUP($B311,Data!$A$8:$EZ$351,Data!#REF!,FALSE)</f>
        <v>#REF!</v>
      </c>
      <c r="AT311" s="22" t="e">
        <f>VLOOKUP($B311,Data!$A$8:$EZ$351,Data!#REF!,FALSE)</f>
        <v>#REF!</v>
      </c>
      <c r="AU311" s="22" t="e">
        <f>VLOOKUP($B311,Data!$A$8:$EZ$351,Data!#REF!,FALSE)</f>
        <v>#REF!</v>
      </c>
      <c r="AV311" s="22" t="e">
        <f>VLOOKUP($B311,Data!$A$8:$EZ$351,Data!#REF!,FALSE)</f>
        <v>#REF!</v>
      </c>
      <c r="AW311" s="22" t="e">
        <f>VLOOKUP($B311,Data!$A$8:$EZ$351,Data!#REF!,FALSE)</f>
        <v>#REF!</v>
      </c>
      <c r="AX311" s="22" t="e">
        <f>VLOOKUP($B311,Data!$A$8:$EZ$351,Data!#REF!,FALSE)</f>
        <v>#REF!</v>
      </c>
      <c r="AY311" s="22" t="e">
        <f>VLOOKUP($B311,Data!$A$8:$EZ$351,Data!#REF!,FALSE)</f>
        <v>#REF!</v>
      </c>
      <c r="AZ311" s="22" t="e">
        <f>VLOOKUP($B311,Data!$A$8:$EZ$351,Data!#REF!,FALSE)</f>
        <v>#REF!</v>
      </c>
      <c r="BA311" s="22" t="e">
        <f>VLOOKUP($B311,Data!$A$8:$EZ$351,Data!#REF!,FALSE)</f>
        <v>#REF!</v>
      </c>
      <c r="BB311" s="22" t="e">
        <f>VLOOKUP($B311,Data!$A$8:$EZ$351,Data!#REF!,FALSE)</f>
        <v>#REF!</v>
      </c>
      <c r="BC311" s="22" t="e">
        <f>VLOOKUP($B311,Data!$A$8:$EZ$351,Data!#REF!,FALSE)</f>
        <v>#REF!</v>
      </c>
      <c r="BD311" s="22" t="e">
        <f>VLOOKUP($B311,Data!$A$8:$EZ$351,Data!#REF!,FALSE)</f>
        <v>#REF!</v>
      </c>
      <c r="BE311" s="22" t="e">
        <f>VLOOKUP($B311,Data!$A$8:$EZ$351,Data!#REF!,FALSE)</f>
        <v>#REF!</v>
      </c>
    </row>
    <row r="312" spans="1:57" x14ac:dyDescent="0.3">
      <c r="A312" s="1"/>
      <c r="B312" s="16" t="s">
        <v>321</v>
      </c>
      <c r="C312" s="35" t="s">
        <v>440</v>
      </c>
      <c r="D312" t="s">
        <v>442</v>
      </c>
      <c r="E312" s="36" t="s">
        <v>321</v>
      </c>
      <c r="F312" t="s">
        <v>402</v>
      </c>
      <c r="G312" t="s">
        <v>418</v>
      </c>
      <c r="H312" s="22" t="e">
        <f>VLOOKUP($B312,Data!$A$8:$EZ$351,Data!EA$4,FALSE)</f>
        <v>#DIV/0!</v>
      </c>
      <c r="I312" s="22">
        <f>VLOOKUP($B312,Data!$A$8:$EZ$351,Data!EB$4,FALSE)</f>
        <v>9.9992609016999259E-2</v>
      </c>
      <c r="J312" s="22">
        <f>VLOOKUP($B312,Data!$A$8:$EZ$351,Data!EC$4,FALSE)</f>
        <v>9.4363772455089825E-2</v>
      </c>
      <c r="K312" s="22">
        <f>VLOOKUP($B312,Data!$A$8:$EZ$351,Data!ED$4,FALSE)</f>
        <v>8.485401459854014E-2</v>
      </c>
      <c r="L312" s="22">
        <f>VLOOKUP($B312,Data!$A$8:$EZ$351,Data!EE$4,FALSE)</f>
        <v>8.3264554163596169E-2</v>
      </c>
      <c r="M312" s="22">
        <f>VLOOKUP($B312,Data!$A$8:$EZ$351,Data!EF$4,FALSE)</f>
        <v>7.8110119047619053E-2</v>
      </c>
      <c r="N312" s="22">
        <f>VLOOKUP($B312,Data!$A$8:$EZ$351,Data!EG$4,FALSE)</f>
        <v>7.2153846153846152E-2</v>
      </c>
      <c r="O312" s="22">
        <f>VLOOKUP($B312,Data!$A$8:$EZ$351,Data!EH$4,FALSE)</f>
        <v>6.8934426229508197E-2</v>
      </c>
      <c r="P312" s="22">
        <f>VLOOKUP($B312,Data!$A$8:$EZ$351,Data!EI$4,FALSE)</f>
        <v>6.5466472303206999E-2</v>
      </c>
      <c r="Q312" s="22">
        <f>VLOOKUP($B312,Data!$A$8:$EZ$351,Data!EJ$4,FALSE)</f>
        <v>6.1107913669064748E-2</v>
      </c>
      <c r="R312" s="22">
        <f>VLOOKUP($B312,Data!$A$8:$EZ$351,Data!EK$4,FALSE)</f>
        <v>5.6920289855072463E-2</v>
      </c>
      <c r="S312" s="22">
        <f>VLOOKUP($B312,Data!$A$8:$EZ$351,Data!EL$4,FALSE)</f>
        <v>5.437632135306554E-2</v>
      </c>
      <c r="T312" s="22">
        <f>VLOOKUP($B312,Data!$A$8:$EZ$351,Data!EM$4,FALSE)</f>
        <v>5.5827389443651926E-2</v>
      </c>
      <c r="U312" s="22">
        <f>VLOOKUP($B312,Data!$A$8:$EZ$351,Data!EN$4,FALSE)</f>
        <v>5.4342572850035534E-2</v>
      </c>
      <c r="V312" s="22">
        <f>VLOOKUP($B312,Data!$A$8:$EZ$351,Data!EO$4,FALSE)</f>
        <v>5.1189821182943601E-2</v>
      </c>
      <c r="W312" s="22">
        <f>VLOOKUP($B312,Data!$A$8:$EZ$351,Data!EP$4,FALSE)</f>
        <v>4.9698630136986305E-2</v>
      </c>
      <c r="X312" s="22">
        <f>VLOOKUP($B312,Data!$A$8:$EZ$351,Data!EQ$4,FALSE)</f>
        <v>4.9475119291070215E-2</v>
      </c>
      <c r="Y312" s="22">
        <f>VLOOKUP($B312,Data!$A$8:$EZ$351,Data!ER$4,FALSE)</f>
        <v>4.8597560975609758E-2</v>
      </c>
      <c r="Z312" s="22">
        <f>VLOOKUP($B312,Data!$A$8:$EZ$351,Data!ES$4,FALSE)</f>
        <v>4.7545762711864406E-2</v>
      </c>
      <c r="AA312" s="22">
        <f>VLOOKUP($B312,Data!$A$8:$EZ$351,Data!ET$4,FALSE)</f>
        <v>4.641458474004051E-2</v>
      </c>
      <c r="AB312" s="22">
        <f>VLOOKUP($B312,Data!$A$8:$EZ$351,Data!EU$4,FALSE)</f>
        <v>4.712574850299401E-2</v>
      </c>
      <c r="AC312" s="22">
        <f>VLOOKUP($B312,Data!$A$8:$EZ$351,Data!EV$4,FALSE)</f>
        <v>4.6485049833887043E-2</v>
      </c>
      <c r="AD312" s="22">
        <f>VLOOKUP($B312,Data!$A$8:$EZ$351,Data!EW$4,FALSE)</f>
        <v>4.512837393021725E-2</v>
      </c>
      <c r="AE312" s="22">
        <f>VLOOKUP($B312,Data!$A$8:$EZ$351,Data!EX$4,FALSE)</f>
        <v>4.562874251497006E-2</v>
      </c>
      <c r="AF312" s="22">
        <f>VLOOKUP($B312,Data!$A$8:$EZ$351,Data!EY$4,FALSE)</f>
        <v>4.7255291005291009E-2</v>
      </c>
      <c r="AG312" s="22">
        <f>VLOOKUP($B312,Data!$A$8:$EZ$351,Data!EZ$4,FALSE)</f>
        <v>4.8727634194831011E-2</v>
      </c>
      <c r="AH312" s="22">
        <f>VLOOKUP($B312,Data!$A$8:$FA$351,Data!FA$4,FALSE)</f>
        <v>4.9186281102891728E-2</v>
      </c>
      <c r="AI312" s="22">
        <f>VLOOKUP($B312,Data!$A$8:FB$351,Data!FB$4,FALSE)</f>
        <v>4.8666224286662244E-2</v>
      </c>
      <c r="AJ312" s="22">
        <f>VLOOKUP($B312,Data!$A$8:FC$351,Data!FC$4,FALSE)</f>
        <v>5.0281967213114752E-2</v>
      </c>
      <c r="AK312" s="22">
        <f>VLOOKUP($B312,Data!$A$8:FD$351,Data!FD$4,FALSE)</f>
        <v>0.11814304461942257</v>
      </c>
      <c r="AL312" s="22">
        <f>VLOOKUP($B312,Data!$A$8:FE$351,Data!FE$4,FALSE)</f>
        <v>0.12627530364372469</v>
      </c>
      <c r="AM312" s="22">
        <f>VLOOKUP($B312,Data!$A$8:FF$351,Data!FF$4,FALSE)</f>
        <v>0.12896164021164022</v>
      </c>
      <c r="AN312" s="22" t="e">
        <f>VLOOKUP($B312,Data!$A$8:$EZ$351,Data!#REF!,FALSE)</f>
        <v>#REF!</v>
      </c>
      <c r="AO312" s="22" t="e">
        <f>VLOOKUP($B312,Data!$A$8:$EZ$351,Data!#REF!,FALSE)</f>
        <v>#REF!</v>
      </c>
      <c r="AP312" s="22" t="e">
        <f>VLOOKUP($B312,Data!$A$8:$EZ$351,Data!#REF!,FALSE)</f>
        <v>#REF!</v>
      </c>
      <c r="AQ312" s="22" t="e">
        <f>VLOOKUP($B312,Data!$A$8:$EZ$351,Data!#REF!,FALSE)</f>
        <v>#REF!</v>
      </c>
      <c r="AR312" s="22" t="e">
        <f>VLOOKUP($B312,Data!$A$8:$EZ$351,Data!#REF!,FALSE)</f>
        <v>#REF!</v>
      </c>
      <c r="AS312" s="22" t="e">
        <f>VLOOKUP($B312,Data!$A$8:$EZ$351,Data!#REF!,FALSE)</f>
        <v>#REF!</v>
      </c>
      <c r="AT312" s="22" t="e">
        <f>VLOOKUP($B312,Data!$A$8:$EZ$351,Data!#REF!,FALSE)</f>
        <v>#REF!</v>
      </c>
      <c r="AU312" s="22" t="e">
        <f>VLOOKUP($B312,Data!$A$8:$EZ$351,Data!#REF!,FALSE)</f>
        <v>#REF!</v>
      </c>
      <c r="AV312" s="22" t="e">
        <f>VLOOKUP($B312,Data!$A$8:$EZ$351,Data!#REF!,FALSE)</f>
        <v>#REF!</v>
      </c>
      <c r="AW312" s="22" t="e">
        <f>VLOOKUP($B312,Data!$A$8:$EZ$351,Data!#REF!,FALSE)</f>
        <v>#REF!</v>
      </c>
      <c r="AX312" s="22" t="e">
        <f>VLOOKUP($B312,Data!$A$8:$EZ$351,Data!#REF!,FALSE)</f>
        <v>#REF!</v>
      </c>
      <c r="AY312" s="22" t="e">
        <f>VLOOKUP($B312,Data!$A$8:$EZ$351,Data!#REF!,FALSE)</f>
        <v>#REF!</v>
      </c>
      <c r="AZ312" s="22" t="e">
        <f>VLOOKUP($B312,Data!$A$8:$EZ$351,Data!#REF!,FALSE)</f>
        <v>#REF!</v>
      </c>
      <c r="BA312" s="22" t="e">
        <f>VLOOKUP($B312,Data!$A$8:$EZ$351,Data!#REF!,FALSE)</f>
        <v>#REF!</v>
      </c>
      <c r="BB312" s="22" t="e">
        <f>VLOOKUP($B312,Data!$A$8:$EZ$351,Data!#REF!,FALSE)</f>
        <v>#REF!</v>
      </c>
      <c r="BC312" s="22" t="e">
        <f>VLOOKUP($B312,Data!$A$8:$EZ$351,Data!#REF!,FALSE)</f>
        <v>#REF!</v>
      </c>
      <c r="BD312" s="22" t="e">
        <f>VLOOKUP($B312,Data!$A$8:$EZ$351,Data!#REF!,FALSE)</f>
        <v>#REF!</v>
      </c>
      <c r="BE312" s="22" t="e">
        <f>VLOOKUP($B312,Data!$A$8:$EZ$351,Data!#REF!,FALSE)</f>
        <v>#REF!</v>
      </c>
    </row>
    <row r="313" spans="1:57" x14ac:dyDescent="0.3">
      <c r="A313" s="1"/>
      <c r="B313" s="16" t="s">
        <v>322</v>
      </c>
      <c r="C313" s="35" t="s">
        <v>440</v>
      </c>
      <c r="D313" t="s">
        <v>442</v>
      </c>
      <c r="E313" s="36" t="s">
        <v>322</v>
      </c>
      <c r="F313" t="s">
        <v>402</v>
      </c>
      <c r="G313" t="s">
        <v>418</v>
      </c>
      <c r="H313" s="22" t="e">
        <f>VLOOKUP($B313,Data!$A$8:$EZ$351,Data!EA$4,FALSE)</f>
        <v>#DIV/0!</v>
      </c>
      <c r="I313" s="22">
        <f>VLOOKUP($B313,Data!$A$8:$EZ$351,Data!EB$4,FALSE)</f>
        <v>5.0522109749600426E-2</v>
      </c>
      <c r="J313" s="22">
        <f>VLOOKUP($B313,Data!$A$8:$EZ$351,Data!EC$4,FALSE)</f>
        <v>4.8289824187533296E-2</v>
      </c>
      <c r="K313" s="22">
        <f>VLOOKUP($B313,Data!$A$8:$EZ$351,Data!ED$4,FALSE)</f>
        <v>4.4508547008547006E-2</v>
      </c>
      <c r="L313" s="22">
        <f>VLOOKUP($B313,Data!$A$8:$EZ$351,Data!EE$4,FALSE)</f>
        <v>4.396459227467811E-2</v>
      </c>
      <c r="M313" s="22">
        <f>VLOOKUP($B313,Data!$A$8:$EZ$351,Data!EF$4,FALSE)</f>
        <v>4.1031149301825991E-2</v>
      </c>
      <c r="N313" s="22">
        <f>VLOOKUP($B313,Data!$A$8:$EZ$351,Data!EG$4,FALSE)</f>
        <v>3.8396176314391926E-2</v>
      </c>
      <c r="O313" s="22">
        <f>VLOOKUP($B313,Data!$A$8:$EZ$351,Data!EH$4,FALSE)</f>
        <v>3.5519788918205807E-2</v>
      </c>
      <c r="P313" s="22">
        <f>VLOOKUP($B313,Data!$A$8:$EZ$351,Data!EI$4,FALSE)</f>
        <v>3.3651041666666666E-2</v>
      </c>
      <c r="Q313" s="22">
        <f>VLOOKUP($B313,Data!$A$8:$EZ$351,Data!EJ$4,FALSE)</f>
        <v>3.2974385781495037E-2</v>
      </c>
      <c r="R313" s="22">
        <f>VLOOKUP($B313,Data!$A$8:$EZ$351,Data!EK$4,FALSE)</f>
        <v>3.3310526315789471E-2</v>
      </c>
      <c r="S313" s="22">
        <f>VLOOKUP($B313,Data!$A$8:$EZ$351,Data!EL$4,FALSE)</f>
        <v>3.1314019658561822E-2</v>
      </c>
      <c r="T313" s="22">
        <f>VLOOKUP($B313,Data!$A$8:$EZ$351,Data!EM$4,FALSE)</f>
        <v>3.1337148803329863E-2</v>
      </c>
      <c r="U313" s="22">
        <f>VLOOKUP($B313,Data!$A$8:$EZ$351,Data!EN$4,FALSE)</f>
        <v>3.0689300411522635E-2</v>
      </c>
      <c r="V313" s="22">
        <f>VLOOKUP($B313,Data!$A$8:$EZ$351,Data!EO$4,FALSE)</f>
        <v>2.9516293279022405E-2</v>
      </c>
      <c r="W313" s="22">
        <f>VLOOKUP($B313,Data!$A$8:$EZ$351,Data!EP$4,FALSE)</f>
        <v>2.9704356846473028E-2</v>
      </c>
      <c r="X313" s="22">
        <f>VLOOKUP($B313,Data!$A$8:$EZ$351,Data!EQ$4,FALSE)</f>
        <v>3.0167627029858566E-2</v>
      </c>
      <c r="Y313" s="22">
        <f>VLOOKUP($B313,Data!$A$8:$EZ$351,Data!ER$4,FALSE)</f>
        <v>3.0565838180856689E-2</v>
      </c>
      <c r="Z313" s="22">
        <f>VLOOKUP($B313,Data!$A$8:$EZ$351,Data!ES$4,FALSE)</f>
        <v>2.9994714587737843E-2</v>
      </c>
      <c r="AA313" s="22">
        <f>VLOOKUP($B313,Data!$A$8:$EZ$351,Data!ET$4,FALSE)</f>
        <v>2.9136920618007458E-2</v>
      </c>
      <c r="AB313" s="22">
        <f>VLOOKUP($B313,Data!$A$8:$EZ$351,Data!EU$4,FALSE)</f>
        <v>2.954065469904963E-2</v>
      </c>
      <c r="AC313" s="22">
        <f>VLOOKUP($B313,Data!$A$8:$EZ$351,Data!EV$4,FALSE)</f>
        <v>2.8463136033229492E-2</v>
      </c>
      <c r="AD313" s="22">
        <f>VLOOKUP($B313,Data!$A$8:$EZ$351,Data!EW$4,FALSE)</f>
        <v>2.8018528049408131E-2</v>
      </c>
      <c r="AE313" s="22">
        <f>VLOOKUP($B313,Data!$A$8:$EZ$351,Data!EX$4,FALSE)</f>
        <v>2.7197549770290964E-2</v>
      </c>
      <c r="AF313" s="22">
        <f>VLOOKUP($B313,Data!$A$8:$EZ$351,Data!EY$4,FALSE)</f>
        <v>2.7895266868076536E-2</v>
      </c>
      <c r="AG313" s="22">
        <f>VLOOKUP($B313,Data!$A$8:$EZ$351,Data!EZ$4,FALSE)</f>
        <v>2.8521341463414635E-2</v>
      </c>
      <c r="AH313" s="22">
        <f>VLOOKUP($B313,Data!$A$8:$FA$351,Data!FA$4,FALSE)</f>
        <v>2.8933804951995958E-2</v>
      </c>
      <c r="AI313" s="22">
        <f>VLOOKUP($B313,Data!$A$8:FB$351,Data!FB$4,FALSE)</f>
        <v>2.9024266936299292E-2</v>
      </c>
      <c r="AJ313" s="22">
        <f>VLOOKUP($B313,Data!$A$8:FC$351,Data!FC$4,FALSE)</f>
        <v>2.9759639459188782E-2</v>
      </c>
      <c r="AK313" s="22">
        <f>VLOOKUP($B313,Data!$A$8:FD$351,Data!FD$4,FALSE)</f>
        <v>6.9271457085828339E-2</v>
      </c>
      <c r="AL313" s="22">
        <f>VLOOKUP($B313,Data!$A$8:FE$351,Data!FE$4,FALSE)</f>
        <v>7.1675810473815466E-2</v>
      </c>
      <c r="AM313" s="22">
        <f>VLOOKUP($B313,Data!$A$8:FF$351,Data!FF$4,FALSE)</f>
        <v>7.0298363811357067E-2</v>
      </c>
      <c r="AN313" s="22" t="e">
        <f>VLOOKUP($B313,Data!$A$8:$EZ$351,Data!#REF!,FALSE)</f>
        <v>#REF!</v>
      </c>
      <c r="AO313" s="22" t="e">
        <f>VLOOKUP($B313,Data!$A$8:$EZ$351,Data!#REF!,FALSE)</f>
        <v>#REF!</v>
      </c>
      <c r="AP313" s="22" t="e">
        <f>VLOOKUP($B313,Data!$A$8:$EZ$351,Data!#REF!,FALSE)</f>
        <v>#REF!</v>
      </c>
      <c r="AQ313" s="22" t="e">
        <f>VLOOKUP($B313,Data!$A$8:$EZ$351,Data!#REF!,FALSE)</f>
        <v>#REF!</v>
      </c>
      <c r="AR313" s="22" t="e">
        <f>VLOOKUP($B313,Data!$A$8:$EZ$351,Data!#REF!,FALSE)</f>
        <v>#REF!</v>
      </c>
      <c r="AS313" s="22" t="e">
        <f>VLOOKUP($B313,Data!$A$8:$EZ$351,Data!#REF!,FALSE)</f>
        <v>#REF!</v>
      </c>
      <c r="AT313" s="22" t="e">
        <f>VLOOKUP($B313,Data!$A$8:$EZ$351,Data!#REF!,FALSE)</f>
        <v>#REF!</v>
      </c>
      <c r="AU313" s="22" t="e">
        <f>VLOOKUP($B313,Data!$A$8:$EZ$351,Data!#REF!,FALSE)</f>
        <v>#REF!</v>
      </c>
      <c r="AV313" s="22" t="e">
        <f>VLOOKUP($B313,Data!$A$8:$EZ$351,Data!#REF!,FALSE)</f>
        <v>#REF!</v>
      </c>
      <c r="AW313" s="22" t="e">
        <f>VLOOKUP($B313,Data!$A$8:$EZ$351,Data!#REF!,FALSE)</f>
        <v>#REF!</v>
      </c>
      <c r="AX313" s="22" t="e">
        <f>VLOOKUP($B313,Data!$A$8:$EZ$351,Data!#REF!,FALSE)</f>
        <v>#REF!</v>
      </c>
      <c r="AY313" s="22" t="e">
        <f>VLOOKUP($B313,Data!$A$8:$EZ$351,Data!#REF!,FALSE)</f>
        <v>#REF!</v>
      </c>
      <c r="AZ313" s="22" t="e">
        <f>VLOOKUP($B313,Data!$A$8:$EZ$351,Data!#REF!,FALSE)</f>
        <v>#REF!</v>
      </c>
      <c r="BA313" s="22" t="e">
        <f>VLOOKUP($B313,Data!$A$8:$EZ$351,Data!#REF!,FALSE)</f>
        <v>#REF!</v>
      </c>
      <c r="BB313" s="22" t="e">
        <f>VLOOKUP($B313,Data!$A$8:$EZ$351,Data!#REF!,FALSE)</f>
        <v>#REF!</v>
      </c>
      <c r="BC313" s="22" t="e">
        <f>VLOOKUP($B313,Data!$A$8:$EZ$351,Data!#REF!,FALSE)</f>
        <v>#REF!</v>
      </c>
      <c r="BD313" s="22" t="e">
        <f>VLOOKUP($B313,Data!$A$8:$EZ$351,Data!#REF!,FALSE)</f>
        <v>#REF!</v>
      </c>
      <c r="BE313" s="22" t="e">
        <f>VLOOKUP($B313,Data!$A$8:$EZ$351,Data!#REF!,FALSE)</f>
        <v>#REF!</v>
      </c>
    </row>
    <row r="314" spans="1:57" x14ac:dyDescent="0.3">
      <c r="A314" s="1"/>
      <c r="B314" s="16" t="s">
        <v>323</v>
      </c>
      <c r="C314" s="35" t="s">
        <v>440</v>
      </c>
      <c r="D314" t="s">
        <v>442</v>
      </c>
      <c r="E314" s="36" t="s">
        <v>323</v>
      </c>
      <c r="F314" t="s">
        <v>384</v>
      </c>
      <c r="G314" t="s">
        <v>418</v>
      </c>
      <c r="H314" s="22" t="e">
        <f>VLOOKUP($B314,Data!$A$8:$EZ$351,Data!EA$4,FALSE)</f>
        <v>#DIV/0!</v>
      </c>
      <c r="I314" s="22">
        <f>VLOOKUP($B314,Data!$A$8:$EZ$351,Data!EB$4,FALSE)</f>
        <v>5.8574126534466475E-2</v>
      </c>
      <c r="J314" s="22">
        <f>VLOOKUP($B314,Data!$A$8:$EZ$351,Data!EC$4,FALSE)</f>
        <v>5.50796626054358E-2</v>
      </c>
      <c r="K314" s="22">
        <f>VLOOKUP($B314,Data!$A$8:$EZ$351,Data!ED$4,FALSE)</f>
        <v>4.6826741996233524E-2</v>
      </c>
      <c r="L314" s="22">
        <f>VLOOKUP($B314,Data!$A$8:$EZ$351,Data!EE$4,FALSE)</f>
        <v>4.5528301886792452E-2</v>
      </c>
      <c r="M314" s="22">
        <f>VLOOKUP($B314,Data!$A$8:$EZ$351,Data!EF$4,FALSE)</f>
        <v>3.9990654205607476E-2</v>
      </c>
      <c r="N314" s="22">
        <f>VLOOKUP($B314,Data!$A$8:$EZ$351,Data!EG$4,FALSE)</f>
        <v>3.6523400191021967E-2</v>
      </c>
      <c r="O314" s="22">
        <f>VLOOKUP($B314,Data!$A$8:$EZ$351,Data!EH$4,FALSE)</f>
        <v>3.1890067502410802E-2</v>
      </c>
      <c r="P314" s="22">
        <f>VLOOKUP($B314,Data!$A$8:$EZ$351,Data!EI$4,FALSE)</f>
        <v>3.1266924564796905E-2</v>
      </c>
      <c r="Q314" s="22">
        <f>VLOOKUP($B314,Data!$A$8:$EZ$351,Data!EJ$4,FALSE)</f>
        <v>3.8951923076923078E-2</v>
      </c>
      <c r="R314" s="22">
        <f>VLOOKUP($B314,Data!$A$8:$EZ$351,Data!EK$4,FALSE)</f>
        <v>3.6809116809116811E-2</v>
      </c>
      <c r="S314" s="22">
        <f>VLOOKUP($B314,Data!$A$8:$EZ$351,Data!EL$4,FALSE)</f>
        <v>3.2461977186311788E-2</v>
      </c>
      <c r="T314" s="22">
        <f>VLOOKUP($B314,Data!$A$8:$EZ$351,Data!EM$4,FALSE)</f>
        <v>3.3843212237093689E-2</v>
      </c>
      <c r="U314" s="22">
        <f>VLOOKUP($B314,Data!$A$8:$EZ$351,Data!EN$4,FALSE)</f>
        <v>3.1645933014354068E-2</v>
      </c>
      <c r="V314" s="22">
        <f>VLOOKUP($B314,Data!$A$8:$EZ$351,Data!EO$4,FALSE)</f>
        <v>3.0133460438512869E-2</v>
      </c>
      <c r="W314" s="22">
        <f>VLOOKUP($B314,Data!$A$8:$EZ$351,Data!EP$4,FALSE)</f>
        <v>2.9213806327900289E-2</v>
      </c>
      <c r="X314" s="22">
        <f>VLOOKUP($B314,Data!$A$8:$EZ$351,Data!EQ$4,FALSE)</f>
        <v>3.0124282982791586E-2</v>
      </c>
      <c r="Y314" s="22">
        <f>VLOOKUP($B314,Data!$A$8:$EZ$351,Data!ER$4,FALSE)</f>
        <v>3.0047619047619049E-2</v>
      </c>
      <c r="Z314" s="22">
        <f>VLOOKUP($B314,Data!$A$8:$EZ$351,Data!ES$4,FALSE)</f>
        <v>3.029608404966571E-2</v>
      </c>
      <c r="AA314" s="22">
        <f>VLOOKUP($B314,Data!$A$8:$EZ$351,Data!ET$4,FALSE)</f>
        <v>2.8139980824544584E-2</v>
      </c>
      <c r="AB314" s="22">
        <f>VLOOKUP($B314,Data!$A$8:$EZ$351,Data!EU$4,FALSE)</f>
        <v>3.0067372473532243E-2</v>
      </c>
      <c r="AC314" s="22">
        <f>VLOOKUP($B314,Data!$A$8:$EZ$351,Data!EV$4,FALSE)</f>
        <v>3.2710371819960858E-2</v>
      </c>
      <c r="AD314" s="22">
        <f>VLOOKUP($B314,Data!$A$8:$EZ$351,Data!EW$4,FALSE)</f>
        <v>3.2928015564202336E-2</v>
      </c>
      <c r="AE314" s="22">
        <f>VLOOKUP($B314,Data!$A$8:$EZ$351,Data!EX$4,FALSE)</f>
        <v>3.197252208047105E-2</v>
      </c>
      <c r="AF314" s="22">
        <f>VLOOKUP($B314,Data!$A$8:$EZ$351,Data!EY$4,FALSE)</f>
        <v>3.4140316205533594E-2</v>
      </c>
      <c r="AG314" s="22">
        <f>VLOOKUP($B314,Data!$A$8:$EZ$351,Data!EZ$4,FALSE)</f>
        <v>3.1761252446183955E-2</v>
      </c>
      <c r="AH314" s="22">
        <f>VLOOKUP($B314,Data!$A$8:$FA$351,Data!FA$4,FALSE)</f>
        <v>2.9990328820116055E-2</v>
      </c>
      <c r="AI314" s="22">
        <f>VLOOKUP($B314,Data!$A$8:FB$351,Data!FB$4,FALSE)</f>
        <v>2.885899814471243E-2</v>
      </c>
      <c r="AJ314" s="22">
        <f>VLOOKUP($B314,Data!$A$8:FC$351,Data!FC$4,FALSE)</f>
        <v>2.9273387829246138E-2</v>
      </c>
      <c r="AK314" s="22">
        <f>VLOOKUP($B314,Data!$A$8:FD$351,Data!FD$4,FALSE)</f>
        <v>6.1612318840579709E-2</v>
      </c>
      <c r="AL314" s="22">
        <f>VLOOKUP($B314,Data!$A$8:FE$351,Data!FE$4,FALSE)</f>
        <v>6.17219152854512E-2</v>
      </c>
      <c r="AM314" s="22">
        <f>VLOOKUP($B314,Data!$A$8:FF$351,Data!FF$4,FALSE)</f>
        <v>5.9906103286384974E-2</v>
      </c>
      <c r="AN314" s="22" t="e">
        <f>VLOOKUP($B314,Data!$A$8:$EZ$351,Data!#REF!,FALSE)</f>
        <v>#REF!</v>
      </c>
      <c r="AO314" s="22" t="e">
        <f>VLOOKUP($B314,Data!$A$8:$EZ$351,Data!#REF!,FALSE)</f>
        <v>#REF!</v>
      </c>
      <c r="AP314" s="22" t="e">
        <f>VLOOKUP($B314,Data!$A$8:$EZ$351,Data!#REF!,FALSE)</f>
        <v>#REF!</v>
      </c>
      <c r="AQ314" s="22" t="e">
        <f>VLOOKUP($B314,Data!$A$8:$EZ$351,Data!#REF!,FALSE)</f>
        <v>#REF!</v>
      </c>
      <c r="AR314" s="22" t="e">
        <f>VLOOKUP($B314,Data!$A$8:$EZ$351,Data!#REF!,FALSE)</f>
        <v>#REF!</v>
      </c>
      <c r="AS314" s="22" t="e">
        <f>VLOOKUP($B314,Data!$A$8:$EZ$351,Data!#REF!,FALSE)</f>
        <v>#REF!</v>
      </c>
      <c r="AT314" s="22" t="e">
        <f>VLOOKUP($B314,Data!$A$8:$EZ$351,Data!#REF!,FALSE)</f>
        <v>#REF!</v>
      </c>
      <c r="AU314" s="22" t="e">
        <f>VLOOKUP($B314,Data!$A$8:$EZ$351,Data!#REF!,FALSE)</f>
        <v>#REF!</v>
      </c>
      <c r="AV314" s="22" t="e">
        <f>VLOOKUP($B314,Data!$A$8:$EZ$351,Data!#REF!,FALSE)</f>
        <v>#REF!</v>
      </c>
      <c r="AW314" s="22" t="e">
        <f>VLOOKUP($B314,Data!$A$8:$EZ$351,Data!#REF!,FALSE)</f>
        <v>#REF!</v>
      </c>
      <c r="AX314" s="22" t="e">
        <f>VLOOKUP($B314,Data!$A$8:$EZ$351,Data!#REF!,FALSE)</f>
        <v>#REF!</v>
      </c>
      <c r="AY314" s="22" t="e">
        <f>VLOOKUP($B314,Data!$A$8:$EZ$351,Data!#REF!,FALSE)</f>
        <v>#REF!</v>
      </c>
      <c r="AZ314" s="22" t="e">
        <f>VLOOKUP($B314,Data!$A$8:$EZ$351,Data!#REF!,FALSE)</f>
        <v>#REF!</v>
      </c>
      <c r="BA314" s="22" t="e">
        <f>VLOOKUP($B314,Data!$A$8:$EZ$351,Data!#REF!,FALSE)</f>
        <v>#REF!</v>
      </c>
      <c r="BB314" s="22" t="e">
        <f>VLOOKUP($B314,Data!$A$8:$EZ$351,Data!#REF!,FALSE)</f>
        <v>#REF!</v>
      </c>
      <c r="BC314" s="22" t="e">
        <f>VLOOKUP($B314,Data!$A$8:$EZ$351,Data!#REF!,FALSE)</f>
        <v>#REF!</v>
      </c>
      <c r="BD314" s="22" t="e">
        <f>VLOOKUP($B314,Data!$A$8:$EZ$351,Data!#REF!,FALSE)</f>
        <v>#REF!</v>
      </c>
      <c r="BE314" s="22" t="e">
        <f>VLOOKUP($B314,Data!$A$8:$EZ$351,Data!#REF!,FALSE)</f>
        <v>#REF!</v>
      </c>
    </row>
    <row r="315" spans="1:57" x14ac:dyDescent="0.3">
      <c r="A315" s="1"/>
      <c r="B315" s="16" t="s">
        <v>324</v>
      </c>
      <c r="C315" s="35" t="s">
        <v>440</v>
      </c>
      <c r="D315" t="s">
        <v>0</v>
      </c>
      <c r="E315" s="36" t="s">
        <v>324</v>
      </c>
      <c r="F315" t="s">
        <v>386</v>
      </c>
      <c r="G315" t="s">
        <v>418</v>
      </c>
      <c r="H315" s="22" t="e">
        <f>VLOOKUP($B315,Data!$A$8:$EZ$351,Data!EA$4,FALSE)</f>
        <v>#DIV/0!</v>
      </c>
      <c r="I315" s="22">
        <f>VLOOKUP($B315,Data!$A$8:$EZ$351,Data!EB$4,FALSE)</f>
        <v>3.161842105263158E-2</v>
      </c>
      <c r="J315" s="22">
        <f>VLOOKUP($B315,Data!$A$8:$EZ$351,Data!EC$4,FALSE)</f>
        <v>3.0147849462365591E-2</v>
      </c>
      <c r="K315" s="22">
        <f>VLOOKUP($B315,Data!$A$8:$EZ$351,Data!ED$4,FALSE)</f>
        <v>2.8331015299026426E-2</v>
      </c>
      <c r="L315" s="22">
        <f>VLOOKUP($B315,Data!$A$8:$EZ$351,Data!EE$4,FALSE)</f>
        <v>2.8785310734463276E-2</v>
      </c>
      <c r="M315" s="22">
        <f>VLOOKUP($B315,Data!$A$8:$EZ$351,Data!EF$4,FALSE)</f>
        <v>2.4697609001406471E-2</v>
      </c>
      <c r="N315" s="22">
        <f>VLOOKUP($B315,Data!$A$8:$EZ$351,Data!EG$4,FALSE)</f>
        <v>2.1703296703296703E-2</v>
      </c>
      <c r="O315" s="22">
        <f>VLOOKUP($B315,Data!$A$8:$EZ$351,Data!EH$4,FALSE)</f>
        <v>1.9082191780821919E-2</v>
      </c>
      <c r="P315" s="22">
        <f>VLOOKUP($B315,Data!$A$8:$EZ$351,Data!EI$4,FALSE)</f>
        <v>1.9574175824175824E-2</v>
      </c>
      <c r="Q315" s="22">
        <f>VLOOKUP($B315,Data!$A$8:$EZ$351,Data!EJ$4,FALSE)</f>
        <v>1.830832196452933E-2</v>
      </c>
      <c r="R315" s="22">
        <f>VLOOKUP($B315,Data!$A$8:$EZ$351,Data!EK$4,FALSE)</f>
        <v>1.706849315068493E-2</v>
      </c>
      <c r="S315" s="22">
        <f>VLOOKUP($B315,Data!$A$8:$EZ$351,Data!EL$4,FALSE)</f>
        <v>1.6840659340659342E-2</v>
      </c>
      <c r="T315" s="22">
        <f>VLOOKUP($B315,Data!$A$8:$EZ$351,Data!EM$4,FALSE)</f>
        <v>1.781718963165075E-2</v>
      </c>
      <c r="U315" s="22">
        <f>VLOOKUP($B315,Data!$A$8:$EZ$351,Data!EN$4,FALSE)</f>
        <v>1.6840659340659342E-2</v>
      </c>
      <c r="V315" s="22">
        <f>VLOOKUP($B315,Data!$A$8:$EZ$351,Data!EO$4,FALSE)</f>
        <v>1.717877094972067E-2</v>
      </c>
      <c r="W315" s="22">
        <f>VLOOKUP($B315,Data!$A$8:$EZ$351,Data!EP$4,FALSE)</f>
        <v>1.6974431818181819E-2</v>
      </c>
      <c r="X315" s="22">
        <f>VLOOKUP($B315,Data!$A$8:$EZ$351,Data!EQ$4,FALSE)</f>
        <v>1.806122448979592E-2</v>
      </c>
      <c r="Y315" s="22">
        <f>VLOOKUP($B315,Data!$A$8:$EZ$351,Data!ER$4,FALSE)</f>
        <v>1.7782546494992849E-2</v>
      </c>
      <c r="Z315" s="22">
        <f>VLOOKUP($B315,Data!$A$8:$EZ$351,Data!ES$4,FALSE)</f>
        <v>1.7119113573407202E-2</v>
      </c>
      <c r="AA315" s="22">
        <f>VLOOKUP($B315,Data!$A$8:$EZ$351,Data!ET$4,FALSE)</f>
        <v>1.688949522510232E-2</v>
      </c>
      <c r="AB315" s="22">
        <f>VLOOKUP($B315,Data!$A$8:$EZ$351,Data!EU$4,FALSE)</f>
        <v>1.7489878542510121E-2</v>
      </c>
      <c r="AC315" s="22">
        <f>VLOOKUP($B315,Data!$A$8:$EZ$351,Data!EV$4,FALSE)</f>
        <v>1.6777188328912465E-2</v>
      </c>
      <c r="AD315" s="22">
        <f>VLOOKUP($B315,Data!$A$8:$EZ$351,Data!EW$4,FALSE)</f>
        <v>1.6853785900783291E-2</v>
      </c>
      <c r="AE315" s="22">
        <f>VLOOKUP($B315,Data!$A$8:$EZ$351,Data!EX$4,FALSE)</f>
        <v>1.5826972010178117E-2</v>
      </c>
      <c r="AF315" s="22">
        <f>VLOOKUP($B315,Data!$A$8:$EZ$351,Data!EY$4,FALSE)</f>
        <v>1.7615480649188515E-2</v>
      </c>
      <c r="AG315" s="22">
        <f>VLOOKUP($B315,Data!$A$8:$EZ$351,Data!EZ$4,FALSE)</f>
        <v>1.8318122555410692E-2</v>
      </c>
      <c r="AH315" s="22">
        <f>VLOOKUP($B315,Data!$A$8:$FA$351,Data!FA$4,FALSE)</f>
        <v>1.9478021978021978E-2</v>
      </c>
      <c r="AI315" s="22">
        <f>VLOOKUP($B315,Data!$A$8:FB$351,Data!FB$4,FALSE)</f>
        <v>2.0640668523676881E-2</v>
      </c>
      <c r="AJ315" s="22">
        <f>VLOOKUP($B315,Data!$A$8:FC$351,Data!FC$4,FALSE)</f>
        <v>2.1725105189340812E-2</v>
      </c>
      <c r="AK315" s="22">
        <f>VLOOKUP($B315,Data!$A$8:FD$351,Data!FD$4,FALSE)</f>
        <v>5.1147994467496544E-2</v>
      </c>
      <c r="AL315" s="22">
        <f>VLOOKUP($B315,Data!$A$8:FE$351,Data!FE$4,FALSE)</f>
        <v>5.0027100271002711E-2</v>
      </c>
      <c r="AM315" s="22">
        <f>VLOOKUP($B315,Data!$A$8:FF$351,Data!FF$4,FALSE)</f>
        <v>4.7540106951871657E-2</v>
      </c>
      <c r="AN315" s="22" t="e">
        <f>VLOOKUP($B315,Data!$A$8:$EZ$351,Data!#REF!,FALSE)</f>
        <v>#REF!</v>
      </c>
      <c r="AO315" s="22" t="e">
        <f>VLOOKUP($B315,Data!$A$8:$EZ$351,Data!#REF!,FALSE)</f>
        <v>#REF!</v>
      </c>
      <c r="AP315" s="22" t="e">
        <f>VLOOKUP($B315,Data!$A$8:$EZ$351,Data!#REF!,FALSE)</f>
        <v>#REF!</v>
      </c>
      <c r="AQ315" s="22" t="e">
        <f>VLOOKUP($B315,Data!$A$8:$EZ$351,Data!#REF!,FALSE)</f>
        <v>#REF!</v>
      </c>
      <c r="AR315" s="22" t="e">
        <f>VLOOKUP($B315,Data!$A$8:$EZ$351,Data!#REF!,FALSE)</f>
        <v>#REF!</v>
      </c>
      <c r="AS315" s="22" t="e">
        <f>VLOOKUP($B315,Data!$A$8:$EZ$351,Data!#REF!,FALSE)</f>
        <v>#REF!</v>
      </c>
      <c r="AT315" s="22" t="e">
        <f>VLOOKUP($B315,Data!$A$8:$EZ$351,Data!#REF!,FALSE)</f>
        <v>#REF!</v>
      </c>
      <c r="AU315" s="22" t="e">
        <f>VLOOKUP($B315,Data!$A$8:$EZ$351,Data!#REF!,FALSE)</f>
        <v>#REF!</v>
      </c>
      <c r="AV315" s="22" t="e">
        <f>VLOOKUP($B315,Data!$A$8:$EZ$351,Data!#REF!,FALSE)</f>
        <v>#REF!</v>
      </c>
      <c r="AW315" s="22" t="e">
        <f>VLOOKUP($B315,Data!$A$8:$EZ$351,Data!#REF!,FALSE)</f>
        <v>#REF!</v>
      </c>
      <c r="AX315" s="22" t="e">
        <f>VLOOKUP($B315,Data!$A$8:$EZ$351,Data!#REF!,FALSE)</f>
        <v>#REF!</v>
      </c>
      <c r="AY315" s="22" t="e">
        <f>VLOOKUP($B315,Data!$A$8:$EZ$351,Data!#REF!,FALSE)</f>
        <v>#REF!</v>
      </c>
      <c r="AZ315" s="22" t="e">
        <f>VLOOKUP($B315,Data!$A$8:$EZ$351,Data!#REF!,FALSE)</f>
        <v>#REF!</v>
      </c>
      <c r="BA315" s="22" t="e">
        <f>VLOOKUP($B315,Data!$A$8:$EZ$351,Data!#REF!,FALSE)</f>
        <v>#REF!</v>
      </c>
      <c r="BB315" s="22" t="e">
        <f>VLOOKUP($B315,Data!$A$8:$EZ$351,Data!#REF!,FALSE)</f>
        <v>#REF!</v>
      </c>
      <c r="BC315" s="22" t="e">
        <f>VLOOKUP($B315,Data!$A$8:$EZ$351,Data!#REF!,FALSE)</f>
        <v>#REF!</v>
      </c>
      <c r="BD315" s="22" t="e">
        <f>VLOOKUP($B315,Data!$A$8:$EZ$351,Data!#REF!,FALSE)</f>
        <v>#REF!</v>
      </c>
      <c r="BE315" s="22" t="e">
        <f>VLOOKUP($B315,Data!$A$8:$EZ$351,Data!#REF!,FALSE)</f>
        <v>#REF!</v>
      </c>
    </row>
    <row r="316" spans="1:57" x14ac:dyDescent="0.3">
      <c r="A316" s="1"/>
      <c r="B316" s="16" t="s">
        <v>325</v>
      </c>
      <c r="C316" s="35" t="s">
        <v>446</v>
      </c>
      <c r="D316" t="s">
        <v>442</v>
      </c>
      <c r="E316" s="36" t="s">
        <v>325</v>
      </c>
      <c r="F316" t="s">
        <v>418</v>
      </c>
      <c r="G316" t="s">
        <v>418</v>
      </c>
      <c r="H316" s="22" t="e">
        <f>VLOOKUP($B316,Data!$A$8:$EZ$351,Data!EA$4,FALSE)</f>
        <v>#DIV/0!</v>
      </c>
      <c r="I316" s="22">
        <f>VLOOKUP($B316,Data!$A$8:$EZ$351,Data!EB$4,FALSE)</f>
        <v>4.3485012639942221E-2</v>
      </c>
      <c r="J316" s="22">
        <f>VLOOKUP($B316,Data!$A$8:$EZ$351,Data!EC$4,FALSE)</f>
        <v>4.0720461095100864E-2</v>
      </c>
      <c r="K316" s="22">
        <f>VLOOKUP($B316,Data!$A$8:$EZ$351,Data!ED$4,FALSE)</f>
        <v>3.7783088235294117E-2</v>
      </c>
      <c r="L316" s="22">
        <f>VLOOKUP($B316,Data!$A$8:$EZ$351,Data!EE$4,FALSE)</f>
        <v>3.8029411764705881E-2</v>
      </c>
      <c r="M316" s="22">
        <f>VLOOKUP($B316,Data!$A$8:$EZ$351,Data!EF$4,FALSE)</f>
        <v>3.4382232176185142E-2</v>
      </c>
      <c r="N316" s="22">
        <f>VLOOKUP($B316,Data!$A$8:$EZ$351,Data!EG$4,FALSE)</f>
        <v>3.0820037105751392E-2</v>
      </c>
      <c r="O316" s="22">
        <f>VLOOKUP($B316,Data!$A$8:$EZ$351,Data!EH$4,FALSE)</f>
        <v>2.7297698589458054E-2</v>
      </c>
      <c r="P316" s="22">
        <f>VLOOKUP($B316,Data!$A$8:$EZ$351,Data!EI$4,FALSE)</f>
        <v>2.7725591715976331E-2</v>
      </c>
      <c r="Q316" s="22">
        <f>VLOOKUP($B316,Data!$A$8:$EZ$351,Data!EJ$4,FALSE)</f>
        <v>2.6921944035346097E-2</v>
      </c>
      <c r="R316" s="22">
        <f>VLOOKUP($B316,Data!$A$8:$EZ$351,Data!EK$4,FALSE)</f>
        <v>2.5511405445180279E-2</v>
      </c>
      <c r="S316" s="22">
        <f>VLOOKUP($B316,Data!$A$8:$EZ$351,Data!EL$4,FALSE)</f>
        <v>2.4187752108544187E-2</v>
      </c>
      <c r="T316" s="22">
        <f>VLOOKUP($B316,Data!$A$8:$EZ$351,Data!EM$4,FALSE)</f>
        <v>2.6623424759080801E-2</v>
      </c>
      <c r="U316" s="22">
        <f>VLOOKUP($B316,Data!$A$8:$EZ$351,Data!EN$4,FALSE)</f>
        <v>2.5424545791620318E-2</v>
      </c>
      <c r="V316" s="22">
        <f>VLOOKUP($B316,Data!$A$8:$EZ$351,Data!EO$4,FALSE)</f>
        <v>2.4898486526393503E-2</v>
      </c>
      <c r="W316" s="22">
        <f>VLOOKUP($B316,Data!$A$8:$EZ$351,Data!EP$4,FALSE)</f>
        <v>2.3926838372527064E-2</v>
      </c>
      <c r="X316" s="22">
        <f>VLOOKUP($B316,Data!$A$8:$EZ$351,Data!EQ$4,FALSE)</f>
        <v>2.5333333333333333E-2</v>
      </c>
      <c r="Y316" s="22">
        <f>VLOOKUP($B316,Data!$A$8:$EZ$351,Data!ER$4,FALSE)</f>
        <v>2.5086893555394642E-2</v>
      </c>
      <c r="Z316" s="22">
        <f>VLOOKUP($B316,Data!$A$8:$EZ$351,Data!ES$4,FALSE)</f>
        <v>2.4660370504903741E-2</v>
      </c>
      <c r="AA316" s="22">
        <f>VLOOKUP($B316,Data!$A$8:$EZ$351,Data!ET$4,FALSE)</f>
        <v>2.3531518624641833E-2</v>
      </c>
      <c r="AB316" s="22">
        <f>VLOOKUP($B316,Data!$A$8:$EZ$351,Data!EU$4,FALSE)</f>
        <v>2.5015861825872402E-2</v>
      </c>
      <c r="AC316" s="22">
        <f>VLOOKUP($B316,Data!$A$8:$EZ$351,Data!EV$4,FALSE)</f>
        <v>2.5527531083481349E-2</v>
      </c>
      <c r="AD316" s="22">
        <f>VLOOKUP($B316,Data!$A$8:$EZ$351,Data!EW$4,FALSE)</f>
        <v>2.4996471418489766E-2</v>
      </c>
      <c r="AE316" s="22">
        <f>VLOOKUP($B316,Data!$A$8:$EZ$351,Data!EX$4,FALSE)</f>
        <v>2.4304916873010257E-2</v>
      </c>
      <c r="AF316" s="22">
        <f>VLOOKUP($B316,Data!$A$8:$EZ$351,Data!EY$4,FALSE)</f>
        <v>2.6903825527350732E-2</v>
      </c>
      <c r="AG316" s="22">
        <f>VLOOKUP($B316,Data!$A$8:$EZ$351,Data!EZ$4,FALSE)</f>
        <v>2.642806012884753E-2</v>
      </c>
      <c r="AH316" s="22">
        <f>VLOOKUP($B316,Data!$A$8:$FA$351,Data!FA$4,FALSE)</f>
        <v>2.6261180679785331E-2</v>
      </c>
      <c r="AI316" s="22">
        <f>VLOOKUP($B316,Data!$A$8:FB$351,Data!FB$4,FALSE)</f>
        <v>2.5897163120567376E-2</v>
      </c>
      <c r="AJ316" s="22">
        <f>VLOOKUP($B316,Data!$A$8:FC$351,Data!FC$4,FALSE)</f>
        <v>2.7416607523066003E-2</v>
      </c>
      <c r="AK316" s="22">
        <f>VLOOKUP($B316,Data!$A$8:FD$351,Data!FD$4,FALSE)</f>
        <v>6.2217098261794966E-2</v>
      </c>
      <c r="AL316" s="22">
        <f>VLOOKUP($B316,Data!$A$8:FE$351,Data!FE$4,FALSE)</f>
        <v>6.1024459411556188E-2</v>
      </c>
      <c r="AM316" s="22">
        <f>VLOOKUP($B316,Data!$A$8:FF$351,Data!FF$4,FALSE)</f>
        <v>5.7523742525501229E-2</v>
      </c>
      <c r="AN316" s="22" t="e">
        <f>VLOOKUP($B316,Data!$A$8:$EZ$351,Data!#REF!,FALSE)</f>
        <v>#REF!</v>
      </c>
      <c r="AO316" s="22" t="e">
        <f>VLOOKUP($B316,Data!$A$8:$EZ$351,Data!#REF!,FALSE)</f>
        <v>#REF!</v>
      </c>
      <c r="AP316" s="22" t="e">
        <f>VLOOKUP($B316,Data!$A$8:$EZ$351,Data!#REF!,FALSE)</f>
        <v>#REF!</v>
      </c>
      <c r="AQ316" s="22" t="e">
        <f>VLOOKUP($B316,Data!$A$8:$EZ$351,Data!#REF!,FALSE)</f>
        <v>#REF!</v>
      </c>
      <c r="AR316" s="22" t="e">
        <f>VLOOKUP($B316,Data!$A$8:$EZ$351,Data!#REF!,FALSE)</f>
        <v>#REF!</v>
      </c>
      <c r="AS316" s="22" t="e">
        <f>VLOOKUP($B316,Data!$A$8:$EZ$351,Data!#REF!,FALSE)</f>
        <v>#REF!</v>
      </c>
      <c r="AT316" s="22" t="e">
        <f>VLOOKUP($B316,Data!$A$8:$EZ$351,Data!#REF!,FALSE)</f>
        <v>#REF!</v>
      </c>
      <c r="AU316" s="22" t="e">
        <f>VLOOKUP($B316,Data!$A$8:$EZ$351,Data!#REF!,FALSE)</f>
        <v>#REF!</v>
      </c>
      <c r="AV316" s="22" t="e">
        <f>VLOOKUP($B316,Data!$A$8:$EZ$351,Data!#REF!,FALSE)</f>
        <v>#REF!</v>
      </c>
      <c r="AW316" s="22" t="e">
        <f>VLOOKUP($B316,Data!$A$8:$EZ$351,Data!#REF!,FALSE)</f>
        <v>#REF!</v>
      </c>
      <c r="AX316" s="22" t="e">
        <f>VLOOKUP($B316,Data!$A$8:$EZ$351,Data!#REF!,FALSE)</f>
        <v>#REF!</v>
      </c>
      <c r="AY316" s="22" t="e">
        <f>VLOOKUP($B316,Data!$A$8:$EZ$351,Data!#REF!,FALSE)</f>
        <v>#REF!</v>
      </c>
      <c r="AZ316" s="22" t="e">
        <f>VLOOKUP($B316,Data!$A$8:$EZ$351,Data!#REF!,FALSE)</f>
        <v>#REF!</v>
      </c>
      <c r="BA316" s="22" t="e">
        <f>VLOOKUP($B316,Data!$A$8:$EZ$351,Data!#REF!,FALSE)</f>
        <v>#REF!</v>
      </c>
      <c r="BB316" s="22" t="e">
        <f>VLOOKUP($B316,Data!$A$8:$EZ$351,Data!#REF!,FALSE)</f>
        <v>#REF!</v>
      </c>
      <c r="BC316" s="22" t="e">
        <f>VLOOKUP($B316,Data!$A$8:$EZ$351,Data!#REF!,FALSE)</f>
        <v>#REF!</v>
      </c>
      <c r="BD316" s="22" t="e">
        <f>VLOOKUP($B316,Data!$A$8:$EZ$351,Data!#REF!,FALSE)</f>
        <v>#REF!</v>
      </c>
      <c r="BE316" s="22" t="e">
        <f>VLOOKUP($B316,Data!$A$8:$EZ$351,Data!#REF!,FALSE)</f>
        <v>#REF!</v>
      </c>
    </row>
    <row r="317" spans="1:57" x14ac:dyDescent="0.3">
      <c r="A317" s="1"/>
      <c r="B317" s="16" t="s">
        <v>326</v>
      </c>
      <c r="C317" s="35" t="s">
        <v>440</v>
      </c>
      <c r="D317" t="s">
        <v>0</v>
      </c>
      <c r="E317" s="36" t="s">
        <v>326</v>
      </c>
      <c r="F317" t="s">
        <v>394</v>
      </c>
      <c r="G317" t="s">
        <v>418</v>
      </c>
      <c r="H317" s="22" t="e">
        <f>VLOOKUP($B317,Data!$A$8:$EZ$351,Data!EA$4,FALSE)</f>
        <v>#DIV/0!</v>
      </c>
      <c r="I317" s="22">
        <f>VLOOKUP($B317,Data!$A$8:$EZ$351,Data!EB$4,FALSE)</f>
        <v>5.1254545454545455E-2</v>
      </c>
      <c r="J317" s="22">
        <f>VLOOKUP($B317,Data!$A$8:$EZ$351,Data!EC$4,FALSE)</f>
        <v>4.6924460431654678E-2</v>
      </c>
      <c r="K317" s="22">
        <f>VLOOKUP($B317,Data!$A$8:$EZ$351,Data!ED$4,FALSE)</f>
        <v>4.2712177121771215E-2</v>
      </c>
      <c r="L317" s="22">
        <f>VLOOKUP($B317,Data!$A$8:$EZ$351,Data!EE$4,FALSE)</f>
        <v>4.3236363636363635E-2</v>
      </c>
      <c r="M317" s="22">
        <f>VLOOKUP($B317,Data!$A$8:$EZ$351,Data!EF$4,FALSE)</f>
        <v>4.0632911392405061E-2</v>
      </c>
      <c r="N317" s="22">
        <f>VLOOKUP($B317,Data!$A$8:$EZ$351,Data!EG$4,FALSE)</f>
        <v>3.7536231884057969E-2</v>
      </c>
      <c r="O317" s="22">
        <f>VLOOKUP($B317,Data!$A$8:$EZ$351,Data!EH$4,FALSE)</f>
        <v>3.4615384615384617E-2</v>
      </c>
      <c r="P317" s="22">
        <f>VLOOKUP($B317,Data!$A$8:$EZ$351,Data!EI$4,FALSE)</f>
        <v>3.5492424242424242E-2</v>
      </c>
      <c r="Q317" s="22">
        <f>VLOOKUP($B317,Data!$A$8:$EZ$351,Data!EJ$4,FALSE)</f>
        <v>3.4096834264432031E-2</v>
      </c>
      <c r="R317" s="22">
        <f>VLOOKUP($B317,Data!$A$8:$EZ$351,Data!EK$4,FALSE)</f>
        <v>3.4489795918367344E-2</v>
      </c>
      <c r="S317" s="22">
        <f>VLOOKUP($B317,Data!$A$8:$EZ$351,Data!EL$4,FALSE)</f>
        <v>2.9668989547038328E-2</v>
      </c>
      <c r="T317" s="22">
        <f>VLOOKUP($B317,Data!$A$8:$EZ$351,Data!EM$4,FALSE)</f>
        <v>3.1510791366906474E-2</v>
      </c>
      <c r="U317" s="22">
        <f>VLOOKUP($B317,Data!$A$8:$EZ$351,Data!EN$4,FALSE)</f>
        <v>3.3150684931506851E-2</v>
      </c>
      <c r="V317" s="22">
        <f>VLOOKUP($B317,Data!$A$8:$EZ$351,Data!EO$4,FALSE)</f>
        <v>3.1604696673189825E-2</v>
      </c>
      <c r="W317" s="22">
        <f>VLOOKUP($B317,Data!$A$8:$EZ$351,Data!EP$4,FALSE)</f>
        <v>3.1365461847389559E-2</v>
      </c>
      <c r="X317" s="22">
        <f>VLOOKUP($B317,Data!$A$8:$EZ$351,Data!EQ$4,FALSE)</f>
        <v>3.2741935483870971E-2</v>
      </c>
      <c r="Y317" s="22">
        <f>VLOOKUP($B317,Data!$A$8:$EZ$351,Data!ER$4,FALSE)</f>
        <v>3.0857142857142857E-2</v>
      </c>
      <c r="Z317" s="22">
        <f>VLOOKUP($B317,Data!$A$8:$EZ$351,Data!ES$4,FALSE)</f>
        <v>3.0310077519379846E-2</v>
      </c>
      <c r="AA317" s="22">
        <f>VLOOKUP($B317,Data!$A$8:$EZ$351,Data!ET$4,FALSE)</f>
        <v>3.0841487279843444E-2</v>
      </c>
      <c r="AB317" s="22">
        <f>VLOOKUP($B317,Data!$A$8:$EZ$351,Data!EU$4,FALSE)</f>
        <v>3.1735700197238662E-2</v>
      </c>
      <c r="AC317" s="22">
        <f>VLOOKUP($B317,Data!$A$8:$EZ$351,Data!EV$4,FALSE)</f>
        <v>3.1520912547528514E-2</v>
      </c>
      <c r="AD317" s="22">
        <f>VLOOKUP($B317,Data!$A$8:$EZ$351,Data!EW$4,FALSE)</f>
        <v>3.247126436781609E-2</v>
      </c>
      <c r="AE317" s="22">
        <f>VLOOKUP($B317,Data!$A$8:$EZ$351,Data!EX$4,FALSE)</f>
        <v>3.1922330097087379E-2</v>
      </c>
      <c r="AF317" s="22">
        <f>VLOOKUP($B317,Data!$A$8:$EZ$351,Data!EY$4,FALSE)</f>
        <v>3.1407129455909941E-2</v>
      </c>
      <c r="AG317" s="22">
        <f>VLOOKUP($B317,Data!$A$8:$EZ$351,Data!EZ$4,FALSE)</f>
        <v>3.335952848722986E-2</v>
      </c>
      <c r="AH317" s="22">
        <f>VLOOKUP($B317,Data!$A$8:$FA$351,Data!FA$4,FALSE)</f>
        <v>3.2690058479532165E-2</v>
      </c>
      <c r="AI317" s="22">
        <f>VLOOKUP($B317,Data!$A$8:FB$351,Data!FB$4,FALSE)</f>
        <v>3.0018832391713747E-2</v>
      </c>
      <c r="AJ317" s="22">
        <f>VLOOKUP($B317,Data!$A$8:FC$351,Data!FC$4,FALSE)</f>
        <v>3.4415841584158419E-2</v>
      </c>
      <c r="AK317" s="22">
        <f>VLOOKUP($B317,Data!$A$8:FD$351,Data!FD$4,FALSE)</f>
        <v>7.8492366412213743E-2</v>
      </c>
      <c r="AL317" s="22">
        <f>VLOOKUP($B317,Data!$A$8:FE$351,Data!FE$4,FALSE)</f>
        <v>8.5180722891566266E-2</v>
      </c>
      <c r="AM317" s="22">
        <f>VLOOKUP($B317,Data!$A$8:FF$351,Data!FF$4,FALSE)</f>
        <v>8.9373695198329856E-2</v>
      </c>
      <c r="AN317" s="22" t="e">
        <f>VLOOKUP($B317,Data!$A$8:$EZ$351,Data!#REF!,FALSE)</f>
        <v>#REF!</v>
      </c>
      <c r="AO317" s="22" t="e">
        <f>VLOOKUP($B317,Data!$A$8:$EZ$351,Data!#REF!,FALSE)</f>
        <v>#REF!</v>
      </c>
      <c r="AP317" s="22" t="e">
        <f>VLOOKUP($B317,Data!$A$8:$EZ$351,Data!#REF!,FALSE)</f>
        <v>#REF!</v>
      </c>
      <c r="AQ317" s="22" t="e">
        <f>VLOOKUP($B317,Data!$A$8:$EZ$351,Data!#REF!,FALSE)</f>
        <v>#REF!</v>
      </c>
      <c r="AR317" s="22" t="e">
        <f>VLOOKUP($B317,Data!$A$8:$EZ$351,Data!#REF!,FALSE)</f>
        <v>#REF!</v>
      </c>
      <c r="AS317" s="22" t="e">
        <f>VLOOKUP($B317,Data!$A$8:$EZ$351,Data!#REF!,FALSE)</f>
        <v>#REF!</v>
      </c>
      <c r="AT317" s="22" t="e">
        <f>VLOOKUP($B317,Data!$A$8:$EZ$351,Data!#REF!,FALSE)</f>
        <v>#REF!</v>
      </c>
      <c r="AU317" s="22" t="e">
        <f>VLOOKUP($B317,Data!$A$8:$EZ$351,Data!#REF!,FALSE)</f>
        <v>#REF!</v>
      </c>
      <c r="AV317" s="22" t="e">
        <f>VLOOKUP($B317,Data!$A$8:$EZ$351,Data!#REF!,FALSE)</f>
        <v>#REF!</v>
      </c>
      <c r="AW317" s="22" t="e">
        <f>VLOOKUP($B317,Data!$A$8:$EZ$351,Data!#REF!,FALSE)</f>
        <v>#REF!</v>
      </c>
      <c r="AX317" s="22" t="e">
        <f>VLOOKUP($B317,Data!$A$8:$EZ$351,Data!#REF!,FALSE)</f>
        <v>#REF!</v>
      </c>
      <c r="AY317" s="22" t="e">
        <f>VLOOKUP($B317,Data!$A$8:$EZ$351,Data!#REF!,FALSE)</f>
        <v>#REF!</v>
      </c>
      <c r="AZ317" s="22" t="e">
        <f>VLOOKUP($B317,Data!$A$8:$EZ$351,Data!#REF!,FALSE)</f>
        <v>#REF!</v>
      </c>
      <c r="BA317" s="22" t="e">
        <f>VLOOKUP($B317,Data!$A$8:$EZ$351,Data!#REF!,FALSE)</f>
        <v>#REF!</v>
      </c>
      <c r="BB317" s="22" t="e">
        <f>VLOOKUP($B317,Data!$A$8:$EZ$351,Data!#REF!,FALSE)</f>
        <v>#REF!</v>
      </c>
      <c r="BC317" s="22" t="e">
        <f>VLOOKUP($B317,Data!$A$8:$EZ$351,Data!#REF!,FALSE)</f>
        <v>#REF!</v>
      </c>
      <c r="BD317" s="22" t="e">
        <f>VLOOKUP($B317,Data!$A$8:$EZ$351,Data!#REF!,FALSE)</f>
        <v>#REF!</v>
      </c>
      <c r="BE317" s="22" t="e">
        <f>VLOOKUP($B317,Data!$A$8:$EZ$351,Data!#REF!,FALSE)</f>
        <v>#REF!</v>
      </c>
    </row>
    <row r="318" spans="1:57" x14ac:dyDescent="0.3">
      <c r="A318" s="1"/>
      <c r="B318" s="16" t="s">
        <v>327</v>
      </c>
      <c r="C318" s="35" t="s">
        <v>441</v>
      </c>
      <c r="D318" t="s">
        <v>0</v>
      </c>
      <c r="E318" s="36" t="s">
        <v>327</v>
      </c>
      <c r="F318" t="s">
        <v>389</v>
      </c>
      <c r="G318" t="s">
        <v>418</v>
      </c>
      <c r="H318" s="22" t="e">
        <f>VLOOKUP($B318,Data!$A$8:$EZ$351,Data!EA$4,FALSE)</f>
        <v>#DIV/0!</v>
      </c>
      <c r="I318" s="22">
        <f>VLOOKUP($B318,Data!$A$8:$EZ$351,Data!EB$4,FALSE)</f>
        <v>2.673611111111111E-2</v>
      </c>
      <c r="J318" s="22">
        <f>VLOOKUP($B318,Data!$A$8:$EZ$351,Data!EC$4,FALSE)</f>
        <v>2.5974729241877256E-2</v>
      </c>
      <c r="K318" s="22">
        <f>VLOOKUP($B318,Data!$A$8:$EZ$351,Data!ED$4,FALSE)</f>
        <v>2.3704379562043795E-2</v>
      </c>
      <c r="L318" s="22">
        <f>VLOOKUP($B318,Data!$A$8:$EZ$351,Data!EE$4,FALSE)</f>
        <v>2.367231638418079E-2</v>
      </c>
      <c r="M318" s="22">
        <f>VLOOKUP($B318,Data!$A$8:$EZ$351,Data!EF$4,FALSE)</f>
        <v>2.1780303030303032E-2</v>
      </c>
      <c r="N318" s="22">
        <f>VLOOKUP($B318,Data!$A$8:$EZ$351,Data!EG$4,FALSE)</f>
        <v>1.9851024208566107E-2</v>
      </c>
      <c r="O318" s="22">
        <f>VLOOKUP($B318,Data!$A$8:$EZ$351,Data!EH$4,FALSE)</f>
        <v>1.8933823529411763E-2</v>
      </c>
      <c r="P318" s="22">
        <f>VLOOKUP($B318,Data!$A$8:$EZ$351,Data!EI$4,FALSE)</f>
        <v>1.8540540540540541E-2</v>
      </c>
      <c r="Q318" s="22">
        <f>VLOOKUP($B318,Data!$A$8:$EZ$351,Data!EJ$4,FALSE)</f>
        <v>1.7722222222222223E-2</v>
      </c>
      <c r="R318" s="22">
        <f>VLOOKUP($B318,Data!$A$8:$EZ$351,Data!EK$4,FALSE)</f>
        <v>1.7416974169741698E-2</v>
      </c>
      <c r="S318" s="22">
        <f>VLOOKUP($B318,Data!$A$8:$EZ$351,Data!EL$4,FALSE)</f>
        <v>1.5926605504587157E-2</v>
      </c>
      <c r="T318" s="22">
        <f>VLOOKUP($B318,Data!$A$8:$EZ$351,Data!EM$4,FALSE)</f>
        <v>1.5617391304347826E-2</v>
      </c>
      <c r="U318" s="22">
        <f>VLOOKUP($B318,Data!$A$8:$EZ$351,Data!EN$4,FALSE)</f>
        <v>1.5042444821731749E-2</v>
      </c>
      <c r="V318" s="22">
        <f>VLOOKUP($B318,Data!$A$8:$EZ$351,Data!EO$4,FALSE)</f>
        <v>1.4169435215946843E-2</v>
      </c>
      <c r="W318" s="22">
        <f>VLOOKUP($B318,Data!$A$8:$EZ$351,Data!EP$4,FALSE)</f>
        <v>1.4283333333333334E-2</v>
      </c>
      <c r="X318" s="22">
        <f>VLOOKUP($B318,Data!$A$8:$EZ$351,Data!EQ$4,FALSE)</f>
        <v>1.53125E-2</v>
      </c>
      <c r="Y318" s="22">
        <f>VLOOKUP($B318,Data!$A$8:$EZ$351,Data!ER$4,FALSE)</f>
        <v>1.529109589041096E-2</v>
      </c>
      <c r="Z318" s="22">
        <f>VLOOKUP($B318,Data!$A$8:$EZ$351,Data!ES$4,FALSE)</f>
        <v>1.5295169946332737E-2</v>
      </c>
      <c r="AA318" s="22">
        <f>VLOOKUP($B318,Data!$A$8:$EZ$351,Data!ET$4,FALSE)</f>
        <v>1.4849557522123894E-2</v>
      </c>
      <c r="AB318" s="22">
        <f>VLOOKUP($B318,Data!$A$8:$EZ$351,Data!EU$4,FALSE)</f>
        <v>1.6266173752310535E-2</v>
      </c>
      <c r="AC318" s="22">
        <f>VLOOKUP($B318,Data!$A$8:$EZ$351,Data!EV$4,FALSE)</f>
        <v>1.5305755395683454E-2</v>
      </c>
      <c r="AD318" s="22">
        <f>VLOOKUP($B318,Data!$A$8:$EZ$351,Data!EW$4,FALSE)</f>
        <v>1.4041450777202072E-2</v>
      </c>
      <c r="AE318" s="22">
        <f>VLOOKUP($B318,Data!$A$8:$EZ$351,Data!EX$4,FALSE)</f>
        <v>1.370242214532872E-2</v>
      </c>
      <c r="AF318" s="22">
        <f>VLOOKUP($B318,Data!$A$8:$EZ$351,Data!EY$4,FALSE)</f>
        <v>1.4208754208754209E-2</v>
      </c>
      <c r="AG318" s="22">
        <f>VLOOKUP($B318,Data!$A$8:$EZ$351,Data!EZ$4,FALSE)</f>
        <v>1.4321608040201005E-2</v>
      </c>
      <c r="AH318" s="22">
        <f>VLOOKUP($B318,Data!$A$8:$FA$351,Data!FA$4,FALSE)</f>
        <v>1.4087837837837838E-2</v>
      </c>
      <c r="AI318" s="22">
        <f>VLOOKUP($B318,Data!$A$8:FB$351,Data!FB$4,FALSE)</f>
        <v>1.4718909710391822E-2</v>
      </c>
      <c r="AJ318" s="22">
        <f>VLOOKUP($B318,Data!$A$8:FC$351,Data!FC$4,FALSE)</f>
        <v>1.554006968641115E-2</v>
      </c>
      <c r="AK318" s="22">
        <f>VLOOKUP($B318,Data!$A$8:FD$351,Data!FD$4,FALSE)</f>
        <v>4.14983164983165E-2</v>
      </c>
      <c r="AL318" s="22">
        <f>VLOOKUP($B318,Data!$A$8:FE$351,Data!FE$4,FALSE)</f>
        <v>4.3046357615894038E-2</v>
      </c>
      <c r="AM318" s="22">
        <f>VLOOKUP($B318,Data!$A$8:FF$351,Data!FF$4,FALSE)</f>
        <v>4.0651085141903173E-2</v>
      </c>
      <c r="AN318" s="22" t="e">
        <f>VLOOKUP($B318,Data!$A$8:$EZ$351,Data!#REF!,FALSE)</f>
        <v>#REF!</v>
      </c>
      <c r="AO318" s="22" t="e">
        <f>VLOOKUP($B318,Data!$A$8:$EZ$351,Data!#REF!,FALSE)</f>
        <v>#REF!</v>
      </c>
      <c r="AP318" s="22" t="e">
        <f>VLOOKUP($B318,Data!$A$8:$EZ$351,Data!#REF!,FALSE)</f>
        <v>#REF!</v>
      </c>
      <c r="AQ318" s="22" t="e">
        <f>VLOOKUP($B318,Data!$A$8:$EZ$351,Data!#REF!,FALSE)</f>
        <v>#REF!</v>
      </c>
      <c r="AR318" s="22" t="e">
        <f>VLOOKUP($B318,Data!$A$8:$EZ$351,Data!#REF!,FALSE)</f>
        <v>#REF!</v>
      </c>
      <c r="AS318" s="22" t="e">
        <f>VLOOKUP($B318,Data!$A$8:$EZ$351,Data!#REF!,FALSE)</f>
        <v>#REF!</v>
      </c>
      <c r="AT318" s="22" t="e">
        <f>VLOOKUP($B318,Data!$A$8:$EZ$351,Data!#REF!,FALSE)</f>
        <v>#REF!</v>
      </c>
      <c r="AU318" s="22" t="e">
        <f>VLOOKUP($B318,Data!$A$8:$EZ$351,Data!#REF!,FALSE)</f>
        <v>#REF!</v>
      </c>
      <c r="AV318" s="22" t="e">
        <f>VLOOKUP($B318,Data!$A$8:$EZ$351,Data!#REF!,FALSE)</f>
        <v>#REF!</v>
      </c>
      <c r="AW318" s="22" t="e">
        <f>VLOOKUP($B318,Data!$A$8:$EZ$351,Data!#REF!,FALSE)</f>
        <v>#REF!</v>
      </c>
      <c r="AX318" s="22" t="e">
        <f>VLOOKUP($B318,Data!$A$8:$EZ$351,Data!#REF!,FALSE)</f>
        <v>#REF!</v>
      </c>
      <c r="AY318" s="22" t="e">
        <f>VLOOKUP($B318,Data!$A$8:$EZ$351,Data!#REF!,FALSE)</f>
        <v>#REF!</v>
      </c>
      <c r="AZ318" s="22" t="e">
        <f>VLOOKUP($B318,Data!$A$8:$EZ$351,Data!#REF!,FALSE)</f>
        <v>#REF!</v>
      </c>
      <c r="BA318" s="22" t="e">
        <f>VLOOKUP($B318,Data!$A$8:$EZ$351,Data!#REF!,FALSE)</f>
        <v>#REF!</v>
      </c>
      <c r="BB318" s="22" t="e">
        <f>VLOOKUP($B318,Data!$A$8:$EZ$351,Data!#REF!,FALSE)</f>
        <v>#REF!</v>
      </c>
      <c r="BC318" s="22" t="e">
        <f>VLOOKUP($B318,Data!$A$8:$EZ$351,Data!#REF!,FALSE)</f>
        <v>#REF!</v>
      </c>
      <c r="BD318" s="22" t="e">
        <f>VLOOKUP($B318,Data!$A$8:$EZ$351,Data!#REF!,FALSE)</f>
        <v>#REF!</v>
      </c>
      <c r="BE318" s="22" t="e">
        <f>VLOOKUP($B318,Data!$A$8:$EZ$351,Data!#REF!,FALSE)</f>
        <v>#REF!</v>
      </c>
    </row>
    <row r="319" spans="1:57" x14ac:dyDescent="0.3">
      <c r="A319" s="1"/>
      <c r="B319" s="16" t="s">
        <v>328</v>
      </c>
      <c r="C319" s="35" t="s">
        <v>441</v>
      </c>
      <c r="D319" t="s">
        <v>0</v>
      </c>
      <c r="E319" s="36" t="s">
        <v>328</v>
      </c>
      <c r="F319" t="s">
        <v>395</v>
      </c>
      <c r="G319" t="s">
        <v>418</v>
      </c>
      <c r="H319" s="22" t="e">
        <f>VLOOKUP($B319,Data!$A$8:$EZ$351,Data!EA$4,FALSE)</f>
        <v>#DIV/0!</v>
      </c>
      <c r="I319" s="22">
        <f>VLOOKUP($B319,Data!$A$8:$EZ$351,Data!EB$4,FALSE)</f>
        <v>2.9665211062590974E-2</v>
      </c>
      <c r="J319" s="22">
        <f>VLOOKUP($B319,Data!$A$8:$EZ$351,Data!EC$4,FALSE)</f>
        <v>2.7619738751814223E-2</v>
      </c>
      <c r="K319" s="22">
        <f>VLOOKUP($B319,Data!$A$8:$EZ$351,Data!ED$4,FALSE)</f>
        <v>2.606993006993007E-2</v>
      </c>
      <c r="L319" s="22">
        <f>VLOOKUP($B319,Data!$A$8:$EZ$351,Data!EE$4,FALSE)</f>
        <v>2.4958100558659217E-2</v>
      </c>
      <c r="M319" s="22">
        <f>VLOOKUP($B319,Data!$A$8:$EZ$351,Data!EF$4,FALSE)</f>
        <v>2.2804878048780487E-2</v>
      </c>
      <c r="N319" s="22">
        <f>VLOOKUP($B319,Data!$A$8:$EZ$351,Data!EG$4,FALSE)</f>
        <v>2.0822281167108752E-2</v>
      </c>
      <c r="O319" s="22">
        <f>VLOOKUP($B319,Data!$A$8:$EZ$351,Data!EH$4,FALSE)</f>
        <v>2.0716253443526171E-2</v>
      </c>
      <c r="P319" s="22">
        <f>VLOOKUP($B319,Data!$A$8:$EZ$351,Data!EI$4,FALSE)</f>
        <v>2.0632022471910112E-2</v>
      </c>
      <c r="Q319" s="22">
        <f>VLOOKUP($B319,Data!$A$8:$EZ$351,Data!EJ$4,FALSE)</f>
        <v>1.9544807965860597E-2</v>
      </c>
      <c r="R319" s="22">
        <f>VLOOKUP($B319,Data!$A$8:$EZ$351,Data!EK$4,FALSE)</f>
        <v>1.8939179632248938E-2</v>
      </c>
      <c r="S319" s="22">
        <f>VLOOKUP($B319,Data!$A$8:$EZ$351,Data!EL$4,FALSE)</f>
        <v>1.919034090909091E-2</v>
      </c>
      <c r="T319" s="22">
        <f>VLOOKUP($B319,Data!$A$8:$EZ$351,Data!EM$4,FALSE)</f>
        <v>1.9667128987517338E-2</v>
      </c>
      <c r="U319" s="22">
        <f>VLOOKUP($B319,Data!$A$8:$EZ$351,Data!EN$4,FALSE)</f>
        <v>1.8697478991596638E-2</v>
      </c>
      <c r="V319" s="22">
        <f>VLOOKUP($B319,Data!$A$8:$EZ$351,Data!EO$4,FALSE)</f>
        <v>1.8388017118402284E-2</v>
      </c>
      <c r="W319" s="22">
        <f>VLOOKUP($B319,Data!$A$8:$EZ$351,Data!EP$4,FALSE)</f>
        <v>1.8106267029972752E-2</v>
      </c>
      <c r="X319" s="22">
        <f>VLOOKUP($B319,Data!$A$8:$EZ$351,Data!EQ$4,FALSE)</f>
        <v>1.84E-2</v>
      </c>
      <c r="Y319" s="22">
        <f>VLOOKUP($B319,Data!$A$8:$EZ$351,Data!ER$4,FALSE)</f>
        <v>1.8626373626373625E-2</v>
      </c>
      <c r="Z319" s="22">
        <f>VLOOKUP($B319,Data!$A$8:$EZ$351,Data!ES$4,FALSE)</f>
        <v>1.7991513437057991E-2</v>
      </c>
      <c r="AA319" s="22">
        <f>VLOOKUP($B319,Data!$A$8:$EZ$351,Data!ET$4,FALSE)</f>
        <v>1.6958333333333332E-2</v>
      </c>
      <c r="AB319" s="22">
        <f>VLOOKUP($B319,Data!$A$8:$EZ$351,Data!EU$4,FALSE)</f>
        <v>1.6946354883081157E-2</v>
      </c>
      <c r="AC319" s="22">
        <f>VLOOKUP($B319,Data!$A$8:$EZ$351,Data!EV$4,FALSE)</f>
        <v>1.753443526170799E-2</v>
      </c>
      <c r="AD319" s="22">
        <f>VLOOKUP($B319,Data!$A$8:$EZ$351,Data!EW$4,FALSE)</f>
        <v>1.6880108991825613E-2</v>
      </c>
      <c r="AE319" s="22">
        <f>VLOOKUP($B319,Data!$A$8:$EZ$351,Data!EX$4,FALSE)</f>
        <v>1.8368794326241136E-2</v>
      </c>
      <c r="AF319" s="22">
        <f>VLOOKUP($B319,Data!$A$8:$EZ$351,Data!EY$4,FALSE)</f>
        <v>1.9259776536312848E-2</v>
      </c>
      <c r="AG319" s="22">
        <f>VLOOKUP($B319,Data!$A$8:$EZ$351,Data!EZ$4,FALSE)</f>
        <v>1.8989071038251367E-2</v>
      </c>
      <c r="AH319" s="22">
        <f>VLOOKUP($B319,Data!$A$8:$FA$351,Data!FA$4,FALSE)</f>
        <v>1.9309878213802437E-2</v>
      </c>
      <c r="AI319" s="22">
        <f>VLOOKUP($B319,Data!$A$8:FB$351,Data!FB$4,FALSE)</f>
        <v>2.0190217391304346E-2</v>
      </c>
      <c r="AJ319" s="22">
        <f>VLOOKUP($B319,Data!$A$8:FC$351,Data!FC$4,FALSE)</f>
        <v>1.948051948051948E-2</v>
      </c>
      <c r="AK319" s="22">
        <f>VLOOKUP($B319,Data!$A$8:FD$351,Data!FD$4,FALSE)</f>
        <v>5.395693135935397E-2</v>
      </c>
      <c r="AL319" s="22">
        <f>VLOOKUP($B319,Data!$A$8:FE$351,Data!FE$4,FALSE)</f>
        <v>5.4037184594953519E-2</v>
      </c>
      <c r="AM319" s="22">
        <f>VLOOKUP($B319,Data!$A$8:FF$351,Data!FF$4,FALSE)</f>
        <v>5.1513157894736844E-2</v>
      </c>
      <c r="AN319" s="22" t="e">
        <f>VLOOKUP($B319,Data!$A$8:$EZ$351,Data!#REF!,FALSE)</f>
        <v>#REF!</v>
      </c>
      <c r="AO319" s="22" t="e">
        <f>VLOOKUP($B319,Data!$A$8:$EZ$351,Data!#REF!,FALSE)</f>
        <v>#REF!</v>
      </c>
      <c r="AP319" s="22" t="e">
        <f>VLOOKUP($B319,Data!$A$8:$EZ$351,Data!#REF!,FALSE)</f>
        <v>#REF!</v>
      </c>
      <c r="AQ319" s="22" t="e">
        <f>VLOOKUP($B319,Data!$A$8:$EZ$351,Data!#REF!,FALSE)</f>
        <v>#REF!</v>
      </c>
      <c r="AR319" s="22" t="e">
        <f>VLOOKUP($B319,Data!$A$8:$EZ$351,Data!#REF!,FALSE)</f>
        <v>#REF!</v>
      </c>
      <c r="AS319" s="22" t="e">
        <f>VLOOKUP($B319,Data!$A$8:$EZ$351,Data!#REF!,FALSE)</f>
        <v>#REF!</v>
      </c>
      <c r="AT319" s="22" t="e">
        <f>VLOOKUP($B319,Data!$A$8:$EZ$351,Data!#REF!,FALSE)</f>
        <v>#REF!</v>
      </c>
      <c r="AU319" s="22" t="e">
        <f>VLOOKUP($B319,Data!$A$8:$EZ$351,Data!#REF!,FALSE)</f>
        <v>#REF!</v>
      </c>
      <c r="AV319" s="22" t="e">
        <f>VLOOKUP($B319,Data!$A$8:$EZ$351,Data!#REF!,FALSE)</f>
        <v>#REF!</v>
      </c>
      <c r="AW319" s="22" t="e">
        <f>VLOOKUP($B319,Data!$A$8:$EZ$351,Data!#REF!,FALSE)</f>
        <v>#REF!</v>
      </c>
      <c r="AX319" s="22" t="e">
        <f>VLOOKUP($B319,Data!$A$8:$EZ$351,Data!#REF!,FALSE)</f>
        <v>#REF!</v>
      </c>
      <c r="AY319" s="22" t="e">
        <f>VLOOKUP($B319,Data!$A$8:$EZ$351,Data!#REF!,FALSE)</f>
        <v>#REF!</v>
      </c>
      <c r="AZ319" s="22" t="e">
        <f>VLOOKUP($B319,Data!$A$8:$EZ$351,Data!#REF!,FALSE)</f>
        <v>#REF!</v>
      </c>
      <c r="BA319" s="22" t="e">
        <f>VLOOKUP($B319,Data!$A$8:$EZ$351,Data!#REF!,FALSE)</f>
        <v>#REF!</v>
      </c>
      <c r="BB319" s="22" t="e">
        <f>VLOOKUP($B319,Data!$A$8:$EZ$351,Data!#REF!,FALSE)</f>
        <v>#REF!</v>
      </c>
      <c r="BC319" s="22" t="e">
        <f>VLOOKUP($B319,Data!$A$8:$EZ$351,Data!#REF!,FALSE)</f>
        <v>#REF!</v>
      </c>
      <c r="BD319" s="22" t="e">
        <f>VLOOKUP($B319,Data!$A$8:$EZ$351,Data!#REF!,FALSE)</f>
        <v>#REF!</v>
      </c>
      <c r="BE319" s="22" t="e">
        <f>VLOOKUP($B319,Data!$A$8:$EZ$351,Data!#REF!,FALSE)</f>
        <v>#REF!</v>
      </c>
    </row>
    <row r="320" spans="1:57" x14ac:dyDescent="0.3">
      <c r="A320" s="1"/>
      <c r="B320" s="16" t="s">
        <v>329</v>
      </c>
      <c r="C320" s="35" t="s">
        <v>446</v>
      </c>
      <c r="D320" t="s">
        <v>0</v>
      </c>
      <c r="E320" s="36" t="s">
        <v>329</v>
      </c>
      <c r="F320" t="s">
        <v>405</v>
      </c>
      <c r="G320" t="s">
        <v>418</v>
      </c>
      <c r="H320" s="22" t="e">
        <f>VLOOKUP($B320,Data!$A$8:$EZ$351,Data!EA$4,FALSE)</f>
        <v>#DIV/0!</v>
      </c>
      <c r="I320" s="22">
        <f>VLOOKUP($B320,Data!$A$8:$EZ$351,Data!EB$4,FALSE)</f>
        <v>8.2727272727272733E-2</v>
      </c>
      <c r="J320" s="22">
        <f>VLOOKUP($B320,Data!$A$8:$EZ$351,Data!EC$4,FALSE)</f>
        <v>7.2132963988919663E-2</v>
      </c>
      <c r="K320" s="22">
        <f>VLOOKUP($B320,Data!$A$8:$EZ$351,Data!ED$4,FALSE)</f>
        <v>5.9366391184573E-2</v>
      </c>
      <c r="L320" s="22">
        <f>VLOOKUP($B320,Data!$A$8:$EZ$351,Data!EE$4,FALSE)</f>
        <v>6.1930294906166222E-2</v>
      </c>
      <c r="M320" s="22">
        <f>VLOOKUP($B320,Data!$A$8:$EZ$351,Data!EF$4,FALSE)</f>
        <v>5.5573333333333336E-2</v>
      </c>
      <c r="N320" s="22">
        <f>VLOOKUP($B320,Data!$A$8:$EZ$351,Data!EG$4,FALSE)</f>
        <v>4.956164383561644E-2</v>
      </c>
      <c r="O320" s="22">
        <f>VLOOKUP($B320,Data!$A$8:$EZ$351,Data!EH$4,FALSE)</f>
        <v>4.3967391304347826E-2</v>
      </c>
      <c r="P320" s="22">
        <f>VLOOKUP($B320,Data!$A$8:$EZ$351,Data!EI$4,FALSE)</f>
        <v>4.8378378378378377E-2</v>
      </c>
      <c r="Q320" s="22">
        <f>VLOOKUP($B320,Data!$A$8:$EZ$351,Data!EJ$4,FALSE)</f>
        <v>4.6266666666666664E-2</v>
      </c>
      <c r="R320" s="22">
        <f>VLOOKUP($B320,Data!$A$8:$EZ$351,Data!EK$4,FALSE)</f>
        <v>4.1424657534246574E-2</v>
      </c>
      <c r="S320" s="22">
        <f>VLOOKUP($B320,Data!$A$8:$EZ$351,Data!EL$4,FALSE)</f>
        <v>3.8818681318681318E-2</v>
      </c>
      <c r="T320" s="22">
        <f>VLOOKUP($B320,Data!$A$8:$EZ$351,Data!EM$4,FALSE)</f>
        <v>4.1260053619302947E-2</v>
      </c>
      <c r="U320" s="22">
        <f>VLOOKUP($B320,Data!$A$8:$EZ$351,Data!EN$4,FALSE)</f>
        <v>4.1075268817204302E-2</v>
      </c>
      <c r="V320" s="22">
        <f>VLOOKUP($B320,Data!$A$8:$EZ$351,Data!EO$4,FALSE)</f>
        <v>3.9389920424403181E-2</v>
      </c>
      <c r="W320" s="22">
        <f>VLOOKUP($B320,Data!$A$8:$EZ$351,Data!EP$4,FALSE)</f>
        <v>3.5876010781671158E-2</v>
      </c>
      <c r="X320" s="22">
        <f>VLOOKUP($B320,Data!$A$8:$EZ$351,Data!EQ$4,FALSE)</f>
        <v>3.8938992042440321E-2</v>
      </c>
      <c r="Y320" s="22">
        <f>VLOOKUP($B320,Data!$A$8:$EZ$351,Data!ER$4,FALSE)</f>
        <v>4.0485175202156332E-2</v>
      </c>
      <c r="Z320" s="22">
        <f>VLOOKUP($B320,Data!$A$8:$EZ$351,Data!ES$4,FALSE)</f>
        <v>3.6955380577427824E-2</v>
      </c>
      <c r="AA320" s="22">
        <f>VLOOKUP($B320,Data!$A$8:$EZ$351,Data!ET$4,FALSE)</f>
        <v>3.3803526448362722E-2</v>
      </c>
      <c r="AB320" s="22">
        <f>VLOOKUP($B320,Data!$A$8:$EZ$351,Data!EU$4,FALSE)</f>
        <v>3.8766404199475066E-2</v>
      </c>
      <c r="AC320" s="22">
        <f>VLOOKUP($B320,Data!$A$8:$EZ$351,Data!EV$4,FALSE)</f>
        <v>3.7525773195876286E-2</v>
      </c>
      <c r="AD320" s="22">
        <f>VLOOKUP($B320,Data!$A$8:$EZ$351,Data!EW$4,FALSE)</f>
        <v>3.7420212765957445E-2</v>
      </c>
      <c r="AE320" s="22">
        <f>VLOOKUP($B320,Data!$A$8:$EZ$351,Data!EX$4,FALSE)</f>
        <v>3.619946091644205E-2</v>
      </c>
      <c r="AF320" s="22">
        <f>VLOOKUP($B320,Data!$A$8:$EZ$351,Data!EY$4,FALSE)</f>
        <v>4.0480225988700567E-2</v>
      </c>
      <c r="AG320" s="22">
        <f>VLOOKUP($B320,Data!$A$8:$EZ$351,Data!EZ$4,FALSE)</f>
        <v>4.0977653631284916E-2</v>
      </c>
      <c r="AH320" s="22">
        <f>VLOOKUP($B320,Data!$A$8:$FA$351,Data!FA$4,FALSE)</f>
        <v>3.9342465753424656E-2</v>
      </c>
      <c r="AI320" s="22">
        <f>VLOOKUP($B320,Data!$A$8:FB$351,Data!FB$4,FALSE)</f>
        <v>3.8278688524590161E-2</v>
      </c>
      <c r="AJ320" s="22">
        <f>VLOOKUP($B320,Data!$A$8:FC$351,Data!FC$4,FALSE)</f>
        <v>3.6446078431372549E-2</v>
      </c>
      <c r="AK320" s="22">
        <f>VLOOKUP($B320,Data!$A$8:FD$351,Data!FD$4,FALSE)</f>
        <v>7.6997578692493948E-2</v>
      </c>
      <c r="AL320" s="22">
        <f>VLOOKUP($B320,Data!$A$8:FE$351,Data!FE$4,FALSE)</f>
        <v>7.3174224343675418E-2</v>
      </c>
      <c r="AM320" s="22">
        <f>VLOOKUP($B320,Data!$A$8:FF$351,Data!FF$4,FALSE)</f>
        <v>7.1456310679611654E-2</v>
      </c>
      <c r="AN320" s="22" t="e">
        <f>VLOOKUP($B320,Data!$A$8:$EZ$351,Data!#REF!,FALSE)</f>
        <v>#REF!</v>
      </c>
      <c r="AO320" s="22" t="e">
        <f>VLOOKUP($B320,Data!$A$8:$EZ$351,Data!#REF!,FALSE)</f>
        <v>#REF!</v>
      </c>
      <c r="AP320" s="22" t="e">
        <f>VLOOKUP($B320,Data!$A$8:$EZ$351,Data!#REF!,FALSE)</f>
        <v>#REF!</v>
      </c>
      <c r="AQ320" s="22" t="e">
        <f>VLOOKUP($B320,Data!$A$8:$EZ$351,Data!#REF!,FALSE)</f>
        <v>#REF!</v>
      </c>
      <c r="AR320" s="22" t="e">
        <f>VLOOKUP($B320,Data!$A$8:$EZ$351,Data!#REF!,FALSE)</f>
        <v>#REF!</v>
      </c>
      <c r="AS320" s="22" t="e">
        <f>VLOOKUP($B320,Data!$A$8:$EZ$351,Data!#REF!,FALSE)</f>
        <v>#REF!</v>
      </c>
      <c r="AT320" s="22" t="e">
        <f>VLOOKUP($B320,Data!$A$8:$EZ$351,Data!#REF!,FALSE)</f>
        <v>#REF!</v>
      </c>
      <c r="AU320" s="22" t="e">
        <f>VLOOKUP($B320,Data!$A$8:$EZ$351,Data!#REF!,FALSE)</f>
        <v>#REF!</v>
      </c>
      <c r="AV320" s="22" t="e">
        <f>VLOOKUP($B320,Data!$A$8:$EZ$351,Data!#REF!,FALSE)</f>
        <v>#REF!</v>
      </c>
      <c r="AW320" s="22" t="e">
        <f>VLOOKUP($B320,Data!$A$8:$EZ$351,Data!#REF!,FALSE)</f>
        <v>#REF!</v>
      </c>
      <c r="AX320" s="22" t="e">
        <f>VLOOKUP($B320,Data!$A$8:$EZ$351,Data!#REF!,FALSE)</f>
        <v>#REF!</v>
      </c>
      <c r="AY320" s="22" t="e">
        <f>VLOOKUP($B320,Data!$A$8:$EZ$351,Data!#REF!,FALSE)</f>
        <v>#REF!</v>
      </c>
      <c r="AZ320" s="22" t="e">
        <f>VLOOKUP($B320,Data!$A$8:$EZ$351,Data!#REF!,FALSE)</f>
        <v>#REF!</v>
      </c>
      <c r="BA320" s="22" t="e">
        <f>VLOOKUP($B320,Data!$A$8:$EZ$351,Data!#REF!,FALSE)</f>
        <v>#REF!</v>
      </c>
      <c r="BB320" s="22" t="e">
        <f>VLOOKUP($B320,Data!$A$8:$EZ$351,Data!#REF!,FALSE)</f>
        <v>#REF!</v>
      </c>
      <c r="BC320" s="22" t="e">
        <f>VLOOKUP($B320,Data!$A$8:$EZ$351,Data!#REF!,FALSE)</f>
        <v>#REF!</v>
      </c>
      <c r="BD320" s="22" t="e">
        <f>VLOOKUP($B320,Data!$A$8:$EZ$351,Data!#REF!,FALSE)</f>
        <v>#REF!</v>
      </c>
      <c r="BE320" s="22" t="e">
        <f>VLOOKUP($B320,Data!$A$8:$EZ$351,Data!#REF!,FALSE)</f>
        <v>#REF!</v>
      </c>
    </row>
    <row r="321" spans="1:57" x14ac:dyDescent="0.3">
      <c r="A321" s="1"/>
      <c r="B321" s="16" t="s">
        <v>330</v>
      </c>
      <c r="C321" s="35" t="s">
        <v>440</v>
      </c>
      <c r="D321" t="s">
        <v>0</v>
      </c>
      <c r="E321" s="36" t="s">
        <v>330</v>
      </c>
      <c r="F321" t="s">
        <v>394</v>
      </c>
      <c r="G321" t="s">
        <v>418</v>
      </c>
      <c r="H321" s="22" t="e">
        <f>VLOOKUP($B321,Data!$A$8:$EZ$351,Data!EA$4,FALSE)</f>
        <v>#DIV/0!</v>
      </c>
      <c r="I321" s="22">
        <f>VLOOKUP($B321,Data!$A$8:$EZ$351,Data!EB$4,FALSE)</f>
        <v>4.3107890499194848E-2</v>
      </c>
      <c r="J321" s="22">
        <f>VLOOKUP($B321,Data!$A$8:$EZ$351,Data!EC$4,FALSE)</f>
        <v>4.3383333333333336E-2</v>
      </c>
      <c r="K321" s="22">
        <f>VLOOKUP($B321,Data!$A$8:$EZ$351,Data!ED$4,FALSE)</f>
        <v>4.2216216216216219E-2</v>
      </c>
      <c r="L321" s="22">
        <f>VLOOKUP($B321,Data!$A$8:$EZ$351,Data!EE$4,FALSE)</f>
        <v>4.484496124031008E-2</v>
      </c>
      <c r="M321" s="22">
        <f>VLOOKUP($B321,Data!$A$8:$EZ$351,Data!EF$4,FALSE)</f>
        <v>4.1748526522593317E-2</v>
      </c>
      <c r="N321" s="22">
        <f>VLOOKUP($B321,Data!$A$8:$EZ$351,Data!EG$4,FALSE)</f>
        <v>3.5044404973357014E-2</v>
      </c>
      <c r="O321" s="22">
        <f>VLOOKUP($B321,Data!$A$8:$EZ$351,Data!EH$4,FALSE)</f>
        <v>3.2939001848428837E-2</v>
      </c>
      <c r="P321" s="22">
        <f>VLOOKUP($B321,Data!$A$8:$EZ$351,Data!EI$4,FALSE)</f>
        <v>3.3970856102003642E-2</v>
      </c>
      <c r="Q321" s="22">
        <f>VLOOKUP($B321,Data!$A$8:$EZ$351,Data!EJ$4,FALSE)</f>
        <v>3.153310104529617E-2</v>
      </c>
      <c r="R321" s="22">
        <f>VLOOKUP($B321,Data!$A$8:$EZ$351,Data!EK$4,FALSE)</f>
        <v>3.1651542649727769E-2</v>
      </c>
      <c r="S321" s="22">
        <f>VLOOKUP($B321,Data!$A$8:$EZ$351,Data!EL$4,FALSE)</f>
        <v>2.9965034965034967E-2</v>
      </c>
      <c r="T321" s="22">
        <f>VLOOKUP($B321,Data!$A$8:$EZ$351,Data!EM$4,FALSE)</f>
        <v>2.971039182282794E-2</v>
      </c>
      <c r="U321" s="22">
        <f>VLOOKUP($B321,Data!$A$8:$EZ$351,Data!EN$4,FALSE)</f>
        <v>2.8214876033057851E-2</v>
      </c>
      <c r="V321" s="22">
        <f>VLOOKUP($B321,Data!$A$8:$EZ$351,Data!EO$4,FALSE)</f>
        <v>2.6778846153846153E-2</v>
      </c>
      <c r="W321" s="22">
        <f>VLOOKUP($B321,Data!$A$8:$EZ$351,Data!EP$4,FALSE)</f>
        <v>2.3553223388305847E-2</v>
      </c>
      <c r="X321" s="22">
        <f>VLOOKUP($B321,Data!$A$8:$EZ$351,Data!EQ$4,FALSE)</f>
        <v>2.3215859030837005E-2</v>
      </c>
      <c r="Y321" s="22">
        <f>VLOOKUP($B321,Data!$A$8:$EZ$351,Data!ER$4,FALSE)</f>
        <v>2.4548148148148149E-2</v>
      </c>
      <c r="Z321" s="22">
        <f>VLOOKUP($B321,Data!$A$8:$EZ$351,Data!ES$4,FALSE)</f>
        <v>2.3692762186115213E-2</v>
      </c>
      <c r="AA321" s="22">
        <f>VLOOKUP($B321,Data!$A$8:$EZ$351,Data!ET$4,FALSE)</f>
        <v>2.3472022955523673E-2</v>
      </c>
      <c r="AB321" s="22">
        <f>VLOOKUP($B321,Data!$A$8:$EZ$351,Data!EU$4,FALSE)</f>
        <v>2.4279411764705883E-2</v>
      </c>
      <c r="AC321" s="22">
        <f>VLOOKUP($B321,Data!$A$8:$EZ$351,Data!EV$4,FALSE)</f>
        <v>2.4363905325443788E-2</v>
      </c>
      <c r="AD321" s="22">
        <f>VLOOKUP($B321,Data!$A$8:$EZ$351,Data!EW$4,FALSE)</f>
        <v>2.4728915662650602E-2</v>
      </c>
      <c r="AE321" s="22">
        <f>VLOOKUP($B321,Data!$A$8:$EZ$351,Data!EX$4,FALSE)</f>
        <v>2.4422788605697153E-2</v>
      </c>
      <c r="AF321" s="22">
        <f>VLOOKUP($B321,Data!$A$8:$EZ$351,Data!EY$4,FALSE)</f>
        <v>2.4457478005865101E-2</v>
      </c>
      <c r="AG321" s="22">
        <f>VLOOKUP($B321,Data!$A$8:$EZ$351,Data!EZ$4,FALSE)</f>
        <v>2.2528409090909092E-2</v>
      </c>
      <c r="AH321" s="22">
        <f>VLOOKUP($B321,Data!$A$8:$FA$351,Data!FA$4,FALSE)</f>
        <v>2.2289855072463768E-2</v>
      </c>
      <c r="AI321" s="22">
        <f>VLOOKUP($B321,Data!$A$8:FB$351,Data!FB$4,FALSE)</f>
        <v>2.3406113537117905E-2</v>
      </c>
      <c r="AJ321" s="22">
        <f>VLOOKUP($B321,Data!$A$8:FC$351,Data!FC$4,FALSE)</f>
        <v>2.4199134199134199E-2</v>
      </c>
      <c r="AK321" s="22">
        <f>VLOOKUP($B321,Data!$A$8:FD$351,Data!FD$4,FALSE)</f>
        <v>5.6251874062968513E-2</v>
      </c>
      <c r="AL321" s="22">
        <f>VLOOKUP($B321,Data!$A$8:FE$351,Data!FE$4,FALSE)</f>
        <v>5.2657342657342655E-2</v>
      </c>
      <c r="AM321" s="22">
        <f>VLOOKUP($B321,Data!$A$8:FF$351,Data!FF$4,FALSE)</f>
        <v>5.2198581560283688E-2</v>
      </c>
      <c r="AN321" s="22" t="e">
        <f>VLOOKUP($B321,Data!$A$8:$EZ$351,Data!#REF!,FALSE)</f>
        <v>#REF!</v>
      </c>
      <c r="AO321" s="22" t="e">
        <f>VLOOKUP($B321,Data!$A$8:$EZ$351,Data!#REF!,FALSE)</f>
        <v>#REF!</v>
      </c>
      <c r="AP321" s="22" t="e">
        <f>VLOOKUP($B321,Data!$A$8:$EZ$351,Data!#REF!,FALSE)</f>
        <v>#REF!</v>
      </c>
      <c r="AQ321" s="22" t="e">
        <f>VLOOKUP($B321,Data!$A$8:$EZ$351,Data!#REF!,FALSE)</f>
        <v>#REF!</v>
      </c>
      <c r="AR321" s="22" t="e">
        <f>VLOOKUP($B321,Data!$A$8:$EZ$351,Data!#REF!,FALSE)</f>
        <v>#REF!</v>
      </c>
      <c r="AS321" s="22" t="e">
        <f>VLOOKUP($B321,Data!$A$8:$EZ$351,Data!#REF!,FALSE)</f>
        <v>#REF!</v>
      </c>
      <c r="AT321" s="22" t="e">
        <f>VLOOKUP($B321,Data!$A$8:$EZ$351,Data!#REF!,FALSE)</f>
        <v>#REF!</v>
      </c>
      <c r="AU321" s="22" t="e">
        <f>VLOOKUP($B321,Data!$A$8:$EZ$351,Data!#REF!,FALSE)</f>
        <v>#REF!</v>
      </c>
      <c r="AV321" s="22" t="e">
        <f>VLOOKUP($B321,Data!$A$8:$EZ$351,Data!#REF!,FALSE)</f>
        <v>#REF!</v>
      </c>
      <c r="AW321" s="22" t="e">
        <f>VLOOKUP($B321,Data!$A$8:$EZ$351,Data!#REF!,FALSE)</f>
        <v>#REF!</v>
      </c>
      <c r="AX321" s="22" t="e">
        <f>VLOOKUP($B321,Data!$A$8:$EZ$351,Data!#REF!,FALSE)</f>
        <v>#REF!</v>
      </c>
      <c r="AY321" s="22" t="e">
        <f>VLOOKUP($B321,Data!$A$8:$EZ$351,Data!#REF!,FALSE)</f>
        <v>#REF!</v>
      </c>
      <c r="AZ321" s="22" t="e">
        <f>VLOOKUP($B321,Data!$A$8:$EZ$351,Data!#REF!,FALSE)</f>
        <v>#REF!</v>
      </c>
      <c r="BA321" s="22" t="e">
        <f>VLOOKUP($B321,Data!$A$8:$EZ$351,Data!#REF!,FALSE)</f>
        <v>#REF!</v>
      </c>
      <c r="BB321" s="22" t="e">
        <f>VLOOKUP($B321,Data!$A$8:$EZ$351,Data!#REF!,FALSE)</f>
        <v>#REF!</v>
      </c>
      <c r="BC321" s="22" t="e">
        <f>VLOOKUP($B321,Data!$A$8:$EZ$351,Data!#REF!,FALSE)</f>
        <v>#REF!</v>
      </c>
      <c r="BD321" s="22" t="e">
        <f>VLOOKUP($B321,Data!$A$8:$EZ$351,Data!#REF!,FALSE)</f>
        <v>#REF!</v>
      </c>
      <c r="BE321" s="22" t="e">
        <f>VLOOKUP($B321,Data!$A$8:$EZ$351,Data!#REF!,FALSE)</f>
        <v>#REF!</v>
      </c>
    </row>
    <row r="322" spans="1:57" x14ac:dyDescent="0.3">
      <c r="A322" s="1"/>
      <c r="B322" s="16" t="s">
        <v>331</v>
      </c>
      <c r="C322" s="35" t="s">
        <v>446</v>
      </c>
      <c r="D322" t="s">
        <v>442</v>
      </c>
      <c r="E322" s="36" t="s">
        <v>331</v>
      </c>
      <c r="F322" t="s">
        <v>408</v>
      </c>
      <c r="G322" t="s">
        <v>418</v>
      </c>
      <c r="H322" s="22" t="e">
        <f>VLOOKUP($B322,Data!$A$8:$EZ$351,Data!EA$4,FALSE)</f>
        <v>#DIV/0!</v>
      </c>
      <c r="I322" s="22">
        <f>VLOOKUP($B322,Data!$A$8:$EZ$351,Data!EB$4,FALSE)</f>
        <v>3.1106965174129354E-2</v>
      </c>
      <c r="J322" s="22">
        <f>VLOOKUP($B322,Data!$A$8:$EZ$351,Data!EC$4,FALSE)</f>
        <v>2.8246913580246915E-2</v>
      </c>
      <c r="K322" s="22">
        <f>VLOOKUP($B322,Data!$A$8:$EZ$351,Data!ED$4,FALSE)</f>
        <v>2.4585365853658538E-2</v>
      </c>
      <c r="L322" s="22">
        <f>VLOOKUP($B322,Data!$A$8:$EZ$351,Data!EE$4,FALSE)</f>
        <v>2.4371980676328502E-2</v>
      </c>
      <c r="M322" s="22">
        <f>VLOOKUP($B322,Data!$A$8:$EZ$351,Data!EF$4,FALSE)</f>
        <v>2.1907090464547679E-2</v>
      </c>
      <c r="N322" s="22">
        <f>VLOOKUP($B322,Data!$A$8:$EZ$351,Data!EG$4,FALSE)</f>
        <v>1.9708029197080291E-2</v>
      </c>
      <c r="O322" s="22">
        <f>VLOOKUP($B322,Data!$A$8:$EZ$351,Data!EH$4,FALSE)</f>
        <v>1.8643649815043156E-2</v>
      </c>
      <c r="P322" s="22">
        <f>VLOOKUP($B322,Data!$A$8:$EZ$351,Data!EI$4,FALSE)</f>
        <v>1.8730158730158729E-2</v>
      </c>
      <c r="Q322" s="22">
        <f>VLOOKUP($B322,Data!$A$8:$EZ$351,Data!EJ$4,FALSE)</f>
        <v>1.6236429433051869E-2</v>
      </c>
      <c r="R322" s="22">
        <f>VLOOKUP($B322,Data!$A$8:$EZ$351,Data!EK$4,FALSE)</f>
        <v>1.6043956043956045E-2</v>
      </c>
      <c r="S322" s="22">
        <f>VLOOKUP($B322,Data!$A$8:$EZ$351,Data!EL$4,FALSE)</f>
        <v>1.5384615384615385E-2</v>
      </c>
      <c r="T322" s="22">
        <f>VLOOKUP($B322,Data!$A$8:$EZ$351,Data!EM$4,FALSE)</f>
        <v>1.6518072289156627E-2</v>
      </c>
      <c r="U322" s="22">
        <f>VLOOKUP($B322,Data!$A$8:$EZ$351,Data!EN$4,FALSE)</f>
        <v>1.6509661835748791E-2</v>
      </c>
      <c r="V322" s="22">
        <f>VLOOKUP($B322,Data!$A$8:$EZ$351,Data!EO$4,FALSE)</f>
        <v>1.5958986731001205E-2</v>
      </c>
      <c r="W322" s="22">
        <f>VLOOKUP($B322,Data!$A$8:$EZ$351,Data!EP$4,FALSE)</f>
        <v>1.6181818181818183E-2</v>
      </c>
      <c r="X322" s="22">
        <f>VLOOKUP($B322,Data!$A$8:$EZ$351,Data!EQ$4,FALSE)</f>
        <v>1.6856796116504855E-2</v>
      </c>
      <c r="Y322" s="22">
        <f>VLOOKUP($B322,Data!$A$8:$EZ$351,Data!ER$4,FALSE)</f>
        <v>1.7306273062730627E-2</v>
      </c>
      <c r="Z322" s="22">
        <f>VLOOKUP($B322,Data!$A$8:$EZ$351,Data!ES$4,FALSE)</f>
        <v>1.6246913580246915E-2</v>
      </c>
      <c r="AA322" s="22">
        <f>VLOOKUP($B322,Data!$A$8:$EZ$351,Data!ET$4,FALSE)</f>
        <v>1.5725094577553594E-2</v>
      </c>
      <c r="AB322" s="22">
        <f>VLOOKUP($B322,Data!$A$8:$EZ$351,Data!EU$4,FALSE)</f>
        <v>1.5768757687576875E-2</v>
      </c>
      <c r="AC322" s="22">
        <f>VLOOKUP($B322,Data!$A$8:$EZ$351,Data!EV$4,FALSE)</f>
        <v>1.5764563106796116E-2</v>
      </c>
      <c r="AD322" s="22">
        <f>VLOOKUP($B322,Data!$A$8:$EZ$351,Data!EW$4,FALSE)</f>
        <v>1.6699629171817058E-2</v>
      </c>
      <c r="AE322" s="22">
        <f>VLOOKUP($B322,Data!$A$8:$EZ$351,Data!EX$4,FALSE)</f>
        <v>1.6805896805896805E-2</v>
      </c>
      <c r="AF322" s="22">
        <f>VLOOKUP($B322,Data!$A$8:$EZ$351,Data!EY$4,FALSE)</f>
        <v>1.8341584158415841E-2</v>
      </c>
      <c r="AG322" s="22">
        <f>VLOOKUP($B322,Data!$A$8:$EZ$351,Data!EZ$4,FALSE)</f>
        <v>1.8054522924411402E-2</v>
      </c>
      <c r="AH322" s="22">
        <f>VLOOKUP($B322,Data!$A$8:$FA$351,Data!FA$4,FALSE)</f>
        <v>1.7560096153846155E-2</v>
      </c>
      <c r="AI322" s="22">
        <f>VLOOKUP($B322,Data!$A$8:FB$351,Data!FB$4,FALSE)</f>
        <v>1.8267148014440432E-2</v>
      </c>
      <c r="AJ322" s="22">
        <f>VLOOKUP($B322,Data!$A$8:FC$351,Data!FC$4,FALSE)</f>
        <v>1.9333333333333334E-2</v>
      </c>
      <c r="AK322" s="22">
        <f>VLOOKUP($B322,Data!$A$8:FD$351,Data!FD$4,FALSE)</f>
        <v>4.7894088669950742E-2</v>
      </c>
      <c r="AL322" s="22">
        <f>VLOOKUP($B322,Data!$A$8:FE$351,Data!FE$4,FALSE)</f>
        <v>4.8647642679900745E-2</v>
      </c>
      <c r="AM322" s="22">
        <f>VLOOKUP($B322,Data!$A$8:FF$351,Data!FF$4,FALSE)</f>
        <v>4.6248462484624844E-2</v>
      </c>
      <c r="AN322" s="22" t="e">
        <f>VLOOKUP($B322,Data!$A$8:$EZ$351,Data!#REF!,FALSE)</f>
        <v>#REF!</v>
      </c>
      <c r="AO322" s="22" t="e">
        <f>VLOOKUP($B322,Data!$A$8:$EZ$351,Data!#REF!,FALSE)</f>
        <v>#REF!</v>
      </c>
      <c r="AP322" s="22" t="e">
        <f>VLOOKUP($B322,Data!$A$8:$EZ$351,Data!#REF!,FALSE)</f>
        <v>#REF!</v>
      </c>
      <c r="AQ322" s="22" t="e">
        <f>VLOOKUP($B322,Data!$A$8:$EZ$351,Data!#REF!,FALSE)</f>
        <v>#REF!</v>
      </c>
      <c r="AR322" s="22" t="e">
        <f>VLOOKUP($B322,Data!$A$8:$EZ$351,Data!#REF!,FALSE)</f>
        <v>#REF!</v>
      </c>
      <c r="AS322" s="22" t="e">
        <f>VLOOKUP($B322,Data!$A$8:$EZ$351,Data!#REF!,FALSE)</f>
        <v>#REF!</v>
      </c>
      <c r="AT322" s="22" t="e">
        <f>VLOOKUP($B322,Data!$A$8:$EZ$351,Data!#REF!,FALSE)</f>
        <v>#REF!</v>
      </c>
      <c r="AU322" s="22" t="e">
        <f>VLOOKUP($B322,Data!$A$8:$EZ$351,Data!#REF!,FALSE)</f>
        <v>#REF!</v>
      </c>
      <c r="AV322" s="22" t="e">
        <f>VLOOKUP($B322,Data!$A$8:$EZ$351,Data!#REF!,FALSE)</f>
        <v>#REF!</v>
      </c>
      <c r="AW322" s="22" t="e">
        <f>VLOOKUP($B322,Data!$A$8:$EZ$351,Data!#REF!,FALSE)</f>
        <v>#REF!</v>
      </c>
      <c r="AX322" s="22" t="e">
        <f>VLOOKUP($B322,Data!$A$8:$EZ$351,Data!#REF!,FALSE)</f>
        <v>#REF!</v>
      </c>
      <c r="AY322" s="22" t="e">
        <f>VLOOKUP($B322,Data!$A$8:$EZ$351,Data!#REF!,FALSE)</f>
        <v>#REF!</v>
      </c>
      <c r="AZ322" s="22" t="e">
        <f>VLOOKUP($B322,Data!$A$8:$EZ$351,Data!#REF!,FALSE)</f>
        <v>#REF!</v>
      </c>
      <c r="BA322" s="22" t="e">
        <f>VLOOKUP($B322,Data!$A$8:$EZ$351,Data!#REF!,FALSE)</f>
        <v>#REF!</v>
      </c>
      <c r="BB322" s="22" t="e">
        <f>VLOOKUP($B322,Data!$A$8:$EZ$351,Data!#REF!,FALSE)</f>
        <v>#REF!</v>
      </c>
      <c r="BC322" s="22" t="e">
        <f>VLOOKUP($B322,Data!$A$8:$EZ$351,Data!#REF!,FALSE)</f>
        <v>#REF!</v>
      </c>
      <c r="BD322" s="22" t="e">
        <f>VLOOKUP($B322,Data!$A$8:$EZ$351,Data!#REF!,FALSE)</f>
        <v>#REF!</v>
      </c>
      <c r="BE322" s="22" t="e">
        <f>VLOOKUP($B322,Data!$A$8:$EZ$351,Data!#REF!,FALSE)</f>
        <v>#REF!</v>
      </c>
    </row>
    <row r="323" spans="1:57" x14ac:dyDescent="0.3">
      <c r="A323" s="1"/>
      <c r="B323" s="16" t="s">
        <v>332</v>
      </c>
      <c r="C323" s="35" t="s">
        <v>441</v>
      </c>
      <c r="D323" t="s">
        <v>0</v>
      </c>
      <c r="E323" s="36" t="s">
        <v>332</v>
      </c>
      <c r="F323" t="s">
        <v>393</v>
      </c>
      <c r="G323" t="s">
        <v>418</v>
      </c>
      <c r="H323" s="22" t="e">
        <f>VLOOKUP($B323,Data!$A$8:$EZ$351,Data!EA$4,FALSE)</f>
        <v>#DIV/0!</v>
      </c>
      <c r="I323" s="22">
        <f>VLOOKUP($B323,Data!$A$8:$EZ$351,Data!EB$4,FALSE)</f>
        <v>3.7045454545454548E-2</v>
      </c>
      <c r="J323" s="22">
        <f>VLOOKUP($B323,Data!$A$8:$EZ$351,Data!EC$4,FALSE)</f>
        <v>3.3435114503816796E-2</v>
      </c>
      <c r="K323" s="22">
        <f>VLOOKUP($B323,Data!$A$8:$EZ$351,Data!ED$4,FALSE)</f>
        <v>3.0109489051094892E-2</v>
      </c>
      <c r="L323" s="22">
        <f>VLOOKUP($B323,Data!$A$8:$EZ$351,Data!EE$4,FALSE)</f>
        <v>3.2840000000000001E-2</v>
      </c>
      <c r="M323" s="22">
        <f>VLOOKUP($B323,Data!$A$8:$EZ$351,Data!EF$4,FALSE)</f>
        <v>2.9721115537848605E-2</v>
      </c>
      <c r="N323" s="22">
        <f>VLOOKUP($B323,Data!$A$8:$EZ$351,Data!EG$4,FALSE)</f>
        <v>2.7172131147540985E-2</v>
      </c>
      <c r="O323" s="22">
        <f>VLOOKUP($B323,Data!$A$8:$EZ$351,Data!EH$4,FALSE)</f>
        <v>2.7359307359307361E-2</v>
      </c>
      <c r="P323" s="22">
        <f>VLOOKUP($B323,Data!$A$8:$EZ$351,Data!EI$4,FALSE)</f>
        <v>2.6422764227642278E-2</v>
      </c>
      <c r="Q323" s="22">
        <f>VLOOKUP($B323,Data!$A$8:$EZ$351,Data!EJ$4,FALSE)</f>
        <v>2.5795918367346939E-2</v>
      </c>
      <c r="R323" s="22">
        <f>VLOOKUP($B323,Data!$A$8:$EZ$351,Data!EK$4,FALSE)</f>
        <v>2.2520325203252034E-2</v>
      </c>
      <c r="S323" s="22">
        <f>VLOOKUP($B323,Data!$A$8:$EZ$351,Data!EL$4,FALSE)</f>
        <v>2.1666666666666667E-2</v>
      </c>
      <c r="T323" s="22">
        <f>VLOOKUP($B323,Data!$A$8:$EZ$351,Data!EM$4,FALSE)</f>
        <v>2.3463035019455254E-2</v>
      </c>
      <c r="U323" s="22">
        <f>VLOOKUP($B323,Data!$A$8:$EZ$351,Data!EN$4,FALSE)</f>
        <v>2.1954887218045113E-2</v>
      </c>
      <c r="V323" s="22">
        <f>VLOOKUP($B323,Data!$A$8:$EZ$351,Data!EO$4,FALSE)</f>
        <v>2.1348314606741574E-2</v>
      </c>
      <c r="W323" s="22">
        <f>VLOOKUP($B323,Data!$A$8:$EZ$351,Data!EP$4,FALSE)</f>
        <v>2.2879377431906614E-2</v>
      </c>
      <c r="X323" s="22">
        <f>VLOOKUP($B323,Data!$A$8:$EZ$351,Data!EQ$4,FALSE)</f>
        <v>2.1811320754716982E-2</v>
      </c>
      <c r="Y323" s="22">
        <f>VLOOKUP($B323,Data!$A$8:$EZ$351,Data!ER$4,FALSE)</f>
        <v>2.1383399209486165E-2</v>
      </c>
      <c r="Z323" s="22">
        <f>VLOOKUP($B323,Data!$A$8:$EZ$351,Data!ES$4,FALSE)</f>
        <v>2.1934156378600824E-2</v>
      </c>
      <c r="AA323" s="22">
        <f>VLOOKUP($B323,Data!$A$8:$EZ$351,Data!ET$4,FALSE)</f>
        <v>2.1715481171548118E-2</v>
      </c>
      <c r="AB323" s="22">
        <f>VLOOKUP($B323,Data!$A$8:$EZ$351,Data!EU$4,FALSE)</f>
        <v>2.3983050847457627E-2</v>
      </c>
      <c r="AC323" s="22">
        <f>VLOOKUP($B323,Data!$A$8:$EZ$351,Data!EV$4,FALSE)</f>
        <v>2.3668122270742359E-2</v>
      </c>
      <c r="AD323" s="22">
        <f>VLOOKUP($B323,Data!$A$8:$EZ$351,Data!EW$4,FALSE)</f>
        <v>2.3733333333333332E-2</v>
      </c>
      <c r="AE323" s="22">
        <f>VLOOKUP($B323,Data!$A$8:$EZ$351,Data!EX$4,FALSE)</f>
        <v>2.3421052631578947E-2</v>
      </c>
      <c r="AF323" s="22">
        <f>VLOOKUP($B323,Data!$A$8:$EZ$351,Data!EY$4,FALSE)</f>
        <v>2.430493273542601E-2</v>
      </c>
      <c r="AG323" s="22">
        <f>VLOOKUP($B323,Data!$A$8:$EZ$351,Data!EZ$4,FALSE)</f>
        <v>2.4115044247787612E-2</v>
      </c>
      <c r="AH323" s="22">
        <f>VLOOKUP($B323,Data!$A$8:$FA$351,Data!FA$4,FALSE)</f>
        <v>2.2844444444444445E-2</v>
      </c>
      <c r="AI323" s="22">
        <f>VLOOKUP($B323,Data!$A$8:FB$351,Data!FB$4,FALSE)</f>
        <v>2.2911392405063291E-2</v>
      </c>
      <c r="AJ323" s="22">
        <f>VLOOKUP($B323,Data!$A$8:FC$351,Data!FC$4,FALSE)</f>
        <v>2.7476190476190477E-2</v>
      </c>
      <c r="AK323" s="22">
        <f>VLOOKUP($B323,Data!$A$8:FD$351,Data!FD$4,FALSE)</f>
        <v>6.2090909090909092E-2</v>
      </c>
      <c r="AL323" s="22">
        <f>VLOOKUP($B323,Data!$A$8:FE$351,Data!FE$4,FALSE)</f>
        <v>6.0224215246636771E-2</v>
      </c>
      <c r="AM323" s="22">
        <f>VLOOKUP($B323,Data!$A$8:FF$351,Data!FF$4,FALSE)</f>
        <v>5.8318584070796459E-2</v>
      </c>
      <c r="AN323" s="22" t="e">
        <f>VLOOKUP($B323,Data!$A$8:$EZ$351,Data!#REF!,FALSE)</f>
        <v>#REF!</v>
      </c>
      <c r="AO323" s="22" t="e">
        <f>VLOOKUP($B323,Data!$A$8:$EZ$351,Data!#REF!,FALSE)</f>
        <v>#REF!</v>
      </c>
      <c r="AP323" s="22" t="e">
        <f>VLOOKUP($B323,Data!$A$8:$EZ$351,Data!#REF!,FALSE)</f>
        <v>#REF!</v>
      </c>
      <c r="AQ323" s="22" t="e">
        <f>VLOOKUP($B323,Data!$A$8:$EZ$351,Data!#REF!,FALSE)</f>
        <v>#REF!</v>
      </c>
      <c r="AR323" s="22" t="e">
        <f>VLOOKUP($B323,Data!$A$8:$EZ$351,Data!#REF!,FALSE)</f>
        <v>#REF!</v>
      </c>
      <c r="AS323" s="22" t="e">
        <f>VLOOKUP($B323,Data!$A$8:$EZ$351,Data!#REF!,FALSE)</f>
        <v>#REF!</v>
      </c>
      <c r="AT323" s="22" t="e">
        <f>VLOOKUP($B323,Data!$A$8:$EZ$351,Data!#REF!,FALSE)</f>
        <v>#REF!</v>
      </c>
      <c r="AU323" s="22" t="e">
        <f>VLOOKUP($B323,Data!$A$8:$EZ$351,Data!#REF!,FALSE)</f>
        <v>#REF!</v>
      </c>
      <c r="AV323" s="22" t="e">
        <f>VLOOKUP($B323,Data!$A$8:$EZ$351,Data!#REF!,FALSE)</f>
        <v>#REF!</v>
      </c>
      <c r="AW323" s="22" t="e">
        <f>VLOOKUP($B323,Data!$A$8:$EZ$351,Data!#REF!,FALSE)</f>
        <v>#REF!</v>
      </c>
      <c r="AX323" s="22" t="e">
        <f>VLOOKUP($B323,Data!$A$8:$EZ$351,Data!#REF!,FALSE)</f>
        <v>#REF!</v>
      </c>
      <c r="AY323" s="22" t="e">
        <f>VLOOKUP($B323,Data!$A$8:$EZ$351,Data!#REF!,FALSE)</f>
        <v>#REF!</v>
      </c>
      <c r="AZ323" s="22" t="e">
        <f>VLOOKUP($B323,Data!$A$8:$EZ$351,Data!#REF!,FALSE)</f>
        <v>#REF!</v>
      </c>
      <c r="BA323" s="22" t="e">
        <f>VLOOKUP($B323,Data!$A$8:$EZ$351,Data!#REF!,FALSE)</f>
        <v>#REF!</v>
      </c>
      <c r="BB323" s="22" t="e">
        <f>VLOOKUP($B323,Data!$A$8:$EZ$351,Data!#REF!,FALSE)</f>
        <v>#REF!</v>
      </c>
      <c r="BC323" s="22" t="e">
        <f>VLOOKUP($B323,Data!$A$8:$EZ$351,Data!#REF!,FALSE)</f>
        <v>#REF!</v>
      </c>
      <c r="BD323" s="22" t="e">
        <f>VLOOKUP($B323,Data!$A$8:$EZ$351,Data!#REF!,FALSE)</f>
        <v>#REF!</v>
      </c>
      <c r="BE323" s="22" t="e">
        <f>VLOOKUP($B323,Data!$A$8:$EZ$351,Data!#REF!,FALSE)</f>
        <v>#REF!</v>
      </c>
    </row>
    <row r="324" spans="1:57" x14ac:dyDescent="0.3">
      <c r="A324" s="1"/>
      <c r="B324" s="16" t="s">
        <v>333</v>
      </c>
      <c r="C324" s="35" t="s">
        <v>446</v>
      </c>
      <c r="D324" t="s">
        <v>0</v>
      </c>
      <c r="E324" s="36" t="s">
        <v>333</v>
      </c>
      <c r="F324" t="s">
        <v>412</v>
      </c>
      <c r="G324" t="s">
        <v>418</v>
      </c>
      <c r="H324" s="22" t="e">
        <f>VLOOKUP($B324,Data!$A$8:$EZ$351,Data!EA$4,FALSE)</f>
        <v>#DIV/0!</v>
      </c>
      <c r="I324" s="22">
        <f>VLOOKUP($B324,Data!$A$8:$EZ$351,Data!EB$4,FALSE)</f>
        <v>5.9080459770114946E-2</v>
      </c>
      <c r="J324" s="22">
        <f>VLOOKUP($B324,Data!$A$8:$EZ$351,Data!EC$4,FALSE)</f>
        <v>5.3902439024390243E-2</v>
      </c>
      <c r="K324" s="22">
        <f>VLOOKUP($B324,Data!$A$8:$EZ$351,Data!ED$4,FALSE)</f>
        <v>5.1068702290076338E-2</v>
      </c>
      <c r="L324" s="22">
        <f>VLOOKUP($B324,Data!$A$8:$EZ$351,Data!EE$4,FALSE)</f>
        <v>5.4302554027504911E-2</v>
      </c>
      <c r="M324" s="22">
        <f>VLOOKUP($B324,Data!$A$8:$EZ$351,Data!EF$4,FALSE)</f>
        <v>4.6491935483870969E-2</v>
      </c>
      <c r="N324" s="22">
        <f>VLOOKUP($B324,Data!$A$8:$EZ$351,Data!EG$4,FALSE)</f>
        <v>4.2098765432098763E-2</v>
      </c>
      <c r="O324" s="22">
        <f>VLOOKUP($B324,Data!$A$8:$EZ$351,Data!EH$4,FALSE)</f>
        <v>3.1660156250000002E-2</v>
      </c>
      <c r="P324" s="22">
        <f>VLOOKUP($B324,Data!$A$8:$EZ$351,Data!EI$4,FALSE)</f>
        <v>3.1773879142300197E-2</v>
      </c>
      <c r="Q324" s="22">
        <f>VLOOKUP($B324,Data!$A$8:$EZ$351,Data!EJ$4,FALSE)</f>
        <v>3.7123552123552124E-2</v>
      </c>
      <c r="R324" s="22">
        <f>VLOOKUP($B324,Data!$A$8:$EZ$351,Data!EK$4,FALSE)</f>
        <v>4.0608519269776877E-2</v>
      </c>
      <c r="S324" s="22">
        <f>VLOOKUP($B324,Data!$A$8:$EZ$351,Data!EL$4,FALSE)</f>
        <v>4.0268041237113403E-2</v>
      </c>
      <c r="T324" s="22">
        <f>VLOOKUP($B324,Data!$A$8:$EZ$351,Data!EM$4,FALSE)</f>
        <v>3.9781312127236582E-2</v>
      </c>
      <c r="U324" s="22">
        <f>VLOOKUP($B324,Data!$A$8:$EZ$351,Data!EN$4,FALSE)</f>
        <v>3.7964426877470356E-2</v>
      </c>
      <c r="V324" s="22">
        <f>VLOOKUP($B324,Data!$A$8:$EZ$351,Data!EO$4,FALSE)</f>
        <v>3.6576923076923076E-2</v>
      </c>
      <c r="W324" s="22">
        <f>VLOOKUP($B324,Data!$A$8:$EZ$351,Data!EP$4,FALSE)</f>
        <v>3.8316633266533069E-2</v>
      </c>
      <c r="X324" s="22">
        <f>VLOOKUP($B324,Data!$A$8:$EZ$351,Data!EQ$4,FALSE)</f>
        <v>3.7904191616766468E-2</v>
      </c>
      <c r="Y324" s="22">
        <f>VLOOKUP($B324,Data!$A$8:$EZ$351,Data!ER$4,FALSE)</f>
        <v>3.6478599221789886E-2</v>
      </c>
      <c r="Z324" s="22">
        <f>VLOOKUP($B324,Data!$A$8:$EZ$351,Data!ES$4,FALSE)</f>
        <v>3.4115384615384617E-2</v>
      </c>
      <c r="AA324" s="22">
        <f>VLOOKUP($B324,Data!$A$8:$EZ$351,Data!ET$4,FALSE)</f>
        <v>3.6400000000000002E-2</v>
      </c>
      <c r="AB324" s="22">
        <f>VLOOKUP($B324,Data!$A$8:$EZ$351,Data!EU$4,FALSE)</f>
        <v>4.1015452538631349E-2</v>
      </c>
      <c r="AC324" s="22">
        <f>VLOOKUP($B324,Data!$A$8:$EZ$351,Data!EV$4,FALSE)</f>
        <v>3.8897959183673468E-2</v>
      </c>
      <c r="AD324" s="22">
        <f>VLOOKUP($B324,Data!$A$8:$EZ$351,Data!EW$4,FALSE)</f>
        <v>3.7113821138211385E-2</v>
      </c>
      <c r="AE324" s="22">
        <f>VLOOKUP($B324,Data!$A$8:$EZ$351,Data!EX$4,FALSE)</f>
        <v>3.4767441860465119E-2</v>
      </c>
      <c r="AF324" s="22">
        <f>VLOOKUP($B324,Data!$A$8:$EZ$351,Data!EY$4,FALSE)</f>
        <v>3.8764940239043824E-2</v>
      </c>
      <c r="AG324" s="22">
        <f>VLOOKUP($B324,Data!$A$8:$EZ$351,Data!EZ$4,FALSE)</f>
        <v>3.9484978540772535E-2</v>
      </c>
      <c r="AH324" s="22">
        <f>VLOOKUP($B324,Data!$A$8:$FA$351,Data!FA$4,FALSE)</f>
        <v>3.7081545064377684E-2</v>
      </c>
      <c r="AI324" s="22">
        <f>VLOOKUP($B324,Data!$A$8:FB$351,Data!FB$4,FALSE)</f>
        <v>3.6100628930817613E-2</v>
      </c>
      <c r="AJ324" s="22">
        <f>VLOOKUP($B324,Data!$A$8:FC$351,Data!FC$4,FALSE)</f>
        <v>3.7429149797570851E-2</v>
      </c>
      <c r="AK324" s="22">
        <f>VLOOKUP($B324,Data!$A$8:FD$351,Data!FD$4,FALSE)</f>
        <v>7.485943775100401E-2</v>
      </c>
      <c r="AL324" s="22">
        <f>VLOOKUP($B324,Data!$A$8:FE$351,Data!FE$4,FALSE)</f>
        <v>7.0385356454720618E-2</v>
      </c>
      <c r="AM324" s="22">
        <f>VLOOKUP($B324,Data!$A$8:FF$351,Data!FF$4,FALSE)</f>
        <v>6.9178082191780815E-2</v>
      </c>
      <c r="AN324" s="22" t="e">
        <f>VLOOKUP($B324,Data!$A$8:$EZ$351,Data!#REF!,FALSE)</f>
        <v>#REF!</v>
      </c>
      <c r="AO324" s="22" t="e">
        <f>VLOOKUP($B324,Data!$A$8:$EZ$351,Data!#REF!,FALSE)</f>
        <v>#REF!</v>
      </c>
      <c r="AP324" s="22" t="e">
        <f>VLOOKUP($B324,Data!$A$8:$EZ$351,Data!#REF!,FALSE)</f>
        <v>#REF!</v>
      </c>
      <c r="AQ324" s="22" t="e">
        <f>VLOOKUP($B324,Data!$A$8:$EZ$351,Data!#REF!,FALSE)</f>
        <v>#REF!</v>
      </c>
      <c r="AR324" s="22" t="e">
        <f>VLOOKUP($B324,Data!$A$8:$EZ$351,Data!#REF!,FALSE)</f>
        <v>#REF!</v>
      </c>
      <c r="AS324" s="22" t="e">
        <f>VLOOKUP($B324,Data!$A$8:$EZ$351,Data!#REF!,FALSE)</f>
        <v>#REF!</v>
      </c>
      <c r="AT324" s="22" t="e">
        <f>VLOOKUP($B324,Data!$A$8:$EZ$351,Data!#REF!,FALSE)</f>
        <v>#REF!</v>
      </c>
      <c r="AU324" s="22" t="e">
        <f>VLOOKUP($B324,Data!$A$8:$EZ$351,Data!#REF!,FALSE)</f>
        <v>#REF!</v>
      </c>
      <c r="AV324" s="22" t="e">
        <f>VLOOKUP($B324,Data!$A$8:$EZ$351,Data!#REF!,FALSE)</f>
        <v>#REF!</v>
      </c>
      <c r="AW324" s="22" t="e">
        <f>VLOOKUP($B324,Data!$A$8:$EZ$351,Data!#REF!,FALSE)</f>
        <v>#REF!</v>
      </c>
      <c r="AX324" s="22" t="e">
        <f>VLOOKUP($B324,Data!$A$8:$EZ$351,Data!#REF!,FALSE)</f>
        <v>#REF!</v>
      </c>
      <c r="AY324" s="22" t="e">
        <f>VLOOKUP($B324,Data!$A$8:$EZ$351,Data!#REF!,FALSE)</f>
        <v>#REF!</v>
      </c>
      <c r="AZ324" s="22" t="e">
        <f>VLOOKUP($B324,Data!$A$8:$EZ$351,Data!#REF!,FALSE)</f>
        <v>#REF!</v>
      </c>
      <c r="BA324" s="22" t="e">
        <f>VLOOKUP($B324,Data!$A$8:$EZ$351,Data!#REF!,FALSE)</f>
        <v>#REF!</v>
      </c>
      <c r="BB324" s="22" t="e">
        <f>VLOOKUP($B324,Data!$A$8:$EZ$351,Data!#REF!,FALSE)</f>
        <v>#REF!</v>
      </c>
      <c r="BC324" s="22" t="e">
        <f>VLOOKUP($B324,Data!$A$8:$EZ$351,Data!#REF!,FALSE)</f>
        <v>#REF!</v>
      </c>
      <c r="BD324" s="22" t="e">
        <f>VLOOKUP($B324,Data!$A$8:$EZ$351,Data!#REF!,FALSE)</f>
        <v>#REF!</v>
      </c>
      <c r="BE324" s="22" t="e">
        <f>VLOOKUP($B324,Data!$A$8:$EZ$351,Data!#REF!,FALSE)</f>
        <v>#REF!</v>
      </c>
    </row>
    <row r="325" spans="1:57" x14ac:dyDescent="0.3">
      <c r="A325" s="1"/>
      <c r="B325" s="16" t="s">
        <v>334</v>
      </c>
      <c r="C325" s="35" t="s">
        <v>441</v>
      </c>
      <c r="D325" t="s">
        <v>0</v>
      </c>
      <c r="E325" s="36" t="s">
        <v>334</v>
      </c>
      <c r="F325" t="s">
        <v>398</v>
      </c>
      <c r="G325" t="s">
        <v>418</v>
      </c>
      <c r="H325" s="22" t="e">
        <f>VLOOKUP($B325,Data!$A$8:$EZ$351,Data!EA$4,FALSE)</f>
        <v>#DIV/0!</v>
      </c>
      <c r="I325" s="22">
        <f>VLOOKUP($B325,Data!$A$8:$EZ$351,Data!EB$4,FALSE)</f>
        <v>7.4378238341968911E-2</v>
      </c>
      <c r="J325" s="22">
        <f>VLOOKUP($B325,Data!$A$8:$EZ$351,Data!EC$4,FALSE)</f>
        <v>6.9569620253164557E-2</v>
      </c>
      <c r="K325" s="22">
        <f>VLOOKUP($B325,Data!$A$8:$EZ$351,Data!ED$4,FALSE)</f>
        <v>6.7450495049504955E-2</v>
      </c>
      <c r="L325" s="22">
        <f>VLOOKUP($B325,Data!$A$8:$EZ$351,Data!EE$4,FALSE)</f>
        <v>6.9019607843137251E-2</v>
      </c>
      <c r="M325" s="22">
        <f>VLOOKUP($B325,Data!$A$8:$EZ$351,Data!EF$4,FALSE)</f>
        <v>6.0780487804878047E-2</v>
      </c>
      <c r="N325" s="22">
        <f>VLOOKUP($B325,Data!$A$8:$EZ$351,Data!EG$4,FALSE)</f>
        <v>5.2209302325581394E-2</v>
      </c>
      <c r="O325" s="22">
        <f>VLOOKUP($B325,Data!$A$8:$EZ$351,Data!EH$4,FALSE)</f>
        <v>5.2857142857142859E-2</v>
      </c>
      <c r="P325" s="22">
        <f>VLOOKUP($B325,Data!$A$8:$EZ$351,Data!EI$4,FALSE)</f>
        <v>4.9755011135857459E-2</v>
      </c>
      <c r="Q325" s="22">
        <f>VLOOKUP($B325,Data!$A$8:$EZ$351,Data!EJ$4,FALSE)</f>
        <v>4.6227272727272728E-2</v>
      </c>
      <c r="R325" s="22">
        <f>VLOOKUP($B325,Data!$A$8:$EZ$351,Data!EK$4,FALSE)</f>
        <v>4.4920634920634923E-2</v>
      </c>
      <c r="S325" s="22">
        <f>VLOOKUP($B325,Data!$A$8:$EZ$351,Data!EL$4,FALSE)</f>
        <v>4.3480176211453746E-2</v>
      </c>
      <c r="T325" s="22">
        <f>VLOOKUP($B325,Data!$A$8:$EZ$351,Data!EM$4,FALSE)</f>
        <v>4.739130434782609E-2</v>
      </c>
      <c r="U325" s="22">
        <f>VLOOKUP($B325,Data!$A$8:$EZ$351,Data!EN$4,FALSE)</f>
        <v>4.2831460674157301E-2</v>
      </c>
      <c r="V325" s="22">
        <f>VLOOKUP($B325,Data!$A$8:$EZ$351,Data!EO$4,FALSE)</f>
        <v>4.0332594235033256E-2</v>
      </c>
      <c r="W325" s="22">
        <f>VLOOKUP($B325,Data!$A$8:$EZ$351,Data!EP$4,FALSE)</f>
        <v>3.8964757709251098E-2</v>
      </c>
      <c r="X325" s="22">
        <f>VLOOKUP($B325,Data!$A$8:$EZ$351,Data!EQ$4,FALSE)</f>
        <v>4.44131455399061E-2</v>
      </c>
      <c r="Y325" s="22">
        <f>VLOOKUP($B325,Data!$A$8:$EZ$351,Data!ER$4,FALSE)</f>
        <v>4.2421307506053267E-2</v>
      </c>
      <c r="Z325" s="22">
        <f>VLOOKUP($B325,Data!$A$8:$EZ$351,Data!ES$4,FALSE)</f>
        <v>4.2146341463414637E-2</v>
      </c>
      <c r="AA325" s="22">
        <f>VLOOKUP($B325,Data!$A$8:$EZ$351,Data!ET$4,FALSE)</f>
        <v>4.5277777777777778E-2</v>
      </c>
      <c r="AB325" s="22">
        <f>VLOOKUP($B325,Data!$A$8:$EZ$351,Data!EU$4,FALSE)</f>
        <v>4.6163069544364506E-2</v>
      </c>
      <c r="AC325" s="22">
        <f>VLOOKUP($B325,Data!$A$8:$EZ$351,Data!EV$4,FALSE)</f>
        <v>4.3170163170163173E-2</v>
      </c>
      <c r="AD325" s="22">
        <f>VLOOKUP($B325,Data!$A$8:$EZ$351,Data!EW$4,FALSE)</f>
        <v>4.3261390887290169E-2</v>
      </c>
      <c r="AE325" s="22">
        <f>VLOOKUP($B325,Data!$A$8:$EZ$351,Data!EX$4,FALSE)</f>
        <v>4.0663615560640735E-2</v>
      </c>
      <c r="AF325" s="22">
        <f>VLOOKUP($B325,Data!$A$8:$EZ$351,Data!EY$4,FALSE)</f>
        <v>4.2138084632516705E-2</v>
      </c>
      <c r="AG325" s="22">
        <f>VLOOKUP($B325,Data!$A$8:$EZ$351,Data!EZ$4,FALSE)</f>
        <v>3.9867549668874173E-2</v>
      </c>
      <c r="AH325" s="22">
        <f>VLOOKUP($B325,Data!$A$8:$FA$351,Data!FA$4,FALSE)</f>
        <v>3.9755011135857464E-2</v>
      </c>
      <c r="AI325" s="22">
        <f>VLOOKUP($B325,Data!$A$8:FB$351,Data!FB$4,FALSE)</f>
        <v>3.9863636363636365E-2</v>
      </c>
      <c r="AJ325" s="22">
        <f>VLOOKUP($B325,Data!$A$8:FC$351,Data!FC$4,FALSE)</f>
        <v>4.5485436893203883E-2</v>
      </c>
      <c r="AK325" s="22">
        <f>VLOOKUP($B325,Data!$A$8:FD$351,Data!FD$4,FALSE)</f>
        <v>7.3127962085308057E-2</v>
      </c>
      <c r="AL325" s="22">
        <f>VLOOKUP($B325,Data!$A$8:FE$351,Data!FE$4,FALSE)</f>
        <v>7.5429292929292929E-2</v>
      </c>
      <c r="AM325" s="22">
        <f>VLOOKUP($B325,Data!$A$8:FF$351,Data!FF$4,FALSE)</f>
        <v>7.4319999999999997E-2</v>
      </c>
      <c r="AN325" s="22" t="e">
        <f>VLOOKUP($B325,Data!$A$8:$EZ$351,Data!#REF!,FALSE)</f>
        <v>#REF!</v>
      </c>
      <c r="AO325" s="22" t="e">
        <f>VLOOKUP($B325,Data!$A$8:$EZ$351,Data!#REF!,FALSE)</f>
        <v>#REF!</v>
      </c>
      <c r="AP325" s="22" t="e">
        <f>VLOOKUP($B325,Data!$A$8:$EZ$351,Data!#REF!,FALSE)</f>
        <v>#REF!</v>
      </c>
      <c r="AQ325" s="22" t="e">
        <f>VLOOKUP($B325,Data!$A$8:$EZ$351,Data!#REF!,FALSE)</f>
        <v>#REF!</v>
      </c>
      <c r="AR325" s="22" t="e">
        <f>VLOOKUP($B325,Data!$A$8:$EZ$351,Data!#REF!,FALSE)</f>
        <v>#REF!</v>
      </c>
      <c r="AS325" s="22" t="e">
        <f>VLOOKUP($B325,Data!$A$8:$EZ$351,Data!#REF!,FALSE)</f>
        <v>#REF!</v>
      </c>
      <c r="AT325" s="22" t="e">
        <f>VLOOKUP($B325,Data!$A$8:$EZ$351,Data!#REF!,FALSE)</f>
        <v>#REF!</v>
      </c>
      <c r="AU325" s="22" t="e">
        <f>VLOOKUP($B325,Data!$A$8:$EZ$351,Data!#REF!,FALSE)</f>
        <v>#REF!</v>
      </c>
      <c r="AV325" s="22" t="e">
        <f>VLOOKUP($B325,Data!$A$8:$EZ$351,Data!#REF!,FALSE)</f>
        <v>#REF!</v>
      </c>
      <c r="AW325" s="22" t="e">
        <f>VLOOKUP($B325,Data!$A$8:$EZ$351,Data!#REF!,FALSE)</f>
        <v>#REF!</v>
      </c>
      <c r="AX325" s="22" t="e">
        <f>VLOOKUP($B325,Data!$A$8:$EZ$351,Data!#REF!,FALSE)</f>
        <v>#REF!</v>
      </c>
      <c r="AY325" s="22" t="e">
        <f>VLOOKUP($B325,Data!$A$8:$EZ$351,Data!#REF!,FALSE)</f>
        <v>#REF!</v>
      </c>
      <c r="AZ325" s="22" t="e">
        <f>VLOOKUP($B325,Data!$A$8:$EZ$351,Data!#REF!,FALSE)</f>
        <v>#REF!</v>
      </c>
      <c r="BA325" s="22" t="e">
        <f>VLOOKUP($B325,Data!$A$8:$EZ$351,Data!#REF!,FALSE)</f>
        <v>#REF!</v>
      </c>
      <c r="BB325" s="22" t="e">
        <f>VLOOKUP($B325,Data!$A$8:$EZ$351,Data!#REF!,FALSE)</f>
        <v>#REF!</v>
      </c>
      <c r="BC325" s="22" t="e">
        <f>VLOOKUP($B325,Data!$A$8:$EZ$351,Data!#REF!,FALSE)</f>
        <v>#REF!</v>
      </c>
      <c r="BD325" s="22" t="e">
        <f>VLOOKUP($B325,Data!$A$8:$EZ$351,Data!#REF!,FALSE)</f>
        <v>#REF!</v>
      </c>
      <c r="BE325" s="22" t="e">
        <f>VLOOKUP($B325,Data!$A$8:$EZ$351,Data!#REF!,FALSE)</f>
        <v>#REF!</v>
      </c>
    </row>
    <row r="326" spans="1:57" x14ac:dyDescent="0.3">
      <c r="A326" s="1"/>
      <c r="B326" s="16" t="s">
        <v>335</v>
      </c>
      <c r="C326" s="35" t="s">
        <v>441</v>
      </c>
      <c r="D326" t="s">
        <v>0</v>
      </c>
      <c r="E326" s="36" t="s">
        <v>335</v>
      </c>
      <c r="F326" t="s">
        <v>420</v>
      </c>
      <c r="G326" t="s">
        <v>418</v>
      </c>
      <c r="H326" s="22" t="e">
        <f>VLOOKUP($B326,Data!$A$8:$EZ$351,Data!EA$4,FALSE)</f>
        <v>#DIV/0!</v>
      </c>
      <c r="I326" s="22">
        <f>VLOOKUP($B326,Data!$A$8:$EZ$351,Data!EB$4,FALSE)</f>
        <v>2.5578358208955224E-2</v>
      </c>
      <c r="J326" s="22">
        <f>VLOOKUP($B326,Data!$A$8:$EZ$351,Data!EC$4,FALSE)</f>
        <v>2.3781818181818182E-2</v>
      </c>
      <c r="K326" s="22">
        <f>VLOOKUP($B326,Data!$A$8:$EZ$351,Data!ED$4,FALSE)</f>
        <v>2.1821493624772315E-2</v>
      </c>
      <c r="L326" s="22">
        <f>VLOOKUP($B326,Data!$A$8:$EZ$351,Data!EE$4,FALSE)</f>
        <v>2.1446654611211573E-2</v>
      </c>
      <c r="M326" s="22">
        <f>VLOOKUP($B326,Data!$A$8:$EZ$351,Data!EF$4,FALSE)</f>
        <v>2.0217391304347826E-2</v>
      </c>
      <c r="N326" s="22">
        <f>VLOOKUP($B326,Data!$A$8:$EZ$351,Data!EG$4,FALSE)</f>
        <v>1.8509090909090909E-2</v>
      </c>
      <c r="O326" s="22">
        <f>VLOOKUP($B326,Data!$A$8:$EZ$351,Data!EH$4,FALSE)</f>
        <v>1.756855575868373E-2</v>
      </c>
      <c r="P326" s="22">
        <f>VLOOKUP($B326,Data!$A$8:$EZ$351,Data!EI$4,FALSE)</f>
        <v>1.789279112754159E-2</v>
      </c>
      <c r="Q326" s="22">
        <f>VLOOKUP($B326,Data!$A$8:$EZ$351,Data!EJ$4,FALSE)</f>
        <v>1.643911439114391E-2</v>
      </c>
      <c r="R326" s="22">
        <f>VLOOKUP($B326,Data!$A$8:$EZ$351,Data!EK$4,FALSE)</f>
        <v>1.5992578849721707E-2</v>
      </c>
      <c r="S326" s="22">
        <f>VLOOKUP($B326,Data!$A$8:$EZ$351,Data!EL$4,FALSE)</f>
        <v>1.5134168157423971E-2</v>
      </c>
      <c r="T326" s="22">
        <f>VLOOKUP($B326,Data!$A$8:$EZ$351,Data!EM$4,FALSE)</f>
        <v>1.5673758865248227E-2</v>
      </c>
      <c r="U326" s="22">
        <f>VLOOKUP($B326,Data!$A$8:$EZ$351,Data!EN$4,FALSE)</f>
        <v>1.4628975265017668E-2</v>
      </c>
      <c r="V326" s="22">
        <f>VLOOKUP($B326,Data!$A$8:$EZ$351,Data!EO$4,FALSE)</f>
        <v>1.4288256227758008E-2</v>
      </c>
      <c r="W326" s="22">
        <f>VLOOKUP($B326,Data!$A$8:$EZ$351,Data!EP$4,FALSE)</f>
        <v>1.4666666666666666E-2</v>
      </c>
      <c r="X326" s="22">
        <f>VLOOKUP($B326,Data!$A$8:$EZ$351,Data!EQ$4,FALSE)</f>
        <v>1.5347985347985349E-2</v>
      </c>
      <c r="Y326" s="22">
        <f>VLOOKUP($B326,Data!$A$8:$EZ$351,Data!ER$4,FALSE)</f>
        <v>1.5594795539033457E-2</v>
      </c>
      <c r="Z326" s="22">
        <f>VLOOKUP($B326,Data!$A$8:$EZ$351,Data!ES$4,FALSE)</f>
        <v>1.4910071942446044E-2</v>
      </c>
      <c r="AA326" s="22">
        <f>VLOOKUP($B326,Data!$A$8:$EZ$351,Data!ET$4,FALSE)</f>
        <v>1.4148936170212767E-2</v>
      </c>
      <c r="AB326" s="22">
        <f>VLOOKUP($B326,Data!$A$8:$EZ$351,Data!EU$4,FALSE)</f>
        <v>1.3926056338028169E-2</v>
      </c>
      <c r="AC326" s="22">
        <f>VLOOKUP($B326,Data!$A$8:$EZ$351,Data!EV$4,FALSE)</f>
        <v>1.4382402707275803E-2</v>
      </c>
      <c r="AD326" s="22">
        <f>VLOOKUP($B326,Data!$A$8:$EZ$351,Data!EW$4,FALSE)</f>
        <v>1.4246575342465753E-2</v>
      </c>
      <c r="AE326" s="22">
        <f>VLOOKUP($B326,Data!$A$8:$EZ$351,Data!EX$4,FALSE)</f>
        <v>1.4097807757166948E-2</v>
      </c>
      <c r="AF326" s="22">
        <f>VLOOKUP($B326,Data!$A$8:$EZ$351,Data!EY$4,FALSE)</f>
        <v>1.4672268907563025E-2</v>
      </c>
      <c r="AG326" s="22">
        <f>VLOOKUP($B326,Data!$A$8:$EZ$351,Data!EZ$4,FALSE)</f>
        <v>1.4777397260273972E-2</v>
      </c>
      <c r="AH326" s="22">
        <f>VLOOKUP($B326,Data!$A$8:$FA$351,Data!FA$4,FALSE)</f>
        <v>1.5245614035087719E-2</v>
      </c>
      <c r="AI326" s="22">
        <f>VLOOKUP($B326,Data!$A$8:FB$351,Data!FB$4,FALSE)</f>
        <v>1.6313932980599646E-2</v>
      </c>
      <c r="AJ326" s="22">
        <f>VLOOKUP($B326,Data!$A$8:FC$351,Data!FC$4,FALSE)</f>
        <v>1.7789661319073082E-2</v>
      </c>
      <c r="AK326" s="22">
        <f>VLOOKUP($B326,Data!$A$8:FD$351,Data!FD$4,FALSE)</f>
        <v>4.7337057728119178E-2</v>
      </c>
      <c r="AL326" s="22">
        <f>VLOOKUP($B326,Data!$A$8:FE$351,Data!FE$4,FALSE)</f>
        <v>4.6425925925925926E-2</v>
      </c>
      <c r="AM326" s="22">
        <f>VLOOKUP($B326,Data!$A$8:FF$351,Data!FF$4,FALSE)</f>
        <v>4.4358490566037738E-2</v>
      </c>
      <c r="AN326" s="22" t="e">
        <f>VLOOKUP($B326,Data!$A$8:$EZ$351,Data!#REF!,FALSE)</f>
        <v>#REF!</v>
      </c>
      <c r="AO326" s="22" t="e">
        <f>VLOOKUP($B326,Data!$A$8:$EZ$351,Data!#REF!,FALSE)</f>
        <v>#REF!</v>
      </c>
      <c r="AP326" s="22" t="e">
        <f>VLOOKUP($B326,Data!$A$8:$EZ$351,Data!#REF!,FALSE)</f>
        <v>#REF!</v>
      </c>
      <c r="AQ326" s="22" t="e">
        <f>VLOOKUP($B326,Data!$A$8:$EZ$351,Data!#REF!,FALSE)</f>
        <v>#REF!</v>
      </c>
      <c r="AR326" s="22" t="e">
        <f>VLOOKUP($B326,Data!$A$8:$EZ$351,Data!#REF!,FALSE)</f>
        <v>#REF!</v>
      </c>
      <c r="AS326" s="22" t="e">
        <f>VLOOKUP($B326,Data!$A$8:$EZ$351,Data!#REF!,FALSE)</f>
        <v>#REF!</v>
      </c>
      <c r="AT326" s="22" t="e">
        <f>VLOOKUP($B326,Data!$A$8:$EZ$351,Data!#REF!,FALSE)</f>
        <v>#REF!</v>
      </c>
      <c r="AU326" s="22" t="e">
        <f>VLOOKUP($B326,Data!$A$8:$EZ$351,Data!#REF!,FALSE)</f>
        <v>#REF!</v>
      </c>
      <c r="AV326" s="22" t="e">
        <f>VLOOKUP($B326,Data!$A$8:$EZ$351,Data!#REF!,FALSE)</f>
        <v>#REF!</v>
      </c>
      <c r="AW326" s="22" t="e">
        <f>VLOOKUP($B326,Data!$A$8:$EZ$351,Data!#REF!,FALSE)</f>
        <v>#REF!</v>
      </c>
      <c r="AX326" s="22" t="e">
        <f>VLOOKUP($B326,Data!$A$8:$EZ$351,Data!#REF!,FALSE)</f>
        <v>#REF!</v>
      </c>
      <c r="AY326" s="22" t="e">
        <f>VLOOKUP($B326,Data!$A$8:$EZ$351,Data!#REF!,FALSE)</f>
        <v>#REF!</v>
      </c>
      <c r="AZ326" s="22" t="e">
        <f>VLOOKUP($B326,Data!$A$8:$EZ$351,Data!#REF!,FALSE)</f>
        <v>#REF!</v>
      </c>
      <c r="BA326" s="22" t="e">
        <f>VLOOKUP($B326,Data!$A$8:$EZ$351,Data!#REF!,FALSE)</f>
        <v>#REF!</v>
      </c>
      <c r="BB326" s="22" t="e">
        <f>VLOOKUP($B326,Data!$A$8:$EZ$351,Data!#REF!,FALSE)</f>
        <v>#REF!</v>
      </c>
      <c r="BC326" s="22" t="e">
        <f>VLOOKUP($B326,Data!$A$8:$EZ$351,Data!#REF!,FALSE)</f>
        <v>#REF!</v>
      </c>
      <c r="BD326" s="22" t="e">
        <f>VLOOKUP($B326,Data!$A$8:$EZ$351,Data!#REF!,FALSE)</f>
        <v>#REF!</v>
      </c>
      <c r="BE326" s="22" t="e">
        <f>VLOOKUP($B326,Data!$A$8:$EZ$351,Data!#REF!,FALSE)</f>
        <v>#REF!</v>
      </c>
    </row>
    <row r="327" spans="1:57" x14ac:dyDescent="0.3">
      <c r="A327" s="1"/>
      <c r="B327" s="16" t="s">
        <v>468</v>
      </c>
      <c r="C327" s="35" t="s">
        <v>441</v>
      </c>
      <c r="D327" t="s">
        <v>0</v>
      </c>
      <c r="E327" s="16" t="s">
        <v>468</v>
      </c>
      <c r="F327" t="s">
        <v>393</v>
      </c>
      <c r="G327" t="s">
        <v>418</v>
      </c>
      <c r="H327" s="22" t="e">
        <f>VLOOKUP($B327,Data!$A$8:$EZ$351,Data!EA$4,FALSE)</f>
        <v>#DIV/0!</v>
      </c>
      <c r="I327" s="22">
        <f>VLOOKUP($B327,Data!$A$8:$EZ$351,Data!EB$4,FALSE)</f>
        <v>4.7476780185758516E-2</v>
      </c>
      <c r="J327" s="22">
        <f>VLOOKUP($B327,Data!$A$8:$EZ$351,Data!EC$4,FALSE)</f>
        <v>4.1803278688524591E-2</v>
      </c>
      <c r="K327" s="22">
        <f>VLOOKUP($B327,Data!$A$8:$EZ$351,Data!ED$4,FALSE)</f>
        <v>4.1146788990825689E-2</v>
      </c>
      <c r="L327" s="22">
        <f>VLOOKUP($B327,Data!$A$8:$EZ$351,Data!EE$4,FALSE)</f>
        <v>4.1687306501547991E-2</v>
      </c>
      <c r="M327" s="22">
        <f>VLOOKUP($B327,Data!$A$8:$EZ$351,Data!EF$4,FALSE)</f>
        <v>3.6412556053811662E-2</v>
      </c>
      <c r="N327" s="22">
        <f>VLOOKUP($B327,Data!$A$8:$EZ$351,Data!EG$4,FALSE)</f>
        <v>3.2297496318114877E-2</v>
      </c>
      <c r="O327" s="22">
        <f>VLOOKUP($B327,Data!$A$8:$EZ$351,Data!EH$4,FALSE)</f>
        <v>2.9236209335219237E-2</v>
      </c>
      <c r="P327" s="22">
        <f>VLOOKUP($B327,Data!$A$8:$EZ$351,Data!EI$4,FALSE)</f>
        <v>2.8008021390374331E-2</v>
      </c>
      <c r="Q327" s="22">
        <f>VLOOKUP($B327,Data!$A$8:$EZ$351,Data!EJ$4,FALSE)</f>
        <v>2.6106666666666667E-2</v>
      </c>
      <c r="R327" s="22">
        <f>VLOOKUP($B327,Data!$A$8:$EZ$351,Data!EK$4,FALSE)</f>
        <v>2.5566166439290588E-2</v>
      </c>
      <c r="S327" s="22">
        <f>VLOOKUP($B327,Data!$A$8:$EZ$351,Data!EL$4,FALSE)</f>
        <v>2.771223021582734E-2</v>
      </c>
      <c r="T327" s="22">
        <f>VLOOKUP($B327,Data!$A$8:$EZ$351,Data!EM$4,FALSE)</f>
        <v>2.8978723404255318E-2</v>
      </c>
      <c r="U327" s="22">
        <f>VLOOKUP($B327,Data!$A$8:$EZ$351,Data!EN$4,FALSE)</f>
        <v>2.8253968253968254E-2</v>
      </c>
      <c r="V327" s="22">
        <f>VLOOKUP($B327,Data!$A$8:$EZ$351,Data!EO$4,FALSE)</f>
        <v>2.6939655172413791E-2</v>
      </c>
      <c r="W327" s="22">
        <f>VLOOKUP($B327,Data!$A$8:$EZ$351,Data!EP$4,FALSE)</f>
        <v>2.6527977044476327E-2</v>
      </c>
      <c r="X327" s="22">
        <f>VLOOKUP($B327,Data!$A$8:$EZ$351,Data!EQ$4,FALSE)</f>
        <v>2.6867816091954023E-2</v>
      </c>
      <c r="Y327" s="22">
        <f>VLOOKUP($B327,Data!$A$8:$EZ$351,Data!ER$4,FALSE)</f>
        <v>2.9374999999999998E-2</v>
      </c>
      <c r="Z327" s="22">
        <f>VLOOKUP($B327,Data!$A$8:$EZ$351,Data!ES$4,FALSE)</f>
        <v>2.7298850574712645E-2</v>
      </c>
      <c r="AA327" s="22">
        <f>VLOOKUP($B327,Data!$A$8:$EZ$351,Data!ET$4,FALSE)</f>
        <v>2.5478502080443829E-2</v>
      </c>
      <c r="AB327" s="22">
        <f>VLOOKUP($B327,Data!$A$8:$EZ$351,Data!EU$4,FALSE)</f>
        <v>2.8217821782178219E-2</v>
      </c>
      <c r="AC327" s="22">
        <f>VLOOKUP($B327,Data!$A$8:$EZ$351,Data!EV$4,FALSE)</f>
        <v>2.7206703910614524E-2</v>
      </c>
      <c r="AD327" s="22">
        <f>VLOOKUP($B327,Data!$A$8:$EZ$351,Data!EW$4,FALSE)</f>
        <v>2.7277856135401974E-2</v>
      </c>
      <c r="AE327" s="22">
        <f>VLOOKUP($B327,Data!$A$8:$EZ$351,Data!EX$4,FALSE)</f>
        <v>2.8828828828828829E-2</v>
      </c>
      <c r="AF327" s="22">
        <f>VLOOKUP($B327,Data!$A$8:$EZ$351,Data!EY$4,FALSE)</f>
        <v>3.0044313146233383E-2</v>
      </c>
      <c r="AG327" s="22">
        <f>VLOOKUP($B327,Data!$A$8:$EZ$351,Data!EZ$4,FALSE)</f>
        <v>2.7855029585798816E-2</v>
      </c>
      <c r="AH327" s="22">
        <f>VLOOKUP($B327,Data!$A$8:$FA$351,Data!FA$4,FALSE)</f>
        <v>2.8085106382978724E-2</v>
      </c>
      <c r="AI327" s="22">
        <f>VLOOKUP($B327,Data!$A$8:FB$351,Data!FB$4,FALSE)</f>
        <v>2.6749633967789167E-2</v>
      </c>
      <c r="AJ327" s="22">
        <f>VLOOKUP($B327,Data!$A$8:FC$351,Data!FC$4,FALSE)</f>
        <v>2.749271137026239E-2</v>
      </c>
      <c r="AK327" s="22">
        <f>VLOOKUP($B327,Data!$A$8:FD$351,Data!FD$4,FALSE)</f>
        <v>6.2111436950146627E-2</v>
      </c>
      <c r="AL327" s="22">
        <f>VLOOKUP($B327,Data!$A$8:FE$351,Data!FE$4,FALSE)</f>
        <v>6.0639534883720932E-2</v>
      </c>
      <c r="AM327" s="22">
        <f>VLOOKUP($B327,Data!$A$8:FF$351,Data!FF$4,FALSE)</f>
        <v>5.6204906204906202E-2</v>
      </c>
      <c r="AN327" s="22" t="e">
        <f>VLOOKUP($B327,Data!$A$8:$EZ$351,Data!#REF!,FALSE)</f>
        <v>#REF!</v>
      </c>
      <c r="AO327" s="22" t="e">
        <f>VLOOKUP($B327,Data!$A$8:$EZ$351,Data!#REF!,FALSE)</f>
        <v>#REF!</v>
      </c>
      <c r="AP327" s="22" t="e">
        <f>VLOOKUP($B327,Data!$A$8:$EZ$351,Data!#REF!,FALSE)</f>
        <v>#REF!</v>
      </c>
      <c r="AQ327" s="22" t="e">
        <f>VLOOKUP($B327,Data!$A$8:$EZ$351,Data!#REF!,FALSE)</f>
        <v>#REF!</v>
      </c>
      <c r="AR327" s="22" t="e">
        <f>VLOOKUP($B327,Data!$A$8:$EZ$351,Data!#REF!,FALSE)</f>
        <v>#REF!</v>
      </c>
      <c r="AS327" s="22" t="e">
        <f>VLOOKUP($B327,Data!$A$8:$EZ$351,Data!#REF!,FALSE)</f>
        <v>#REF!</v>
      </c>
      <c r="AT327" s="22" t="e">
        <f>VLOOKUP($B327,Data!$A$8:$EZ$351,Data!#REF!,FALSE)</f>
        <v>#REF!</v>
      </c>
      <c r="AU327" s="22" t="e">
        <f>VLOOKUP($B327,Data!$A$8:$EZ$351,Data!#REF!,FALSE)</f>
        <v>#REF!</v>
      </c>
      <c r="AV327" s="22" t="e">
        <f>VLOOKUP($B327,Data!$A$8:$EZ$351,Data!#REF!,FALSE)</f>
        <v>#REF!</v>
      </c>
      <c r="AW327" s="22" t="e">
        <f>VLOOKUP($B327,Data!$A$8:$EZ$351,Data!#REF!,FALSE)</f>
        <v>#REF!</v>
      </c>
      <c r="AX327" s="22" t="e">
        <f>VLOOKUP($B327,Data!$A$8:$EZ$351,Data!#REF!,FALSE)</f>
        <v>#REF!</v>
      </c>
      <c r="AY327" s="22" t="e">
        <f>VLOOKUP($B327,Data!$A$8:$EZ$351,Data!#REF!,FALSE)</f>
        <v>#REF!</v>
      </c>
      <c r="AZ327" s="22" t="e">
        <f>VLOOKUP($B327,Data!$A$8:$EZ$351,Data!#REF!,FALSE)</f>
        <v>#REF!</v>
      </c>
      <c r="BA327" s="22" t="e">
        <f>VLOOKUP($B327,Data!$A$8:$EZ$351,Data!#REF!,FALSE)</f>
        <v>#REF!</v>
      </c>
      <c r="BB327" s="22" t="e">
        <f>VLOOKUP($B327,Data!$A$8:$EZ$351,Data!#REF!,FALSE)</f>
        <v>#REF!</v>
      </c>
      <c r="BC327" s="22" t="e">
        <f>VLOOKUP($B327,Data!$A$8:$EZ$351,Data!#REF!,FALSE)</f>
        <v>#REF!</v>
      </c>
      <c r="BD327" s="22" t="e">
        <f>VLOOKUP($B327,Data!$A$8:$EZ$351,Data!#REF!,FALSE)</f>
        <v>#REF!</v>
      </c>
      <c r="BE327" s="22" t="e">
        <f>VLOOKUP($B327,Data!$A$8:$EZ$351,Data!#REF!,FALSE)</f>
        <v>#REF!</v>
      </c>
    </row>
    <row r="328" spans="1:57" x14ac:dyDescent="0.3">
      <c r="A328" s="1"/>
      <c r="B328" s="16" t="s">
        <v>336</v>
      </c>
      <c r="C328" s="35" t="s">
        <v>440</v>
      </c>
      <c r="D328" t="s">
        <v>442</v>
      </c>
      <c r="E328" s="36" t="s">
        <v>336</v>
      </c>
      <c r="F328" t="s">
        <v>418</v>
      </c>
      <c r="G328" t="s">
        <v>418</v>
      </c>
      <c r="H328" s="22" t="e">
        <f>VLOOKUP($B328,Data!$A$8:$EZ$351,Data!EA$4,FALSE)</f>
        <v>#DIV/0!</v>
      </c>
      <c r="I328" s="22">
        <f>VLOOKUP($B328,Data!$A$8:$EZ$351,Data!EB$4,FALSE)</f>
        <v>3.8287620459599707E-2</v>
      </c>
      <c r="J328" s="22">
        <f>VLOOKUP($B328,Data!$A$8:$EZ$351,Data!EC$4,FALSE)</f>
        <v>3.5696015740285296E-2</v>
      </c>
      <c r="K328" s="22">
        <f>VLOOKUP($B328,Data!$A$8:$EZ$351,Data!ED$4,FALSE)</f>
        <v>3.3205346294046173E-2</v>
      </c>
      <c r="L328" s="22">
        <f>VLOOKUP($B328,Data!$A$8:$EZ$351,Data!EE$4,FALSE)</f>
        <v>3.384427629973151E-2</v>
      </c>
      <c r="M328" s="22">
        <f>VLOOKUP($B328,Data!$A$8:$EZ$351,Data!EF$4,FALSE)</f>
        <v>2.9579646017699114E-2</v>
      </c>
      <c r="N328" s="22">
        <f>VLOOKUP($B328,Data!$A$8:$EZ$351,Data!EG$4,FALSE)</f>
        <v>2.7066470443953886E-2</v>
      </c>
      <c r="O328" s="22">
        <f>VLOOKUP($B328,Data!$A$8:$EZ$351,Data!EH$4,FALSE)</f>
        <v>2.6308641975308644E-2</v>
      </c>
      <c r="P328" s="22">
        <f>VLOOKUP($B328,Data!$A$8:$EZ$351,Data!EI$4,FALSE)</f>
        <v>2.6724738675958187E-2</v>
      </c>
      <c r="Q328" s="22">
        <f>VLOOKUP($B328,Data!$A$8:$EZ$351,Data!EJ$4,FALSE)</f>
        <v>2.4241828459080857E-2</v>
      </c>
      <c r="R328" s="22">
        <f>VLOOKUP($B328,Data!$A$8:$EZ$351,Data!EK$4,FALSE)</f>
        <v>2.3216852540272614E-2</v>
      </c>
      <c r="S328" s="22">
        <f>VLOOKUP($B328,Data!$A$8:$EZ$351,Data!EL$4,FALSE)</f>
        <v>2.3326668332916772E-2</v>
      </c>
      <c r="T328" s="22">
        <f>VLOOKUP($B328,Data!$A$8:$EZ$351,Data!EM$4,FALSE)</f>
        <v>2.4681378626332753E-2</v>
      </c>
      <c r="U328" s="22">
        <f>VLOOKUP($B328,Data!$A$8:$EZ$351,Data!EN$4,FALSE)</f>
        <v>2.3844636251541308E-2</v>
      </c>
      <c r="V328" s="22">
        <f>VLOOKUP($B328,Data!$A$8:$EZ$351,Data!EO$4,FALSE)</f>
        <v>2.3627572526655094E-2</v>
      </c>
      <c r="W328" s="22">
        <f>VLOOKUP($B328,Data!$A$8:$EZ$351,Data!EP$4,FALSE)</f>
        <v>2.3160493827160494E-2</v>
      </c>
      <c r="X328" s="22">
        <f>VLOOKUP($B328,Data!$A$8:$EZ$351,Data!EQ$4,FALSE)</f>
        <v>2.4064960629921261E-2</v>
      </c>
      <c r="Y328" s="22">
        <f>VLOOKUP($B328,Data!$A$8:$EZ$351,Data!ER$4,FALSE)</f>
        <v>2.3321951219512194E-2</v>
      </c>
      <c r="Z328" s="22">
        <f>VLOOKUP($B328,Data!$A$8:$EZ$351,Data!ES$4,FALSE)</f>
        <v>2.2054761327841045E-2</v>
      </c>
      <c r="AA328" s="22">
        <f>VLOOKUP($B328,Data!$A$8:$EZ$351,Data!ET$4,FALSE)</f>
        <v>2.2087965200579991E-2</v>
      </c>
      <c r="AB328" s="22">
        <f>VLOOKUP($B328,Data!$A$8:$EZ$351,Data!EU$4,FALSE)</f>
        <v>2.4134335596508245E-2</v>
      </c>
      <c r="AC328" s="22">
        <f>VLOOKUP($B328,Data!$A$8:$EZ$351,Data!EV$4,FALSE)</f>
        <v>2.2907033939990162E-2</v>
      </c>
      <c r="AD328" s="22">
        <f>VLOOKUP($B328,Data!$A$8:$EZ$351,Data!EW$4,FALSE)</f>
        <v>2.1994191674733786E-2</v>
      </c>
      <c r="AE328" s="22">
        <f>VLOOKUP($B328,Data!$A$8:$EZ$351,Data!EX$4,FALSE)</f>
        <v>2.2929440389294405E-2</v>
      </c>
      <c r="AF328" s="22">
        <f>VLOOKUP($B328,Data!$A$8:$EZ$351,Data!EY$4,FALSE)</f>
        <v>2.4900216398172637E-2</v>
      </c>
      <c r="AG328" s="22">
        <f>VLOOKUP($B328,Data!$A$8:$EZ$351,Data!EZ$4,FALSE)</f>
        <v>2.4280928451782723E-2</v>
      </c>
      <c r="AH328" s="22">
        <f>VLOOKUP($B328,Data!$A$8:$FA$351,Data!FA$4,FALSE)</f>
        <v>2.3742302226432969E-2</v>
      </c>
      <c r="AI328" s="22">
        <f>VLOOKUP($B328,Data!$A$8:FB$351,Data!FB$4,FALSE)</f>
        <v>2.4306826178747361E-2</v>
      </c>
      <c r="AJ328" s="22">
        <f>VLOOKUP($B328,Data!$A$8:FC$351,Data!FC$4,FALSE)</f>
        <v>2.6286668256618174E-2</v>
      </c>
      <c r="AK328" s="22">
        <f>VLOOKUP($B328,Data!$A$8:FD$351,Data!FD$4,FALSE)</f>
        <v>6.324694024478042E-2</v>
      </c>
      <c r="AL328" s="22">
        <f>VLOOKUP($B328,Data!$A$8:FE$351,Data!FE$4,FALSE)</f>
        <v>6.491131351869607E-2</v>
      </c>
      <c r="AM328" s="22">
        <f>VLOOKUP($B328,Data!$A$8:FF$351,Data!FF$4,FALSE)</f>
        <v>6.5091698841698839E-2</v>
      </c>
      <c r="AN328" s="22" t="e">
        <f>VLOOKUP($B328,Data!$A$8:$EZ$351,Data!#REF!,FALSE)</f>
        <v>#REF!</v>
      </c>
      <c r="AO328" s="22" t="e">
        <f>VLOOKUP($B328,Data!$A$8:$EZ$351,Data!#REF!,FALSE)</f>
        <v>#REF!</v>
      </c>
      <c r="AP328" s="22" t="e">
        <f>VLOOKUP($B328,Data!$A$8:$EZ$351,Data!#REF!,FALSE)</f>
        <v>#REF!</v>
      </c>
      <c r="AQ328" s="22" t="e">
        <f>VLOOKUP($B328,Data!$A$8:$EZ$351,Data!#REF!,FALSE)</f>
        <v>#REF!</v>
      </c>
      <c r="AR328" s="22" t="e">
        <f>VLOOKUP($B328,Data!$A$8:$EZ$351,Data!#REF!,FALSE)</f>
        <v>#REF!</v>
      </c>
      <c r="AS328" s="22" t="e">
        <f>VLOOKUP($B328,Data!$A$8:$EZ$351,Data!#REF!,FALSE)</f>
        <v>#REF!</v>
      </c>
      <c r="AT328" s="22" t="e">
        <f>VLOOKUP($B328,Data!$A$8:$EZ$351,Data!#REF!,FALSE)</f>
        <v>#REF!</v>
      </c>
      <c r="AU328" s="22" t="e">
        <f>VLOOKUP($B328,Data!$A$8:$EZ$351,Data!#REF!,FALSE)</f>
        <v>#REF!</v>
      </c>
      <c r="AV328" s="22" t="e">
        <f>VLOOKUP($B328,Data!$A$8:$EZ$351,Data!#REF!,FALSE)</f>
        <v>#REF!</v>
      </c>
      <c r="AW328" s="22" t="e">
        <f>VLOOKUP($B328,Data!$A$8:$EZ$351,Data!#REF!,FALSE)</f>
        <v>#REF!</v>
      </c>
      <c r="AX328" s="22" t="e">
        <f>VLOOKUP($B328,Data!$A$8:$EZ$351,Data!#REF!,FALSE)</f>
        <v>#REF!</v>
      </c>
      <c r="AY328" s="22" t="e">
        <f>VLOOKUP($B328,Data!$A$8:$EZ$351,Data!#REF!,FALSE)</f>
        <v>#REF!</v>
      </c>
      <c r="AZ328" s="22" t="e">
        <f>VLOOKUP($B328,Data!$A$8:$EZ$351,Data!#REF!,FALSE)</f>
        <v>#REF!</v>
      </c>
      <c r="BA328" s="22" t="e">
        <f>VLOOKUP($B328,Data!$A$8:$EZ$351,Data!#REF!,FALSE)</f>
        <v>#REF!</v>
      </c>
      <c r="BB328" s="22" t="e">
        <f>VLOOKUP($B328,Data!$A$8:$EZ$351,Data!#REF!,FALSE)</f>
        <v>#REF!</v>
      </c>
      <c r="BC328" s="22" t="e">
        <f>VLOOKUP($B328,Data!$A$8:$EZ$351,Data!#REF!,FALSE)</f>
        <v>#REF!</v>
      </c>
      <c r="BD328" s="22" t="e">
        <f>VLOOKUP($B328,Data!$A$8:$EZ$351,Data!#REF!,FALSE)</f>
        <v>#REF!</v>
      </c>
      <c r="BE328" s="22" t="e">
        <f>VLOOKUP($B328,Data!$A$8:$EZ$351,Data!#REF!,FALSE)</f>
        <v>#REF!</v>
      </c>
    </row>
    <row r="329" spans="1:57" x14ac:dyDescent="0.3">
      <c r="A329" s="1"/>
      <c r="B329" s="16" t="s">
        <v>337</v>
      </c>
      <c r="C329" s="35" t="s">
        <v>440</v>
      </c>
      <c r="D329" t="s">
        <v>442</v>
      </c>
      <c r="E329" s="36" t="s">
        <v>337</v>
      </c>
      <c r="F329" t="s">
        <v>402</v>
      </c>
      <c r="G329" t="s">
        <v>418</v>
      </c>
      <c r="H329" s="22" t="e">
        <f>VLOOKUP($B329,Data!$A$8:$EZ$351,Data!EA$4,FALSE)</f>
        <v>#DIV/0!</v>
      </c>
      <c r="I329" s="22">
        <f>VLOOKUP($B329,Data!$A$8:$EZ$351,Data!EB$4,FALSE)</f>
        <v>6.5532102022867189E-2</v>
      </c>
      <c r="J329" s="22">
        <f>VLOOKUP($B329,Data!$A$8:$EZ$351,Data!EC$4,FALSE)</f>
        <v>5.9739809193408502E-2</v>
      </c>
      <c r="K329" s="22">
        <f>VLOOKUP($B329,Data!$A$8:$EZ$351,Data!ED$4,FALSE)</f>
        <v>5.6736292428198436E-2</v>
      </c>
      <c r="L329" s="22">
        <f>VLOOKUP($B329,Data!$A$8:$EZ$351,Data!EE$4,FALSE)</f>
        <v>5.6200345423143352E-2</v>
      </c>
      <c r="M329" s="22">
        <f>VLOOKUP($B329,Data!$A$8:$EZ$351,Data!EF$4,FALSE)</f>
        <v>5.0939597315436243E-2</v>
      </c>
      <c r="N329" s="22">
        <f>VLOOKUP($B329,Data!$A$8:$EZ$351,Data!EG$4,FALSE)</f>
        <v>4.8477331052181355E-2</v>
      </c>
      <c r="O329" s="22">
        <f>VLOOKUP($B329,Data!$A$8:$EZ$351,Data!EH$4,FALSE)</f>
        <v>4.6594641313742434E-2</v>
      </c>
      <c r="P329" s="22">
        <f>VLOOKUP($B329,Data!$A$8:$EZ$351,Data!EI$4,FALSE)</f>
        <v>4.5273037542662119E-2</v>
      </c>
      <c r="Q329" s="22">
        <f>VLOOKUP($B329,Data!$A$8:$EZ$351,Data!EJ$4,FALSE)</f>
        <v>4.4751712328767124E-2</v>
      </c>
      <c r="R329" s="22">
        <f>VLOOKUP($B329,Data!$A$8:$EZ$351,Data!EK$4,FALSE)</f>
        <v>4.4952132288946914E-2</v>
      </c>
      <c r="S329" s="22">
        <f>VLOOKUP($B329,Data!$A$8:$EZ$351,Data!EL$4,FALSE)</f>
        <v>4.1112956810631228E-2</v>
      </c>
      <c r="T329" s="22">
        <f>VLOOKUP($B329,Data!$A$8:$EZ$351,Data!EM$4,FALSE)</f>
        <v>4.0024469820554652E-2</v>
      </c>
      <c r="U329" s="22">
        <f>VLOOKUP($B329,Data!$A$8:$EZ$351,Data!EN$4,FALSE)</f>
        <v>4.0698835274542426E-2</v>
      </c>
      <c r="V329" s="22">
        <f>VLOOKUP($B329,Data!$A$8:$EZ$351,Data!EO$4,FALSE)</f>
        <v>3.9117402164862612E-2</v>
      </c>
      <c r="W329" s="22">
        <f>VLOOKUP($B329,Data!$A$8:$EZ$351,Data!EP$4,FALSE)</f>
        <v>3.7945544554455445E-2</v>
      </c>
      <c r="X329" s="22">
        <f>VLOOKUP($B329,Data!$A$8:$EZ$351,Data!EQ$4,FALSE)</f>
        <v>3.8500837520938025E-2</v>
      </c>
      <c r="Y329" s="22">
        <f>VLOOKUP($B329,Data!$A$8:$EZ$351,Data!ER$4,FALSE)</f>
        <v>3.828451882845188E-2</v>
      </c>
      <c r="Z329" s="22">
        <f>VLOOKUP($B329,Data!$A$8:$EZ$351,Data!ES$4,FALSE)</f>
        <v>3.6840363937138132E-2</v>
      </c>
      <c r="AA329" s="22">
        <f>VLOOKUP($B329,Data!$A$8:$EZ$351,Data!ET$4,FALSE)</f>
        <v>3.8393782383419686E-2</v>
      </c>
      <c r="AB329" s="22">
        <f>VLOOKUP($B329,Data!$A$8:$EZ$351,Data!EU$4,FALSE)</f>
        <v>3.8624787775891338E-2</v>
      </c>
      <c r="AC329" s="22">
        <f>VLOOKUP($B329,Data!$A$8:$EZ$351,Data!EV$4,FALSE)</f>
        <v>3.7626137303556656E-2</v>
      </c>
      <c r="AD329" s="22">
        <f>VLOOKUP($B329,Data!$A$8:$EZ$351,Data!EW$4,FALSE)</f>
        <v>3.6090163934426232E-2</v>
      </c>
      <c r="AE329" s="22">
        <f>VLOOKUP($B329,Data!$A$8:$EZ$351,Data!EX$4,FALSE)</f>
        <v>3.5185185185185187E-2</v>
      </c>
      <c r="AF329" s="22">
        <f>VLOOKUP($B329,Data!$A$8:$EZ$351,Data!EY$4,FALSE)</f>
        <v>3.6690938511326862E-2</v>
      </c>
      <c r="AG329" s="22">
        <f>VLOOKUP($B329,Data!$A$8:$EZ$351,Data!EZ$4,FALSE)</f>
        <v>3.6185567010309276E-2</v>
      </c>
      <c r="AH329" s="22">
        <f>VLOOKUP($B329,Data!$A$8:$FA$351,Data!FA$4,FALSE)</f>
        <v>3.4946808510638298E-2</v>
      </c>
      <c r="AI329" s="22">
        <f>VLOOKUP($B329,Data!$A$8:FB$351,Data!FB$4,FALSE)</f>
        <v>3.5216718266253867E-2</v>
      </c>
      <c r="AJ329" s="22">
        <f>VLOOKUP($B329,Data!$A$8:FC$351,Data!FC$4,FALSE)</f>
        <v>3.5902668759811615E-2</v>
      </c>
      <c r="AK329" s="22">
        <f>VLOOKUP($B329,Data!$A$8:FD$351,Data!FD$4,FALSE)</f>
        <v>7.6727969348658998E-2</v>
      </c>
      <c r="AL329" s="22">
        <f>VLOOKUP($B329,Data!$A$8:FE$351,Data!FE$4,FALSE)</f>
        <v>8.4326298701298708E-2</v>
      </c>
      <c r="AM329" s="22">
        <f>VLOOKUP($B329,Data!$A$8:FF$351,Data!FF$4,FALSE)</f>
        <v>8.3785224676313788E-2</v>
      </c>
      <c r="AN329" s="22" t="e">
        <f>VLOOKUP($B329,Data!$A$8:$EZ$351,Data!#REF!,FALSE)</f>
        <v>#REF!</v>
      </c>
      <c r="AO329" s="22" t="e">
        <f>VLOOKUP($B329,Data!$A$8:$EZ$351,Data!#REF!,FALSE)</f>
        <v>#REF!</v>
      </c>
      <c r="AP329" s="22" t="e">
        <f>VLOOKUP($B329,Data!$A$8:$EZ$351,Data!#REF!,FALSE)</f>
        <v>#REF!</v>
      </c>
      <c r="AQ329" s="22" t="e">
        <f>VLOOKUP($B329,Data!$A$8:$EZ$351,Data!#REF!,FALSE)</f>
        <v>#REF!</v>
      </c>
      <c r="AR329" s="22" t="e">
        <f>VLOOKUP($B329,Data!$A$8:$EZ$351,Data!#REF!,FALSE)</f>
        <v>#REF!</v>
      </c>
      <c r="AS329" s="22" t="e">
        <f>VLOOKUP($B329,Data!$A$8:$EZ$351,Data!#REF!,FALSE)</f>
        <v>#REF!</v>
      </c>
      <c r="AT329" s="22" t="e">
        <f>VLOOKUP($B329,Data!$A$8:$EZ$351,Data!#REF!,FALSE)</f>
        <v>#REF!</v>
      </c>
      <c r="AU329" s="22" t="e">
        <f>VLOOKUP($B329,Data!$A$8:$EZ$351,Data!#REF!,FALSE)</f>
        <v>#REF!</v>
      </c>
      <c r="AV329" s="22" t="e">
        <f>VLOOKUP($B329,Data!$A$8:$EZ$351,Data!#REF!,FALSE)</f>
        <v>#REF!</v>
      </c>
      <c r="AW329" s="22" t="e">
        <f>VLOOKUP($B329,Data!$A$8:$EZ$351,Data!#REF!,FALSE)</f>
        <v>#REF!</v>
      </c>
      <c r="AX329" s="22" t="e">
        <f>VLOOKUP($B329,Data!$A$8:$EZ$351,Data!#REF!,FALSE)</f>
        <v>#REF!</v>
      </c>
      <c r="AY329" s="22" t="e">
        <f>VLOOKUP($B329,Data!$A$8:$EZ$351,Data!#REF!,FALSE)</f>
        <v>#REF!</v>
      </c>
      <c r="AZ329" s="22" t="e">
        <f>VLOOKUP($B329,Data!$A$8:$EZ$351,Data!#REF!,FALSE)</f>
        <v>#REF!</v>
      </c>
      <c r="BA329" s="22" t="e">
        <f>VLOOKUP($B329,Data!$A$8:$EZ$351,Data!#REF!,FALSE)</f>
        <v>#REF!</v>
      </c>
      <c r="BB329" s="22" t="e">
        <f>VLOOKUP($B329,Data!$A$8:$EZ$351,Data!#REF!,FALSE)</f>
        <v>#REF!</v>
      </c>
      <c r="BC329" s="22" t="e">
        <f>VLOOKUP($B329,Data!$A$8:$EZ$351,Data!#REF!,FALSE)</f>
        <v>#REF!</v>
      </c>
      <c r="BD329" s="22" t="e">
        <f>VLOOKUP($B329,Data!$A$8:$EZ$351,Data!#REF!,FALSE)</f>
        <v>#REF!</v>
      </c>
      <c r="BE329" s="22" t="e">
        <f>VLOOKUP($B329,Data!$A$8:$EZ$351,Data!#REF!,FALSE)</f>
        <v>#REF!</v>
      </c>
    </row>
    <row r="330" spans="1:57" x14ac:dyDescent="0.3">
      <c r="A330" s="1"/>
      <c r="B330" s="16" t="s">
        <v>338</v>
      </c>
      <c r="C330" s="35" t="s">
        <v>440</v>
      </c>
      <c r="D330" t="s">
        <v>442</v>
      </c>
      <c r="E330" s="36" t="s">
        <v>338</v>
      </c>
      <c r="F330" t="s">
        <v>392</v>
      </c>
      <c r="G330" t="s">
        <v>418</v>
      </c>
      <c r="H330" s="22" t="e">
        <f>VLOOKUP($B330,Data!$A$8:$EZ$351,Data!EA$4,FALSE)</f>
        <v>#DIV/0!</v>
      </c>
      <c r="I330" s="22">
        <f>VLOOKUP($B330,Data!$A$8:$EZ$351,Data!EB$4,FALSE)</f>
        <v>8.158699808795411E-2</v>
      </c>
      <c r="J330" s="22">
        <f>VLOOKUP($B330,Data!$A$8:$EZ$351,Data!EC$4,FALSE)</f>
        <v>7.5578880407124682E-2</v>
      </c>
      <c r="K330" s="22">
        <f>VLOOKUP($B330,Data!$A$8:$EZ$351,Data!ED$4,FALSE)</f>
        <v>6.9592096876991708E-2</v>
      </c>
      <c r="L330" s="22">
        <f>VLOOKUP($B330,Data!$A$8:$EZ$351,Data!EE$4,FALSE)</f>
        <v>6.6114928169893811E-2</v>
      </c>
      <c r="M330" s="22">
        <f>VLOOKUP($B330,Data!$A$8:$EZ$351,Data!EF$4,FALSE)</f>
        <v>5.8507462686567167E-2</v>
      </c>
      <c r="N330" s="22">
        <f>VLOOKUP($B330,Data!$A$8:$EZ$351,Data!EG$4,FALSE)</f>
        <v>5.018552875695733E-2</v>
      </c>
      <c r="O330" s="22">
        <f>VLOOKUP($B330,Data!$A$8:$EZ$351,Data!EH$4,FALSE)</f>
        <v>4.3425584255842559E-2</v>
      </c>
      <c r="P330" s="22">
        <f>VLOOKUP($B330,Data!$A$8:$EZ$351,Data!EI$4,FALSE)</f>
        <v>4.2024767801857585E-2</v>
      </c>
      <c r="Q330" s="22">
        <f>VLOOKUP($B330,Data!$A$8:$EZ$351,Data!EJ$4,FALSE)</f>
        <v>4.951702786377709E-2</v>
      </c>
      <c r="R330" s="22">
        <f>VLOOKUP($B330,Data!$A$8:$EZ$351,Data!EK$4,FALSE)</f>
        <v>4.7521472392638035E-2</v>
      </c>
      <c r="S330" s="22">
        <f>VLOOKUP($B330,Data!$A$8:$EZ$351,Data!EL$4,FALSE)</f>
        <v>4.5627306273062732E-2</v>
      </c>
      <c r="T330" s="22">
        <f>VLOOKUP($B330,Data!$A$8:$EZ$351,Data!EM$4,FALSE)</f>
        <v>4.7747524752475248E-2</v>
      </c>
      <c r="U330" s="22">
        <f>VLOOKUP($B330,Data!$A$8:$EZ$351,Data!EN$4,FALSE)</f>
        <v>4.6908302354399009E-2</v>
      </c>
      <c r="V330" s="22">
        <f>VLOOKUP($B330,Data!$A$8:$EZ$351,Data!EO$4,FALSE)</f>
        <v>4.583640836408364E-2</v>
      </c>
      <c r="W330" s="22">
        <f>VLOOKUP($B330,Data!$A$8:$EZ$351,Data!EP$4,FALSE)</f>
        <v>4.5438047559449309E-2</v>
      </c>
      <c r="X330" s="22">
        <f>VLOOKUP($B330,Data!$A$8:$EZ$351,Data!EQ$4,FALSE)</f>
        <v>4.760951188986233E-2</v>
      </c>
      <c r="Y330" s="22">
        <f>VLOOKUP($B330,Data!$A$8:$EZ$351,Data!ER$4,FALSE)</f>
        <v>4.6009975062344138E-2</v>
      </c>
      <c r="Z330" s="22">
        <f>VLOOKUP($B330,Data!$A$8:$EZ$351,Data!ES$4,FALSE)</f>
        <v>4.6247619047619044E-2</v>
      </c>
      <c r="AA330" s="22">
        <f>VLOOKUP($B330,Data!$A$8:$EZ$351,Data!ET$4,FALSE)</f>
        <v>4.4112852664576804E-2</v>
      </c>
      <c r="AB330" s="22">
        <f>VLOOKUP($B330,Data!$A$8:$EZ$351,Data!EU$4,FALSE)</f>
        <v>4.6316447779862414E-2</v>
      </c>
      <c r="AC330" s="22">
        <f>VLOOKUP($B330,Data!$A$8:$EZ$351,Data!EV$4,FALSE)</f>
        <v>4.6905516804058342E-2</v>
      </c>
      <c r="AD330" s="22">
        <f>VLOOKUP($B330,Data!$A$8:$EZ$351,Data!EW$4,FALSE)</f>
        <v>4.6094936708860758E-2</v>
      </c>
      <c r="AE330" s="22">
        <f>VLOOKUP($B330,Data!$A$8:$EZ$351,Data!EX$4,FALSE)</f>
        <v>4.537878787878788E-2</v>
      </c>
      <c r="AF330" s="22">
        <f>VLOOKUP($B330,Data!$A$8:$EZ$351,Data!EY$4,FALSE)</f>
        <v>4.8837650031585599E-2</v>
      </c>
      <c r="AG330" s="22">
        <f>VLOOKUP($B330,Data!$A$8:$EZ$351,Data!EZ$4,FALSE)</f>
        <v>4.6498127340823973E-2</v>
      </c>
      <c r="AH330" s="22">
        <f>VLOOKUP($B330,Data!$A$8:$FA$351,Data!FA$4,FALSE)</f>
        <v>4.6178660049627791E-2</v>
      </c>
      <c r="AI330" s="22">
        <f>VLOOKUP($B330,Data!$A$8:FB$351,Data!FB$4,FALSE)</f>
        <v>4.5235148514851484E-2</v>
      </c>
      <c r="AJ330" s="22">
        <f>VLOOKUP($B330,Data!$A$8:FC$351,Data!FC$4,FALSE)</f>
        <v>4.889369592088999E-2</v>
      </c>
      <c r="AK330" s="22">
        <f>VLOOKUP($B330,Data!$A$8:FD$351,Data!FD$4,FALSE)</f>
        <v>8.7239488117001829E-2</v>
      </c>
      <c r="AL330" s="22">
        <f>VLOOKUP($B330,Data!$A$8:FE$351,Data!FE$4,FALSE)</f>
        <v>8.627992633517495E-2</v>
      </c>
      <c r="AM330" s="22">
        <f>VLOOKUP($B330,Data!$A$8:FF$351,Data!FF$4,FALSE)</f>
        <v>7.9426829268292684E-2</v>
      </c>
      <c r="AN330" s="22" t="e">
        <f>VLOOKUP($B330,Data!$A$8:$EZ$351,Data!#REF!,FALSE)</f>
        <v>#REF!</v>
      </c>
      <c r="AO330" s="22" t="e">
        <f>VLOOKUP($B330,Data!$A$8:$EZ$351,Data!#REF!,FALSE)</f>
        <v>#REF!</v>
      </c>
      <c r="AP330" s="22" t="e">
        <f>VLOOKUP($B330,Data!$A$8:$EZ$351,Data!#REF!,FALSE)</f>
        <v>#REF!</v>
      </c>
      <c r="AQ330" s="22" t="e">
        <f>VLOOKUP($B330,Data!$A$8:$EZ$351,Data!#REF!,FALSE)</f>
        <v>#REF!</v>
      </c>
      <c r="AR330" s="22" t="e">
        <f>VLOOKUP($B330,Data!$A$8:$EZ$351,Data!#REF!,FALSE)</f>
        <v>#REF!</v>
      </c>
      <c r="AS330" s="22" t="e">
        <f>VLOOKUP($B330,Data!$A$8:$EZ$351,Data!#REF!,FALSE)</f>
        <v>#REF!</v>
      </c>
      <c r="AT330" s="22" t="e">
        <f>VLOOKUP($B330,Data!$A$8:$EZ$351,Data!#REF!,FALSE)</f>
        <v>#REF!</v>
      </c>
      <c r="AU330" s="22" t="e">
        <f>VLOOKUP($B330,Data!$A$8:$EZ$351,Data!#REF!,FALSE)</f>
        <v>#REF!</v>
      </c>
      <c r="AV330" s="22" t="e">
        <f>VLOOKUP($B330,Data!$A$8:$EZ$351,Data!#REF!,FALSE)</f>
        <v>#REF!</v>
      </c>
      <c r="AW330" s="22" t="e">
        <f>VLOOKUP($B330,Data!$A$8:$EZ$351,Data!#REF!,FALSE)</f>
        <v>#REF!</v>
      </c>
      <c r="AX330" s="22" t="e">
        <f>VLOOKUP($B330,Data!$A$8:$EZ$351,Data!#REF!,FALSE)</f>
        <v>#REF!</v>
      </c>
      <c r="AY330" s="22" t="e">
        <f>VLOOKUP($B330,Data!$A$8:$EZ$351,Data!#REF!,FALSE)</f>
        <v>#REF!</v>
      </c>
      <c r="AZ330" s="22" t="e">
        <f>VLOOKUP($B330,Data!$A$8:$EZ$351,Data!#REF!,FALSE)</f>
        <v>#REF!</v>
      </c>
      <c r="BA330" s="22" t="e">
        <f>VLOOKUP($B330,Data!$A$8:$EZ$351,Data!#REF!,FALSE)</f>
        <v>#REF!</v>
      </c>
      <c r="BB330" s="22" t="e">
        <f>VLOOKUP($B330,Data!$A$8:$EZ$351,Data!#REF!,FALSE)</f>
        <v>#REF!</v>
      </c>
      <c r="BC330" s="22" t="e">
        <f>VLOOKUP($B330,Data!$A$8:$EZ$351,Data!#REF!,FALSE)</f>
        <v>#REF!</v>
      </c>
      <c r="BD330" s="22" t="e">
        <f>VLOOKUP($B330,Data!$A$8:$EZ$351,Data!#REF!,FALSE)</f>
        <v>#REF!</v>
      </c>
      <c r="BE330" s="22" t="e">
        <f>VLOOKUP($B330,Data!$A$8:$EZ$351,Data!#REF!,FALSE)</f>
        <v>#REF!</v>
      </c>
    </row>
    <row r="331" spans="1:57" x14ac:dyDescent="0.3">
      <c r="A331" s="1"/>
      <c r="B331" s="16" t="s">
        <v>339</v>
      </c>
      <c r="C331" s="35" t="s">
        <v>441</v>
      </c>
      <c r="D331" t="s">
        <v>442</v>
      </c>
      <c r="E331" s="36" t="s">
        <v>339</v>
      </c>
      <c r="F331" t="s">
        <v>416</v>
      </c>
      <c r="G331" t="s">
        <v>418</v>
      </c>
      <c r="H331" s="22" t="e">
        <f>VLOOKUP($B331,Data!$A$8:$EZ$351,Data!EA$4,FALSE)</f>
        <v>#DIV/0!</v>
      </c>
      <c r="I331" s="22">
        <f>VLOOKUP($B331,Data!$A$8:$EZ$351,Data!EB$4,FALSE)</f>
        <v>3.74140182847192E-2</v>
      </c>
      <c r="J331" s="22">
        <f>VLOOKUP($B331,Data!$A$8:$EZ$351,Data!EC$4,FALSE)</f>
        <v>3.5810928013876843E-2</v>
      </c>
      <c r="K331" s="22">
        <f>VLOOKUP($B331,Data!$A$8:$EZ$351,Data!ED$4,FALSE)</f>
        <v>3.2903780068728523E-2</v>
      </c>
      <c r="L331" s="22">
        <f>VLOOKUP($B331,Data!$A$8:$EZ$351,Data!EE$4,FALSE)</f>
        <v>3.2750000000000001E-2</v>
      </c>
      <c r="M331" s="22">
        <f>VLOOKUP($B331,Data!$A$8:$EZ$351,Data!EF$4,FALSE)</f>
        <v>2.8765379719983029E-2</v>
      </c>
      <c r="N331" s="22">
        <f>VLOOKUP($B331,Data!$A$8:$EZ$351,Data!EG$4,FALSE)</f>
        <v>2.6493395824456752E-2</v>
      </c>
      <c r="O331" s="22">
        <f>VLOOKUP($B331,Data!$A$8:$EZ$351,Data!EH$4,FALSE)</f>
        <v>2.439779474130619E-2</v>
      </c>
      <c r="P331" s="22">
        <f>VLOOKUP($B331,Data!$A$8:$EZ$351,Data!EI$4,FALSE)</f>
        <v>2.4390862944162435E-2</v>
      </c>
      <c r="Q331" s="22">
        <f>VLOOKUP($B331,Data!$A$8:$EZ$351,Data!EJ$4,FALSE)</f>
        <v>2.2054736842105262E-2</v>
      </c>
      <c r="R331" s="22">
        <f>VLOOKUP($B331,Data!$A$8:$EZ$351,Data!EK$4,FALSE)</f>
        <v>2.1951735817104148E-2</v>
      </c>
      <c r="S331" s="22">
        <f>VLOOKUP($B331,Data!$A$8:$EZ$351,Data!EL$4,FALSE)</f>
        <v>2.1203547297297298E-2</v>
      </c>
      <c r="T331" s="22">
        <f>VLOOKUP($B331,Data!$A$8:$EZ$351,Data!EM$4,FALSE)</f>
        <v>2.1899747262005054E-2</v>
      </c>
      <c r="U331" s="22">
        <f>VLOOKUP($B331,Data!$A$8:$EZ$351,Data!EN$4,FALSE)</f>
        <v>2.1527777777777778E-2</v>
      </c>
      <c r="V331" s="22">
        <f>VLOOKUP($B331,Data!$A$8:$EZ$351,Data!EO$4,FALSE)</f>
        <v>2.0573905862923205E-2</v>
      </c>
      <c r="W331" s="22">
        <f>VLOOKUP($B331,Data!$A$8:$EZ$351,Data!EP$4,FALSE)</f>
        <v>2.0438197602315005E-2</v>
      </c>
      <c r="X331" s="22">
        <f>VLOOKUP($B331,Data!$A$8:$EZ$351,Data!EQ$4,FALSE)</f>
        <v>2.1073031415748674E-2</v>
      </c>
      <c r="Y331" s="22">
        <f>VLOOKUP($B331,Data!$A$8:$EZ$351,Data!ER$4,FALSE)</f>
        <v>2.0326131267835303E-2</v>
      </c>
      <c r="Z331" s="22">
        <f>VLOOKUP($B331,Data!$A$8:$EZ$351,Data!ES$4,FALSE)</f>
        <v>1.9347205222358221E-2</v>
      </c>
      <c r="AA331" s="22">
        <f>VLOOKUP($B331,Data!$A$8:$EZ$351,Data!ET$4,FALSE)</f>
        <v>1.8654001616814873E-2</v>
      </c>
      <c r="AB331" s="22">
        <f>VLOOKUP($B331,Data!$A$8:$EZ$351,Data!EU$4,FALSE)</f>
        <v>2.0451004510045102E-2</v>
      </c>
      <c r="AC331" s="22">
        <f>VLOOKUP($B331,Data!$A$8:$EZ$351,Data!EV$4,FALSE)</f>
        <v>2.0650741350906096E-2</v>
      </c>
      <c r="AD331" s="22">
        <f>VLOOKUP($B331,Data!$A$8:$EZ$351,Data!EW$4,FALSE)</f>
        <v>2.1140241364960465E-2</v>
      </c>
      <c r="AE331" s="22">
        <f>VLOOKUP($B331,Data!$A$8:$EZ$351,Data!EX$4,FALSE)</f>
        <v>2.0823578595317725E-2</v>
      </c>
      <c r="AF331" s="22">
        <f>VLOOKUP($B331,Data!$A$8:$EZ$351,Data!EY$4,FALSE)</f>
        <v>2.283050847457627E-2</v>
      </c>
      <c r="AG331" s="22">
        <f>VLOOKUP($B331,Data!$A$8:$EZ$351,Data!EZ$4,FALSE)</f>
        <v>2.1784810126582278E-2</v>
      </c>
      <c r="AH331" s="22">
        <f>VLOOKUP($B331,Data!$A$8:$FA$351,Data!FA$4,FALSE)</f>
        <v>2.1804670912951168E-2</v>
      </c>
      <c r="AI331" s="22">
        <f>VLOOKUP($B331,Data!$A$8:FB$351,Data!FB$4,FALSE)</f>
        <v>2.170303808301241E-2</v>
      </c>
      <c r="AJ331" s="22">
        <f>VLOOKUP($B331,Data!$A$8:FC$351,Data!FC$4,FALSE)</f>
        <v>2.3071337035454935E-2</v>
      </c>
      <c r="AK331" s="22">
        <f>VLOOKUP($B331,Data!$A$8:FD$351,Data!FD$4,FALSE)</f>
        <v>5.4171354392038081E-2</v>
      </c>
      <c r="AL331" s="22">
        <f>VLOOKUP($B331,Data!$A$8:FE$351,Data!FE$4,FALSE)</f>
        <v>5.2961206896551725E-2</v>
      </c>
      <c r="AM331" s="22">
        <f>VLOOKUP($B331,Data!$A$8:FF$351,Data!FF$4,FALSE)</f>
        <v>4.8978288633461049E-2</v>
      </c>
      <c r="AN331" s="22" t="e">
        <f>VLOOKUP($B331,Data!$A$8:$EZ$351,Data!#REF!,FALSE)</f>
        <v>#REF!</v>
      </c>
      <c r="AO331" s="22" t="e">
        <f>VLOOKUP($B331,Data!$A$8:$EZ$351,Data!#REF!,FALSE)</f>
        <v>#REF!</v>
      </c>
      <c r="AP331" s="22" t="e">
        <f>VLOOKUP($B331,Data!$A$8:$EZ$351,Data!#REF!,FALSE)</f>
        <v>#REF!</v>
      </c>
      <c r="AQ331" s="22" t="e">
        <f>VLOOKUP($B331,Data!$A$8:$EZ$351,Data!#REF!,FALSE)</f>
        <v>#REF!</v>
      </c>
      <c r="AR331" s="22" t="e">
        <f>VLOOKUP($B331,Data!$A$8:$EZ$351,Data!#REF!,FALSE)</f>
        <v>#REF!</v>
      </c>
      <c r="AS331" s="22" t="e">
        <f>VLOOKUP($B331,Data!$A$8:$EZ$351,Data!#REF!,FALSE)</f>
        <v>#REF!</v>
      </c>
      <c r="AT331" s="22" t="e">
        <f>VLOOKUP($B331,Data!$A$8:$EZ$351,Data!#REF!,FALSE)</f>
        <v>#REF!</v>
      </c>
      <c r="AU331" s="22" t="e">
        <f>VLOOKUP($B331,Data!$A$8:$EZ$351,Data!#REF!,FALSE)</f>
        <v>#REF!</v>
      </c>
      <c r="AV331" s="22" t="e">
        <f>VLOOKUP($B331,Data!$A$8:$EZ$351,Data!#REF!,FALSE)</f>
        <v>#REF!</v>
      </c>
      <c r="AW331" s="22" t="e">
        <f>VLOOKUP($B331,Data!$A$8:$EZ$351,Data!#REF!,FALSE)</f>
        <v>#REF!</v>
      </c>
      <c r="AX331" s="22" t="e">
        <f>VLOOKUP($B331,Data!$A$8:$EZ$351,Data!#REF!,FALSE)</f>
        <v>#REF!</v>
      </c>
      <c r="AY331" s="22" t="e">
        <f>VLOOKUP($B331,Data!$A$8:$EZ$351,Data!#REF!,FALSE)</f>
        <v>#REF!</v>
      </c>
      <c r="AZ331" s="22" t="e">
        <f>VLOOKUP($B331,Data!$A$8:$EZ$351,Data!#REF!,FALSE)</f>
        <v>#REF!</v>
      </c>
      <c r="BA331" s="22" t="e">
        <f>VLOOKUP($B331,Data!$A$8:$EZ$351,Data!#REF!,FALSE)</f>
        <v>#REF!</v>
      </c>
      <c r="BB331" s="22" t="e">
        <f>VLOOKUP($B331,Data!$A$8:$EZ$351,Data!#REF!,FALSE)</f>
        <v>#REF!</v>
      </c>
      <c r="BC331" s="22" t="e">
        <f>VLOOKUP($B331,Data!$A$8:$EZ$351,Data!#REF!,FALSE)</f>
        <v>#REF!</v>
      </c>
      <c r="BD331" s="22" t="e">
        <f>VLOOKUP($B331,Data!$A$8:$EZ$351,Data!#REF!,FALSE)</f>
        <v>#REF!</v>
      </c>
      <c r="BE331" s="22" t="e">
        <f>VLOOKUP($B331,Data!$A$8:$EZ$351,Data!#REF!,FALSE)</f>
        <v>#REF!</v>
      </c>
    </row>
    <row r="332" spans="1:57" x14ac:dyDescent="0.3">
      <c r="A332" s="1"/>
      <c r="B332" s="16" t="s">
        <v>340</v>
      </c>
      <c r="C332" s="35" t="s">
        <v>441</v>
      </c>
      <c r="D332" t="s">
        <v>0</v>
      </c>
      <c r="E332" s="36" t="s">
        <v>340</v>
      </c>
      <c r="F332" t="s">
        <v>404</v>
      </c>
      <c r="G332" t="s">
        <v>389</v>
      </c>
      <c r="H332" s="22" t="e">
        <f>VLOOKUP($B332,Data!$A$8:$EZ$351,Data!EA$4,FALSE)</f>
        <v>#DIV/0!</v>
      </c>
      <c r="I332" s="22">
        <f>VLOOKUP($B332,Data!$A$8:$EZ$351,Data!EB$4,FALSE)</f>
        <v>2.6123499142367067E-2</v>
      </c>
      <c r="J332" s="22">
        <f>VLOOKUP($B332,Data!$A$8:$EZ$351,Data!EC$4,FALSE)</f>
        <v>2.5000000000000001E-2</v>
      </c>
      <c r="K332" s="22">
        <f>VLOOKUP($B332,Data!$A$8:$EZ$351,Data!ED$4,FALSE)</f>
        <v>2.2741379310344829E-2</v>
      </c>
      <c r="L332" s="22">
        <f>VLOOKUP($B332,Data!$A$8:$EZ$351,Data!EE$4,FALSE)</f>
        <v>2.2862068965517242E-2</v>
      </c>
      <c r="M332" s="22">
        <f>VLOOKUP($B332,Data!$A$8:$EZ$351,Data!EF$4,FALSE)</f>
        <v>1.9694915254237288E-2</v>
      </c>
      <c r="N332" s="22">
        <f>VLOOKUP($B332,Data!$A$8:$EZ$351,Data!EG$4,FALSE)</f>
        <v>1.7245901639344263E-2</v>
      </c>
      <c r="O332" s="22">
        <f>VLOOKUP($B332,Data!$A$8:$EZ$351,Data!EH$4,FALSE)</f>
        <v>1.566188197767145E-2</v>
      </c>
      <c r="P332" s="22">
        <f>VLOOKUP($B332,Data!$A$8:$EZ$351,Data!EI$4,FALSE)</f>
        <v>1.5323076923076924E-2</v>
      </c>
      <c r="Q332" s="22">
        <f>VLOOKUP($B332,Data!$A$8:$EZ$351,Data!EJ$4,FALSE)</f>
        <v>1.4300751879699248E-2</v>
      </c>
      <c r="R332" s="22">
        <f>VLOOKUP($B332,Data!$A$8:$EZ$351,Data!EK$4,FALSE)</f>
        <v>1.3164179104477612E-2</v>
      </c>
      <c r="S332" s="22">
        <f>VLOOKUP($B332,Data!$A$8:$EZ$351,Data!EL$4,FALSE)</f>
        <v>1.3734756097560976E-2</v>
      </c>
      <c r="T332" s="22">
        <f>VLOOKUP($B332,Data!$A$8:$EZ$351,Data!EM$4,FALSE)</f>
        <v>1.5259842519685039E-2</v>
      </c>
      <c r="U332" s="22">
        <f>VLOOKUP($B332,Data!$A$8:$EZ$351,Data!EN$4,FALSE)</f>
        <v>1.5496794871794872E-2</v>
      </c>
      <c r="V332" s="22">
        <f>VLOOKUP($B332,Data!$A$8:$EZ$351,Data!EO$4,FALSE)</f>
        <v>1.563237774030354E-2</v>
      </c>
      <c r="W332" s="22">
        <f>VLOOKUP($B332,Data!$A$8:$EZ$351,Data!EP$4,FALSE)</f>
        <v>1.4482758620689656E-2</v>
      </c>
      <c r="X332" s="22">
        <f>VLOOKUP($B332,Data!$A$8:$EZ$351,Data!EQ$4,FALSE)</f>
        <v>1.4815436241610738E-2</v>
      </c>
      <c r="Y332" s="22">
        <f>VLOOKUP($B332,Data!$A$8:$EZ$351,Data!ER$4,FALSE)</f>
        <v>1.4933774834437086E-2</v>
      </c>
      <c r="Z332" s="22">
        <f>VLOOKUP($B332,Data!$A$8:$EZ$351,Data!ES$4,FALSE)</f>
        <v>1.4264943457189014E-2</v>
      </c>
      <c r="AA332" s="22">
        <f>VLOOKUP($B332,Data!$A$8:$EZ$351,Data!ET$4,FALSE)</f>
        <v>1.48371335504886E-2</v>
      </c>
      <c r="AB332" s="22">
        <f>VLOOKUP($B332,Data!$A$8:$EZ$351,Data!EU$4,FALSE)</f>
        <v>1.4666666666666666E-2</v>
      </c>
      <c r="AC332" s="22">
        <f>VLOOKUP($B332,Data!$A$8:$EZ$351,Data!EV$4,FALSE)</f>
        <v>1.5024232633279483E-2</v>
      </c>
      <c r="AD332" s="22">
        <f>VLOOKUP($B332,Data!$A$8:$EZ$351,Data!EW$4,FALSE)</f>
        <v>1.4944178628389154E-2</v>
      </c>
      <c r="AE332" s="22">
        <f>VLOOKUP($B332,Data!$A$8:$EZ$351,Data!EX$4,FALSE)</f>
        <v>1.3971518987341771E-2</v>
      </c>
      <c r="AF332" s="22">
        <f>VLOOKUP($B332,Data!$A$8:$EZ$351,Data!EY$4,FALSE)</f>
        <v>1.6385135135135134E-2</v>
      </c>
      <c r="AG332" s="22">
        <f>VLOOKUP($B332,Data!$A$8:$EZ$351,Data!EZ$4,FALSE)</f>
        <v>1.7035714285714286E-2</v>
      </c>
      <c r="AH332" s="22">
        <f>VLOOKUP($B332,Data!$A$8:$FA$351,Data!FA$4,FALSE)</f>
        <v>1.703900709219858E-2</v>
      </c>
      <c r="AI332" s="22">
        <f>VLOOKUP($B332,Data!$A$8:FB$351,Data!FB$4,FALSE)</f>
        <v>1.8242753623188404E-2</v>
      </c>
      <c r="AJ332" s="22">
        <f>VLOOKUP($B332,Data!$A$8:FC$351,Data!FC$4,FALSE)</f>
        <v>1.9302721088435375E-2</v>
      </c>
      <c r="AK332" s="22">
        <f>VLOOKUP($B332,Data!$A$8:FD$351,Data!FD$4,FALSE)</f>
        <v>4.6828046744574289E-2</v>
      </c>
      <c r="AL332" s="22">
        <f>VLOOKUP($B332,Data!$A$8:FE$351,Data!FE$4,FALSE)</f>
        <v>4.7614991482112436E-2</v>
      </c>
      <c r="AM332" s="22">
        <f>VLOOKUP($B332,Data!$A$8:FF$351,Data!FF$4,FALSE)</f>
        <v>4.5838926174496641E-2</v>
      </c>
      <c r="AN332" s="22" t="e">
        <f>VLOOKUP($B332,Data!$A$8:$EZ$351,Data!#REF!,FALSE)</f>
        <v>#REF!</v>
      </c>
      <c r="AO332" s="22" t="e">
        <f>VLOOKUP($B332,Data!$A$8:$EZ$351,Data!#REF!,FALSE)</f>
        <v>#REF!</v>
      </c>
      <c r="AP332" s="22" t="e">
        <f>VLOOKUP($B332,Data!$A$8:$EZ$351,Data!#REF!,FALSE)</f>
        <v>#REF!</v>
      </c>
      <c r="AQ332" s="22" t="e">
        <f>VLOOKUP($B332,Data!$A$8:$EZ$351,Data!#REF!,FALSE)</f>
        <v>#REF!</v>
      </c>
      <c r="AR332" s="22" t="e">
        <f>VLOOKUP($B332,Data!$A$8:$EZ$351,Data!#REF!,FALSE)</f>
        <v>#REF!</v>
      </c>
      <c r="AS332" s="22" t="e">
        <f>VLOOKUP($B332,Data!$A$8:$EZ$351,Data!#REF!,FALSE)</f>
        <v>#REF!</v>
      </c>
      <c r="AT332" s="22" t="e">
        <f>VLOOKUP($B332,Data!$A$8:$EZ$351,Data!#REF!,FALSE)</f>
        <v>#REF!</v>
      </c>
      <c r="AU332" s="22" t="e">
        <f>VLOOKUP($B332,Data!$A$8:$EZ$351,Data!#REF!,FALSE)</f>
        <v>#REF!</v>
      </c>
      <c r="AV332" s="22" t="e">
        <f>VLOOKUP($B332,Data!$A$8:$EZ$351,Data!#REF!,FALSE)</f>
        <v>#REF!</v>
      </c>
      <c r="AW332" s="22" t="e">
        <f>VLOOKUP($B332,Data!$A$8:$EZ$351,Data!#REF!,FALSE)</f>
        <v>#REF!</v>
      </c>
      <c r="AX332" s="22" t="e">
        <f>VLOOKUP($B332,Data!$A$8:$EZ$351,Data!#REF!,FALSE)</f>
        <v>#REF!</v>
      </c>
      <c r="AY332" s="22" t="e">
        <f>VLOOKUP($B332,Data!$A$8:$EZ$351,Data!#REF!,FALSE)</f>
        <v>#REF!</v>
      </c>
      <c r="AZ332" s="22" t="e">
        <f>VLOOKUP($B332,Data!$A$8:$EZ$351,Data!#REF!,FALSE)</f>
        <v>#REF!</v>
      </c>
      <c r="BA332" s="22" t="e">
        <f>VLOOKUP($B332,Data!$A$8:$EZ$351,Data!#REF!,FALSE)</f>
        <v>#REF!</v>
      </c>
      <c r="BB332" s="22" t="e">
        <f>VLOOKUP($B332,Data!$A$8:$EZ$351,Data!#REF!,FALSE)</f>
        <v>#REF!</v>
      </c>
      <c r="BC332" s="22" t="e">
        <f>VLOOKUP($B332,Data!$A$8:$EZ$351,Data!#REF!,FALSE)</f>
        <v>#REF!</v>
      </c>
      <c r="BD332" s="22" t="e">
        <f>VLOOKUP($B332,Data!$A$8:$EZ$351,Data!#REF!,FALSE)</f>
        <v>#REF!</v>
      </c>
      <c r="BE332" s="22" t="e">
        <f>VLOOKUP($B332,Data!$A$8:$EZ$351,Data!#REF!,FALSE)</f>
        <v>#REF!</v>
      </c>
    </row>
    <row r="333" spans="1:57" x14ac:dyDescent="0.3">
      <c r="A333" s="1"/>
      <c r="B333" s="16" t="s">
        <v>341</v>
      </c>
      <c r="C333" s="35" t="s">
        <v>440</v>
      </c>
      <c r="D333" t="s">
        <v>442</v>
      </c>
      <c r="E333" s="36" t="s">
        <v>341</v>
      </c>
      <c r="F333" t="s">
        <v>408</v>
      </c>
      <c r="G333" t="s">
        <v>418</v>
      </c>
      <c r="H333" s="22" t="e">
        <f>VLOOKUP($B333,Data!$A$8:$EZ$351,Data!EA$4,FALSE)</f>
        <v>#DIV/0!</v>
      </c>
      <c r="I333" s="22">
        <f>VLOOKUP($B333,Data!$A$8:$EZ$351,Data!EB$4,FALSE)</f>
        <v>3.6278089887640447E-2</v>
      </c>
      <c r="J333" s="22">
        <f>VLOOKUP($B333,Data!$A$8:$EZ$351,Data!EC$4,FALSE)</f>
        <v>3.4033850493653033E-2</v>
      </c>
      <c r="K333" s="22">
        <f>VLOOKUP($B333,Data!$A$8:$EZ$351,Data!ED$4,FALSE)</f>
        <v>3.01952580195258E-2</v>
      </c>
      <c r="L333" s="22">
        <f>VLOOKUP($B333,Data!$A$8:$EZ$351,Data!EE$4,FALSE)</f>
        <v>2.9276773296244785E-2</v>
      </c>
      <c r="M333" s="22">
        <f>VLOOKUP($B333,Data!$A$8:$EZ$351,Data!EF$4,FALSE)</f>
        <v>2.5170532060027284E-2</v>
      </c>
      <c r="N333" s="22">
        <f>VLOOKUP($B333,Data!$A$8:$EZ$351,Data!EG$4,FALSE)</f>
        <v>2.2173333333333333E-2</v>
      </c>
      <c r="O333" s="22">
        <f>VLOOKUP($B333,Data!$A$8:$EZ$351,Data!EH$4,FALSE)</f>
        <v>2.1644021739130433E-2</v>
      </c>
      <c r="P333" s="22">
        <f>VLOOKUP($B333,Data!$A$8:$EZ$351,Data!EI$4,FALSE)</f>
        <v>2.1164658634538154E-2</v>
      </c>
      <c r="Q333" s="22">
        <f>VLOOKUP($B333,Data!$A$8:$EZ$351,Data!EJ$4,FALSE)</f>
        <v>2.0814111261872457E-2</v>
      </c>
      <c r="R333" s="22">
        <f>VLOOKUP($B333,Data!$A$8:$EZ$351,Data!EK$4,FALSE)</f>
        <v>1.9661705006765898E-2</v>
      </c>
      <c r="S333" s="22">
        <f>VLOOKUP($B333,Data!$A$8:$EZ$351,Data!EL$4,FALSE)</f>
        <v>1.9825268817204301E-2</v>
      </c>
      <c r="T333" s="22">
        <f>VLOOKUP($B333,Data!$A$8:$EZ$351,Data!EM$4,FALSE)</f>
        <v>2.0592193808882907E-2</v>
      </c>
      <c r="U333" s="22">
        <f>VLOOKUP($B333,Data!$A$8:$EZ$351,Data!EN$4,FALSE)</f>
        <v>1.9470899470899472E-2</v>
      </c>
      <c r="V333" s="22">
        <f>VLOOKUP($B333,Data!$A$8:$EZ$351,Data!EO$4,FALSE)</f>
        <v>1.8974700399467376E-2</v>
      </c>
      <c r="W333" s="22">
        <f>VLOOKUP($B333,Data!$A$8:$EZ$351,Data!EP$4,FALSE)</f>
        <v>2.0146666666666667E-2</v>
      </c>
      <c r="X333" s="22">
        <f>VLOOKUP($B333,Data!$A$8:$EZ$351,Data!EQ$4,FALSE)</f>
        <v>2.0628342245989306E-2</v>
      </c>
      <c r="Y333" s="22">
        <f>VLOOKUP($B333,Data!$A$8:$EZ$351,Data!ER$4,FALSE)</f>
        <v>2.0411140583554376E-2</v>
      </c>
      <c r="Z333" s="22">
        <f>VLOOKUP($B333,Data!$A$8:$EZ$351,Data!ES$4,FALSE)</f>
        <v>1.8840579710144929E-2</v>
      </c>
      <c r="AA333" s="22">
        <f>VLOOKUP($B333,Data!$A$8:$EZ$351,Data!ET$4,FALSE)</f>
        <v>1.7703412073490812E-2</v>
      </c>
      <c r="AB333" s="22">
        <f>VLOOKUP($B333,Data!$A$8:$EZ$351,Data!EU$4,FALSE)</f>
        <v>1.8595800524934383E-2</v>
      </c>
      <c r="AC333" s="22">
        <f>VLOOKUP($B333,Data!$A$8:$EZ$351,Data!EV$4,FALSE)</f>
        <v>1.8249336870026524E-2</v>
      </c>
      <c r="AD333" s="22">
        <f>VLOOKUP($B333,Data!$A$8:$EZ$351,Data!EW$4,FALSE)</f>
        <v>1.7203166226912928E-2</v>
      </c>
      <c r="AE333" s="22">
        <f>VLOOKUP($B333,Data!$A$8:$EZ$351,Data!EX$4,FALSE)</f>
        <v>1.7718832891246684E-2</v>
      </c>
      <c r="AF333" s="22">
        <f>VLOOKUP($B333,Data!$A$8:$EZ$351,Data!EY$4,FALSE)</f>
        <v>1.9093333333333334E-2</v>
      </c>
      <c r="AG333" s="22">
        <f>VLOOKUP($B333,Data!$A$8:$EZ$351,Data!EZ$4,FALSE)</f>
        <v>1.8849206349206348E-2</v>
      </c>
      <c r="AH333" s="22">
        <f>VLOOKUP($B333,Data!$A$8:$FA$351,Data!FA$4,FALSE)</f>
        <v>1.8839050131926122E-2</v>
      </c>
      <c r="AI333" s="22">
        <f>VLOOKUP($B333,Data!$A$8:FB$351,Data!FB$4,FALSE)</f>
        <v>1.8697368421052633E-2</v>
      </c>
      <c r="AJ333" s="22">
        <f>VLOOKUP($B333,Data!$A$8:FC$351,Data!FC$4,FALSE)</f>
        <v>1.9539473684210527E-2</v>
      </c>
      <c r="AK333" s="22">
        <f>VLOOKUP($B333,Data!$A$8:FD$351,Data!FD$4,FALSE)</f>
        <v>5.2401055408970977E-2</v>
      </c>
      <c r="AL333" s="22">
        <f>VLOOKUP($B333,Data!$A$8:FE$351,Data!FE$4,FALSE)</f>
        <v>5.5767195767195764E-2</v>
      </c>
      <c r="AM333" s="22">
        <f>VLOOKUP($B333,Data!$A$8:FF$351,Data!FF$4,FALSE)</f>
        <v>5.6541554959785523E-2</v>
      </c>
      <c r="AN333" s="22" t="e">
        <f>VLOOKUP($B333,Data!$A$8:$EZ$351,Data!#REF!,FALSE)</f>
        <v>#REF!</v>
      </c>
      <c r="AO333" s="22" t="e">
        <f>VLOOKUP($B333,Data!$A$8:$EZ$351,Data!#REF!,FALSE)</f>
        <v>#REF!</v>
      </c>
      <c r="AP333" s="22" t="e">
        <f>VLOOKUP($B333,Data!$A$8:$EZ$351,Data!#REF!,FALSE)</f>
        <v>#REF!</v>
      </c>
      <c r="AQ333" s="22" t="e">
        <f>VLOOKUP($B333,Data!$A$8:$EZ$351,Data!#REF!,FALSE)</f>
        <v>#REF!</v>
      </c>
      <c r="AR333" s="22" t="e">
        <f>VLOOKUP($B333,Data!$A$8:$EZ$351,Data!#REF!,FALSE)</f>
        <v>#REF!</v>
      </c>
      <c r="AS333" s="22" t="e">
        <f>VLOOKUP($B333,Data!$A$8:$EZ$351,Data!#REF!,FALSE)</f>
        <v>#REF!</v>
      </c>
      <c r="AT333" s="22" t="e">
        <f>VLOOKUP($B333,Data!$A$8:$EZ$351,Data!#REF!,FALSE)</f>
        <v>#REF!</v>
      </c>
      <c r="AU333" s="22" t="e">
        <f>VLOOKUP($B333,Data!$A$8:$EZ$351,Data!#REF!,FALSE)</f>
        <v>#REF!</v>
      </c>
      <c r="AV333" s="22" t="e">
        <f>VLOOKUP($B333,Data!$A$8:$EZ$351,Data!#REF!,FALSE)</f>
        <v>#REF!</v>
      </c>
      <c r="AW333" s="22" t="e">
        <f>VLOOKUP($B333,Data!$A$8:$EZ$351,Data!#REF!,FALSE)</f>
        <v>#REF!</v>
      </c>
      <c r="AX333" s="22" t="e">
        <f>VLOOKUP($B333,Data!$A$8:$EZ$351,Data!#REF!,FALSE)</f>
        <v>#REF!</v>
      </c>
      <c r="AY333" s="22" t="e">
        <f>VLOOKUP($B333,Data!$A$8:$EZ$351,Data!#REF!,FALSE)</f>
        <v>#REF!</v>
      </c>
      <c r="AZ333" s="22" t="e">
        <f>VLOOKUP($B333,Data!$A$8:$EZ$351,Data!#REF!,FALSE)</f>
        <v>#REF!</v>
      </c>
      <c r="BA333" s="22" t="e">
        <f>VLOOKUP($B333,Data!$A$8:$EZ$351,Data!#REF!,FALSE)</f>
        <v>#REF!</v>
      </c>
      <c r="BB333" s="22" t="e">
        <f>VLOOKUP($B333,Data!$A$8:$EZ$351,Data!#REF!,FALSE)</f>
        <v>#REF!</v>
      </c>
      <c r="BC333" s="22" t="e">
        <f>VLOOKUP($B333,Data!$A$8:$EZ$351,Data!#REF!,FALSE)</f>
        <v>#REF!</v>
      </c>
      <c r="BD333" s="22" t="e">
        <f>VLOOKUP($B333,Data!$A$8:$EZ$351,Data!#REF!,FALSE)</f>
        <v>#REF!</v>
      </c>
      <c r="BE333" s="22" t="e">
        <f>VLOOKUP($B333,Data!$A$8:$EZ$351,Data!#REF!,FALSE)</f>
        <v>#REF!</v>
      </c>
    </row>
    <row r="334" spans="1:57" x14ac:dyDescent="0.3">
      <c r="A334" s="1"/>
      <c r="B334" s="16" t="s">
        <v>342</v>
      </c>
      <c r="C334" s="35" t="s">
        <v>440</v>
      </c>
      <c r="D334" t="s">
        <v>442</v>
      </c>
      <c r="E334" s="36" t="s">
        <v>342</v>
      </c>
      <c r="F334" t="s">
        <v>399</v>
      </c>
      <c r="G334" t="s">
        <v>418</v>
      </c>
      <c r="H334" s="22" t="e">
        <f>VLOOKUP($B334,Data!$A$8:$EZ$351,Data!EA$4,FALSE)</f>
        <v>#DIV/0!</v>
      </c>
      <c r="I334" s="22">
        <f>VLOOKUP($B334,Data!$A$8:$EZ$351,Data!EB$4,FALSE)</f>
        <v>7.3639999999999997E-2</v>
      </c>
      <c r="J334" s="22">
        <f>VLOOKUP($B334,Data!$A$8:$EZ$351,Data!EC$4,FALSE)</f>
        <v>7.0419161676646705E-2</v>
      </c>
      <c r="K334" s="22">
        <f>VLOOKUP($B334,Data!$A$8:$EZ$351,Data!ED$4,FALSE)</f>
        <v>6.6345762711864403E-2</v>
      </c>
      <c r="L334" s="22">
        <f>VLOOKUP($B334,Data!$A$8:$EZ$351,Data!EE$4,FALSE)</f>
        <v>6.7752732240437152E-2</v>
      </c>
      <c r="M334" s="22">
        <f>VLOOKUP($B334,Data!$A$8:$EZ$351,Data!EF$4,FALSE)</f>
        <v>6.2867036011080332E-2</v>
      </c>
      <c r="N334" s="22">
        <f>VLOOKUP($B334,Data!$A$8:$EZ$351,Data!EG$4,FALSE)</f>
        <v>5.273109243697479E-2</v>
      </c>
      <c r="O334" s="22">
        <f>VLOOKUP($B334,Data!$A$8:$EZ$351,Data!EH$4,FALSE)</f>
        <v>4.5758620689655173E-2</v>
      </c>
      <c r="P334" s="22">
        <f>VLOOKUP($B334,Data!$A$8:$EZ$351,Data!EI$4,FALSE)</f>
        <v>4.4098591549295775E-2</v>
      </c>
      <c r="Q334" s="22">
        <f>VLOOKUP($B334,Data!$A$8:$EZ$351,Data!EJ$4,FALSE)</f>
        <v>5.5296191819464033E-2</v>
      </c>
      <c r="R334" s="22">
        <f>VLOOKUP($B334,Data!$A$8:$EZ$351,Data!EK$4,FALSE)</f>
        <v>5.0041551246537398E-2</v>
      </c>
      <c r="S334" s="22">
        <f>VLOOKUP($B334,Data!$A$8:$EZ$351,Data!EL$4,FALSE)</f>
        <v>4.7338995046001413E-2</v>
      </c>
      <c r="T334" s="22">
        <f>VLOOKUP($B334,Data!$A$8:$EZ$351,Data!EM$4,FALSE)</f>
        <v>4.7547703180212016E-2</v>
      </c>
      <c r="U334" s="22">
        <f>VLOOKUP($B334,Data!$A$8:$EZ$351,Data!EN$4,FALSE)</f>
        <v>4.5149147727272729E-2</v>
      </c>
      <c r="V334" s="22">
        <f>VLOOKUP($B334,Data!$A$8:$EZ$351,Data!EO$4,FALSE)</f>
        <v>4.3214030064423765E-2</v>
      </c>
      <c r="W334" s="22">
        <f>VLOOKUP($B334,Data!$A$8:$EZ$351,Data!EP$4,FALSE)</f>
        <v>4.1409155937052931E-2</v>
      </c>
      <c r="X334" s="22">
        <f>VLOOKUP($B334,Data!$A$8:$EZ$351,Data!EQ$4,FALSE)</f>
        <v>4.3773987206823024E-2</v>
      </c>
      <c r="Y334" s="22">
        <f>VLOOKUP($B334,Data!$A$8:$EZ$351,Data!ER$4,FALSE)</f>
        <v>4.3900210822206603E-2</v>
      </c>
      <c r="Z334" s="22">
        <f>VLOOKUP($B334,Data!$A$8:$EZ$351,Data!ES$4,FALSE)</f>
        <v>4.2402234636871511E-2</v>
      </c>
      <c r="AA334" s="22">
        <f>VLOOKUP($B334,Data!$A$8:$EZ$351,Data!ET$4,FALSE)</f>
        <v>4.0860655737704921E-2</v>
      </c>
      <c r="AB334" s="22">
        <f>VLOOKUP($B334,Data!$A$8:$EZ$351,Data!EU$4,FALSE)</f>
        <v>4.200267916945747E-2</v>
      </c>
      <c r="AC334" s="22">
        <f>VLOOKUP($B334,Data!$A$8:$EZ$351,Data!EV$4,FALSE)</f>
        <v>4.3802816901408449E-2</v>
      </c>
      <c r="AD334" s="22">
        <f>VLOOKUP($B334,Data!$A$8:$EZ$351,Data!EW$4,FALSE)</f>
        <v>4.4697072838665759E-2</v>
      </c>
      <c r="AE334" s="22">
        <f>VLOOKUP($B334,Data!$A$8:$EZ$351,Data!EX$4,FALSE)</f>
        <v>4.4489376285126801E-2</v>
      </c>
      <c r="AF334" s="22">
        <f>VLOOKUP($B334,Data!$A$8:$EZ$351,Data!EY$4,FALSE)</f>
        <v>4.6695827725437414E-2</v>
      </c>
      <c r="AG334" s="22">
        <f>VLOOKUP($B334,Data!$A$8:$EZ$351,Data!EZ$4,FALSE)</f>
        <v>4.6414342629482075E-2</v>
      </c>
      <c r="AH334" s="22">
        <f>VLOOKUP($B334,Data!$A$8:$FA$351,Data!FA$4,FALSE)</f>
        <v>4.3888524590163937E-2</v>
      </c>
      <c r="AI334" s="22">
        <f>VLOOKUP($B334,Data!$A$8:FB$351,Data!FB$4,FALSE)</f>
        <v>4.1716514954486347E-2</v>
      </c>
      <c r="AJ334" s="22">
        <f>VLOOKUP($B334,Data!$A$8:FC$351,Data!FC$4,FALSE)</f>
        <v>4.5261780104712039E-2</v>
      </c>
      <c r="AK334" s="22">
        <f>VLOOKUP($B334,Data!$A$8:FD$351,Data!FD$4,FALSE)</f>
        <v>8.8292358803986712E-2</v>
      </c>
      <c r="AL334" s="22">
        <f>VLOOKUP($B334,Data!$A$8:FE$351,Data!FE$4,FALSE)</f>
        <v>8.613324175824176E-2</v>
      </c>
      <c r="AM334" s="22">
        <f>VLOOKUP($B334,Data!$A$8:FF$351,Data!FF$4,FALSE)</f>
        <v>8.3859649122807023E-2</v>
      </c>
      <c r="AN334" s="22" t="e">
        <f>VLOOKUP($B334,Data!$A$8:$EZ$351,Data!#REF!,FALSE)</f>
        <v>#REF!</v>
      </c>
      <c r="AO334" s="22" t="e">
        <f>VLOOKUP($B334,Data!$A$8:$EZ$351,Data!#REF!,FALSE)</f>
        <v>#REF!</v>
      </c>
      <c r="AP334" s="22" t="e">
        <f>VLOOKUP($B334,Data!$A$8:$EZ$351,Data!#REF!,FALSE)</f>
        <v>#REF!</v>
      </c>
      <c r="AQ334" s="22" t="e">
        <f>VLOOKUP($B334,Data!$A$8:$EZ$351,Data!#REF!,FALSE)</f>
        <v>#REF!</v>
      </c>
      <c r="AR334" s="22" t="e">
        <f>VLOOKUP($B334,Data!$A$8:$EZ$351,Data!#REF!,FALSE)</f>
        <v>#REF!</v>
      </c>
      <c r="AS334" s="22" t="e">
        <f>VLOOKUP($B334,Data!$A$8:$EZ$351,Data!#REF!,FALSE)</f>
        <v>#REF!</v>
      </c>
      <c r="AT334" s="22" t="e">
        <f>VLOOKUP($B334,Data!$A$8:$EZ$351,Data!#REF!,FALSE)</f>
        <v>#REF!</v>
      </c>
      <c r="AU334" s="22" t="e">
        <f>VLOOKUP($B334,Data!$A$8:$EZ$351,Data!#REF!,FALSE)</f>
        <v>#REF!</v>
      </c>
      <c r="AV334" s="22" t="e">
        <f>VLOOKUP($B334,Data!$A$8:$EZ$351,Data!#REF!,FALSE)</f>
        <v>#REF!</v>
      </c>
      <c r="AW334" s="22" t="e">
        <f>VLOOKUP($B334,Data!$A$8:$EZ$351,Data!#REF!,FALSE)</f>
        <v>#REF!</v>
      </c>
      <c r="AX334" s="22" t="e">
        <f>VLOOKUP($B334,Data!$A$8:$EZ$351,Data!#REF!,FALSE)</f>
        <v>#REF!</v>
      </c>
      <c r="AY334" s="22" t="e">
        <f>VLOOKUP($B334,Data!$A$8:$EZ$351,Data!#REF!,FALSE)</f>
        <v>#REF!</v>
      </c>
      <c r="AZ334" s="22" t="e">
        <f>VLOOKUP($B334,Data!$A$8:$EZ$351,Data!#REF!,FALSE)</f>
        <v>#REF!</v>
      </c>
      <c r="BA334" s="22" t="e">
        <f>VLOOKUP($B334,Data!$A$8:$EZ$351,Data!#REF!,FALSE)</f>
        <v>#REF!</v>
      </c>
      <c r="BB334" s="22" t="e">
        <f>VLOOKUP($B334,Data!$A$8:$EZ$351,Data!#REF!,FALSE)</f>
        <v>#REF!</v>
      </c>
      <c r="BC334" s="22" t="e">
        <f>VLOOKUP($B334,Data!$A$8:$EZ$351,Data!#REF!,FALSE)</f>
        <v>#REF!</v>
      </c>
      <c r="BD334" s="22" t="e">
        <f>VLOOKUP($B334,Data!$A$8:$EZ$351,Data!#REF!,FALSE)</f>
        <v>#REF!</v>
      </c>
      <c r="BE334" s="22" t="e">
        <f>VLOOKUP($B334,Data!$A$8:$EZ$351,Data!#REF!,FALSE)</f>
        <v>#REF!</v>
      </c>
    </row>
    <row r="335" spans="1:57" x14ac:dyDescent="0.3">
      <c r="A335" s="1"/>
      <c r="B335" s="16" t="s">
        <v>343</v>
      </c>
      <c r="C335" s="35" t="s">
        <v>440</v>
      </c>
      <c r="D335" t="s">
        <v>0</v>
      </c>
      <c r="E335" s="36" t="s">
        <v>343</v>
      </c>
      <c r="F335" t="s">
        <v>389</v>
      </c>
      <c r="G335" t="s">
        <v>418</v>
      </c>
      <c r="H335" s="22" t="e">
        <f>VLOOKUP($B335,Data!$A$8:$EZ$351,Data!EA$4,FALSE)</f>
        <v>#DIV/0!</v>
      </c>
      <c r="I335" s="22">
        <f>VLOOKUP($B335,Data!$A$8:$EZ$351,Data!EB$4,FALSE)</f>
        <v>3.1604477611940296E-2</v>
      </c>
      <c r="J335" s="22">
        <f>VLOOKUP($B335,Data!$A$8:$EZ$351,Data!EC$4,FALSE)</f>
        <v>3.1030534351145039E-2</v>
      </c>
      <c r="K335" s="22">
        <f>VLOOKUP($B335,Data!$A$8:$EZ$351,Data!ED$4,FALSE)</f>
        <v>2.8544061302681993E-2</v>
      </c>
      <c r="L335" s="22">
        <f>VLOOKUP($B335,Data!$A$8:$EZ$351,Data!EE$4,FALSE)</f>
        <v>3.0101010101010101E-2</v>
      </c>
      <c r="M335" s="22">
        <f>VLOOKUP($B335,Data!$A$8:$EZ$351,Data!EF$4,FALSE)</f>
        <v>2.6792079207920792E-2</v>
      </c>
      <c r="N335" s="22">
        <f>VLOOKUP($B335,Data!$A$8:$EZ$351,Data!EG$4,FALSE)</f>
        <v>2.3021032504780114E-2</v>
      </c>
      <c r="O335" s="22">
        <f>VLOOKUP($B335,Data!$A$8:$EZ$351,Data!EH$4,FALSE)</f>
        <v>2.1321839080459769E-2</v>
      </c>
      <c r="P335" s="22">
        <f>VLOOKUP($B335,Data!$A$8:$EZ$351,Data!EI$4,FALSE)</f>
        <v>2.0935114503816795E-2</v>
      </c>
      <c r="Q335" s="22">
        <f>VLOOKUP($B335,Data!$A$8:$EZ$351,Data!EJ$4,FALSE)</f>
        <v>1.9272030651340998E-2</v>
      </c>
      <c r="R335" s="22">
        <f>VLOOKUP($B335,Data!$A$8:$EZ$351,Data!EK$4,FALSE)</f>
        <v>1.801923076923077E-2</v>
      </c>
      <c r="S335" s="22">
        <f>VLOOKUP($B335,Data!$A$8:$EZ$351,Data!EL$4,FALSE)</f>
        <v>1.808300395256917E-2</v>
      </c>
      <c r="T335" s="22">
        <f>VLOOKUP($B335,Data!$A$8:$EZ$351,Data!EM$4,FALSE)</f>
        <v>1.7528089887640451E-2</v>
      </c>
      <c r="U335" s="22">
        <f>VLOOKUP($B335,Data!$A$8:$EZ$351,Data!EN$4,FALSE)</f>
        <v>1.6304761904761905E-2</v>
      </c>
      <c r="V335" s="22">
        <f>VLOOKUP($B335,Data!$A$8:$EZ$351,Data!EO$4,FALSE)</f>
        <v>1.6582524271844659E-2</v>
      </c>
      <c r="W335" s="22">
        <f>VLOOKUP($B335,Data!$A$8:$EZ$351,Data!EP$4,FALSE)</f>
        <v>1.7600767754318618E-2</v>
      </c>
      <c r="X335" s="22">
        <f>VLOOKUP($B335,Data!$A$8:$EZ$351,Data!EQ$4,FALSE)</f>
        <v>1.8980769230769232E-2</v>
      </c>
      <c r="Y335" s="22">
        <f>VLOOKUP($B335,Data!$A$8:$EZ$351,Data!ER$4,FALSE)</f>
        <v>1.8120155038759689E-2</v>
      </c>
      <c r="Z335" s="22">
        <f>VLOOKUP($B335,Data!$A$8:$EZ$351,Data!ES$4,FALSE)</f>
        <v>1.8330058939096266E-2</v>
      </c>
      <c r="AA335" s="22">
        <f>VLOOKUP($B335,Data!$A$8:$EZ$351,Data!ET$4,FALSE)</f>
        <v>1.8076923076923077E-2</v>
      </c>
      <c r="AB335" s="22">
        <f>VLOOKUP($B335,Data!$A$8:$EZ$351,Data!EU$4,FALSE)</f>
        <v>1.7988394584139266E-2</v>
      </c>
      <c r="AC335" s="22">
        <f>VLOOKUP($B335,Data!$A$8:$EZ$351,Data!EV$4,FALSE)</f>
        <v>1.7260787992495311E-2</v>
      </c>
      <c r="AD335" s="22">
        <f>VLOOKUP($B335,Data!$A$8:$EZ$351,Data!EW$4,FALSE)</f>
        <v>1.5854545454545454E-2</v>
      </c>
      <c r="AE335" s="22">
        <f>VLOOKUP($B335,Data!$A$8:$EZ$351,Data!EX$4,FALSE)</f>
        <v>1.5306859205776173E-2</v>
      </c>
      <c r="AF335" s="22">
        <f>VLOOKUP($B335,Data!$A$8:$EZ$351,Data!EY$4,FALSE)</f>
        <v>1.714548802946593E-2</v>
      </c>
      <c r="AG335" s="22">
        <f>VLOOKUP($B335,Data!$A$8:$EZ$351,Data!EZ$4,FALSE)</f>
        <v>1.6222627737226276E-2</v>
      </c>
      <c r="AH335" s="22">
        <f>VLOOKUP($B335,Data!$A$8:$FA$351,Data!FA$4,FALSE)</f>
        <v>1.6309090909090908E-2</v>
      </c>
      <c r="AI335" s="22">
        <f>VLOOKUP($B335,Data!$A$8:FB$351,Data!FB$4,FALSE)</f>
        <v>1.6787072243346007E-2</v>
      </c>
      <c r="AJ335" s="22">
        <f>VLOOKUP($B335,Data!$A$8:FC$351,Data!FC$4,FALSE)</f>
        <v>2.0120967741935485E-2</v>
      </c>
      <c r="AK335" s="22">
        <f>VLOOKUP($B335,Data!$A$8:FD$351,Data!FD$4,FALSE)</f>
        <v>5.5010183299389004E-2</v>
      </c>
      <c r="AL335" s="22">
        <f>VLOOKUP($B335,Data!$A$8:FE$351,Data!FE$4,FALSE)</f>
        <v>5.4007633587786257E-2</v>
      </c>
      <c r="AM335" s="22">
        <f>VLOOKUP($B335,Data!$A$8:FF$351,Data!FF$4,FALSE)</f>
        <v>5.3045977011494251E-2</v>
      </c>
      <c r="AN335" s="22" t="e">
        <f>VLOOKUP($B335,Data!$A$8:$EZ$351,Data!#REF!,FALSE)</f>
        <v>#REF!</v>
      </c>
      <c r="AO335" s="22" t="e">
        <f>VLOOKUP($B335,Data!$A$8:$EZ$351,Data!#REF!,FALSE)</f>
        <v>#REF!</v>
      </c>
      <c r="AP335" s="22" t="e">
        <f>VLOOKUP($B335,Data!$A$8:$EZ$351,Data!#REF!,FALSE)</f>
        <v>#REF!</v>
      </c>
      <c r="AQ335" s="22" t="e">
        <f>VLOOKUP($B335,Data!$A$8:$EZ$351,Data!#REF!,FALSE)</f>
        <v>#REF!</v>
      </c>
      <c r="AR335" s="22" t="e">
        <f>VLOOKUP($B335,Data!$A$8:$EZ$351,Data!#REF!,FALSE)</f>
        <v>#REF!</v>
      </c>
      <c r="AS335" s="22" t="e">
        <f>VLOOKUP($B335,Data!$A$8:$EZ$351,Data!#REF!,FALSE)</f>
        <v>#REF!</v>
      </c>
      <c r="AT335" s="22" t="e">
        <f>VLOOKUP($B335,Data!$A$8:$EZ$351,Data!#REF!,FALSE)</f>
        <v>#REF!</v>
      </c>
      <c r="AU335" s="22" t="e">
        <f>VLOOKUP($B335,Data!$A$8:$EZ$351,Data!#REF!,FALSE)</f>
        <v>#REF!</v>
      </c>
      <c r="AV335" s="22" t="e">
        <f>VLOOKUP($B335,Data!$A$8:$EZ$351,Data!#REF!,FALSE)</f>
        <v>#REF!</v>
      </c>
      <c r="AW335" s="22" t="e">
        <f>VLOOKUP($B335,Data!$A$8:$EZ$351,Data!#REF!,FALSE)</f>
        <v>#REF!</v>
      </c>
      <c r="AX335" s="22" t="e">
        <f>VLOOKUP($B335,Data!$A$8:$EZ$351,Data!#REF!,FALSE)</f>
        <v>#REF!</v>
      </c>
      <c r="AY335" s="22" t="e">
        <f>VLOOKUP($B335,Data!$A$8:$EZ$351,Data!#REF!,FALSE)</f>
        <v>#REF!</v>
      </c>
      <c r="AZ335" s="22" t="e">
        <f>VLOOKUP($B335,Data!$A$8:$EZ$351,Data!#REF!,FALSE)</f>
        <v>#REF!</v>
      </c>
      <c r="BA335" s="22" t="e">
        <f>VLOOKUP($B335,Data!$A$8:$EZ$351,Data!#REF!,FALSE)</f>
        <v>#REF!</v>
      </c>
      <c r="BB335" s="22" t="e">
        <f>VLOOKUP($B335,Data!$A$8:$EZ$351,Data!#REF!,FALSE)</f>
        <v>#REF!</v>
      </c>
      <c r="BC335" s="22" t="e">
        <f>VLOOKUP($B335,Data!$A$8:$EZ$351,Data!#REF!,FALSE)</f>
        <v>#REF!</v>
      </c>
      <c r="BD335" s="22" t="e">
        <f>VLOOKUP($B335,Data!$A$8:$EZ$351,Data!#REF!,FALSE)</f>
        <v>#REF!</v>
      </c>
      <c r="BE335" s="22" t="e">
        <f>VLOOKUP($B335,Data!$A$8:$EZ$351,Data!#REF!,FALSE)</f>
        <v>#REF!</v>
      </c>
    </row>
    <row r="336" spans="1:57" x14ac:dyDescent="0.3">
      <c r="A336" s="1"/>
      <c r="B336" s="16" t="s">
        <v>344</v>
      </c>
      <c r="C336" s="35" t="s">
        <v>440</v>
      </c>
      <c r="D336" t="s">
        <v>442</v>
      </c>
      <c r="E336" s="36" t="s">
        <v>344</v>
      </c>
      <c r="F336" t="s">
        <v>408</v>
      </c>
      <c r="G336" t="s">
        <v>418</v>
      </c>
      <c r="H336" s="22" t="e">
        <f>VLOOKUP($B336,Data!$A$8:$EZ$351,Data!EA$4,FALSE)</f>
        <v>#DIV/0!</v>
      </c>
      <c r="I336" s="22">
        <f>VLOOKUP($B336,Data!$A$8:$EZ$351,Data!EB$4,FALSE)</f>
        <v>2.2959805115712547E-2</v>
      </c>
      <c r="J336" s="22">
        <f>VLOOKUP($B336,Data!$A$8:$EZ$351,Data!EC$4,FALSE)</f>
        <v>2.0596107055961071E-2</v>
      </c>
      <c r="K336" s="22">
        <f>VLOOKUP($B336,Data!$A$8:$EZ$351,Data!ED$4,FALSE)</f>
        <v>1.9152334152334152E-2</v>
      </c>
      <c r="L336" s="22">
        <f>VLOOKUP($B336,Data!$A$8:$EZ$351,Data!EE$4,FALSE)</f>
        <v>1.9E-2</v>
      </c>
      <c r="M336" s="22">
        <f>VLOOKUP($B336,Data!$A$8:$EZ$351,Data!EF$4,FALSE)</f>
        <v>1.6815365551425029E-2</v>
      </c>
      <c r="N336" s="22">
        <f>VLOOKUP($B336,Data!$A$8:$EZ$351,Data!EG$4,FALSE)</f>
        <v>1.506265664160401E-2</v>
      </c>
      <c r="O336" s="22">
        <f>VLOOKUP($B336,Data!$A$8:$EZ$351,Data!EH$4,FALSE)</f>
        <v>1.4636591478696741E-2</v>
      </c>
      <c r="P336" s="22">
        <f>VLOOKUP($B336,Data!$A$8:$EZ$351,Data!EI$4,FALSE)</f>
        <v>1.4944375772558714E-2</v>
      </c>
      <c r="Q336" s="22">
        <f>VLOOKUP($B336,Data!$A$8:$EZ$351,Data!EJ$4,FALSE)</f>
        <v>1.4307116104868914E-2</v>
      </c>
      <c r="R336" s="22">
        <f>VLOOKUP($B336,Data!$A$8:$EZ$351,Data!EK$4,FALSE)</f>
        <v>1.348692403486924E-2</v>
      </c>
      <c r="S336" s="22">
        <f>VLOOKUP($B336,Data!$A$8:$EZ$351,Data!EL$4,FALSE)</f>
        <v>1.3225000000000001E-2</v>
      </c>
      <c r="T336" s="22">
        <f>VLOOKUP($B336,Data!$A$8:$EZ$351,Data!EM$4,FALSE)</f>
        <v>1.4523809523809524E-2</v>
      </c>
      <c r="U336" s="22">
        <f>VLOOKUP($B336,Data!$A$8:$EZ$351,Data!EN$4,FALSE)</f>
        <v>1.4097135740971357E-2</v>
      </c>
      <c r="V336" s="22">
        <f>VLOOKUP($B336,Data!$A$8:$EZ$351,Data!EO$4,FALSE)</f>
        <v>1.4118387909319898E-2</v>
      </c>
      <c r="W336" s="22">
        <f>VLOOKUP($B336,Data!$A$8:$EZ$351,Data!EP$4,FALSE)</f>
        <v>1.4562500000000001E-2</v>
      </c>
      <c r="X336" s="22">
        <f>VLOOKUP($B336,Data!$A$8:$EZ$351,Data!EQ$4,FALSE)</f>
        <v>1.4572490706319703E-2</v>
      </c>
      <c r="Y336" s="22">
        <f>VLOOKUP($B336,Data!$A$8:$EZ$351,Data!ER$4,FALSE)</f>
        <v>1.4425216316440049E-2</v>
      </c>
      <c r="Z336" s="22">
        <f>VLOOKUP($B336,Data!$A$8:$EZ$351,Data!ES$4,FALSE)</f>
        <v>1.376068376068376E-2</v>
      </c>
      <c r="AA336" s="22">
        <f>VLOOKUP($B336,Data!$A$8:$EZ$351,Data!ET$4,FALSE)</f>
        <v>1.3052503052503052E-2</v>
      </c>
      <c r="AB336" s="22">
        <f>VLOOKUP($B336,Data!$A$8:$EZ$351,Data!EU$4,FALSE)</f>
        <v>1.345919610231425E-2</v>
      </c>
      <c r="AC336" s="22">
        <f>VLOOKUP($B336,Data!$A$8:$EZ$351,Data!EV$4,FALSE)</f>
        <v>1.3305186972255729E-2</v>
      </c>
      <c r="AD336" s="22">
        <f>VLOOKUP($B336,Data!$A$8:$EZ$351,Data!EW$4,FALSE)</f>
        <v>1.3317307692307693E-2</v>
      </c>
      <c r="AE336" s="22">
        <f>VLOOKUP($B336,Data!$A$8:$EZ$351,Data!EX$4,FALSE)</f>
        <v>1.4155528554070474E-2</v>
      </c>
      <c r="AF336" s="22">
        <f>VLOOKUP($B336,Data!$A$8:$EZ$351,Data!EY$4,FALSE)</f>
        <v>1.3997627520759193E-2</v>
      </c>
      <c r="AG336" s="22">
        <f>VLOOKUP($B336,Data!$A$8:$EZ$351,Data!EZ$4,FALSE)</f>
        <v>1.4162679425837321E-2</v>
      </c>
      <c r="AH336" s="22">
        <f>VLOOKUP($B336,Data!$A$8:$FA$351,Data!FA$4,FALSE)</f>
        <v>1.3980815347721822E-2</v>
      </c>
      <c r="AI336" s="22">
        <f>VLOOKUP($B336,Data!$A$8:FB$351,Data!FB$4,FALSE)</f>
        <v>1.4304556354916067E-2</v>
      </c>
      <c r="AJ336" s="22">
        <f>VLOOKUP($B336,Data!$A$8:FC$351,Data!FC$4,FALSE)</f>
        <v>1.574390243902439E-2</v>
      </c>
      <c r="AK336" s="22">
        <f>VLOOKUP($B336,Data!$A$8:FD$351,Data!FD$4,FALSE)</f>
        <v>4.3558897243107769E-2</v>
      </c>
      <c r="AL336" s="22">
        <f>VLOOKUP($B336,Data!$A$8:FE$351,Data!FE$4,FALSE)</f>
        <v>4.623409669211196E-2</v>
      </c>
      <c r="AM336" s="22">
        <f>VLOOKUP($B336,Data!$A$8:FF$351,Data!FF$4,FALSE)</f>
        <v>4.4242803504380479E-2</v>
      </c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</row>
    <row r="337" spans="1:57" x14ac:dyDescent="0.3">
      <c r="A337" s="1"/>
      <c r="B337" s="16" t="s">
        <v>345</v>
      </c>
      <c r="C337" s="35" t="s">
        <v>440</v>
      </c>
      <c r="D337" t="s">
        <v>442</v>
      </c>
      <c r="E337" s="36" t="s">
        <v>345</v>
      </c>
      <c r="F337" t="s">
        <v>383</v>
      </c>
      <c r="G337" t="s">
        <v>418</v>
      </c>
      <c r="H337" s="22" t="e">
        <f>VLOOKUP($B337,Data!$A$8:$EZ$351,Data!EA$4,FALSE)</f>
        <v>#DIV/0!</v>
      </c>
      <c r="I337" s="22">
        <f>VLOOKUP($B337,Data!$A$8:$EZ$351,Data!EB$4,FALSE)</f>
        <v>0.13960735171261487</v>
      </c>
      <c r="J337" s="22">
        <f>VLOOKUP($B337,Data!$A$8:$EZ$351,Data!EC$4,FALSE)</f>
        <v>0.1363791631084543</v>
      </c>
      <c r="K337" s="22">
        <f>VLOOKUP($B337,Data!$A$8:$EZ$351,Data!ED$4,FALSE)</f>
        <v>0.12937773882559159</v>
      </c>
      <c r="L337" s="22">
        <f>VLOOKUP($B337,Data!$A$8:$EZ$351,Data!EE$4,FALSE)</f>
        <v>0.13186725663716814</v>
      </c>
      <c r="M337" s="22">
        <f>VLOOKUP($B337,Data!$A$8:$EZ$351,Data!EF$4,FALSE)</f>
        <v>0.12402471315092674</v>
      </c>
      <c r="N337" s="22">
        <f>VLOOKUP($B337,Data!$A$8:$EZ$351,Data!EG$4,FALSE)</f>
        <v>0.11244135534317984</v>
      </c>
      <c r="O337" s="22">
        <f>VLOOKUP($B337,Data!$A$8:$EZ$351,Data!EH$4,FALSE)</f>
        <v>9.7928633594429937E-2</v>
      </c>
      <c r="P337" s="22">
        <f>VLOOKUP($B337,Data!$A$8:$EZ$351,Data!EI$4,FALSE)</f>
        <v>0.10053228621291449</v>
      </c>
      <c r="Q337" s="22">
        <f>VLOOKUP($B337,Data!$A$8:$EZ$351,Data!EJ$4,FALSE)</f>
        <v>9.4698046181172293E-2</v>
      </c>
      <c r="R337" s="22">
        <f>VLOOKUP($B337,Data!$A$8:$EZ$351,Data!EK$4,FALSE)</f>
        <v>8.9866071428571434E-2</v>
      </c>
      <c r="S337" s="22">
        <f>VLOOKUP($B337,Data!$A$8:$EZ$351,Data!EL$4,FALSE)</f>
        <v>8.3448873483535524E-2</v>
      </c>
      <c r="T337" s="22">
        <f>VLOOKUP($B337,Data!$A$8:$EZ$351,Data!EM$4,FALSE)</f>
        <v>8.8489761092150176E-2</v>
      </c>
      <c r="U337" s="22">
        <f>VLOOKUP($B337,Data!$A$8:$EZ$351,Data!EN$4,FALSE)</f>
        <v>8.913379073756432E-2</v>
      </c>
      <c r="V337" s="22">
        <f>VLOOKUP($B337,Data!$A$8:$EZ$351,Data!EO$4,FALSE)</f>
        <v>8.9499136442141622E-2</v>
      </c>
      <c r="W337" s="22">
        <f>VLOOKUP($B337,Data!$A$8:$EZ$351,Data!EP$4,FALSE)</f>
        <v>8.8541114058355436E-2</v>
      </c>
      <c r="X337" s="22">
        <f>VLOOKUP($B337,Data!$A$8:$EZ$351,Data!EQ$4,FALSE)</f>
        <v>9.1913580246913582E-2</v>
      </c>
      <c r="Y337" s="22">
        <f>VLOOKUP($B337,Data!$A$8:$EZ$351,Data!ER$4,FALSE)</f>
        <v>9.0645724258289706E-2</v>
      </c>
      <c r="Z337" s="22">
        <f>VLOOKUP($B337,Data!$A$8:$EZ$351,Data!ES$4,FALSE)</f>
        <v>8.6282495667244372E-2</v>
      </c>
      <c r="AA337" s="22">
        <f>VLOOKUP($B337,Data!$A$8:$EZ$351,Data!ET$4,FALSE)</f>
        <v>8.4457935819601038E-2</v>
      </c>
      <c r="AB337" s="22">
        <f>VLOOKUP($B337,Data!$A$8:$EZ$351,Data!EU$4,FALSE)</f>
        <v>8.9719298245614032E-2</v>
      </c>
      <c r="AC337" s="22">
        <f>VLOOKUP($B337,Data!$A$8:$EZ$351,Data!EV$4,FALSE)</f>
        <v>8.9155787641427328E-2</v>
      </c>
      <c r="AD337" s="22">
        <f>VLOOKUP($B337,Data!$A$8:$EZ$351,Data!EW$4,FALSE)</f>
        <v>8.9219298245614032E-2</v>
      </c>
      <c r="AE337" s="22">
        <f>VLOOKUP($B337,Data!$A$8:$EZ$351,Data!EX$4,FALSE)</f>
        <v>8.5563198624247633E-2</v>
      </c>
      <c r="AF337" s="22">
        <f>VLOOKUP($B337,Data!$A$8:$EZ$351,Data!EY$4,FALSE)</f>
        <v>8.9344122657580918E-2</v>
      </c>
      <c r="AG337" s="22">
        <f>VLOOKUP($B337,Data!$A$8:$EZ$351,Data!EZ$4,FALSE)</f>
        <v>9.0146173688736023E-2</v>
      </c>
      <c r="AH337" s="22">
        <f>VLOOKUP($B337,Data!$A$8:$FA$351,Data!FA$4,FALSE)</f>
        <v>8.8236286919831222E-2</v>
      </c>
      <c r="AI337" s="22">
        <f>VLOOKUP($B337,Data!$A$8:FB$351,Data!FB$4,FALSE)</f>
        <v>8.6354430379746841E-2</v>
      </c>
      <c r="AJ337" s="22">
        <f>VLOOKUP($B337,Data!$A$8:FC$351,Data!FC$4,FALSE)</f>
        <v>9.0407315045719042E-2</v>
      </c>
      <c r="AK337" s="22">
        <f>VLOOKUP($B337,Data!$A$8:FD$351,Data!FD$4,FALSE)</f>
        <v>0.1434771986970684</v>
      </c>
      <c r="AL337" s="22">
        <f>VLOOKUP($B337,Data!$A$8:FE$351,Data!FE$4,FALSE)</f>
        <v>0.14126111560226354</v>
      </c>
      <c r="AM337" s="22">
        <f>VLOOKUP($B337,Data!$A$8:FF$351,Data!FF$4,FALSE)</f>
        <v>0.13740322580645162</v>
      </c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</row>
    <row r="338" spans="1:57" x14ac:dyDescent="0.3">
      <c r="A338" s="1"/>
      <c r="B338" s="16" t="s">
        <v>346</v>
      </c>
      <c r="C338" s="35" t="s">
        <v>440</v>
      </c>
      <c r="D338" t="s">
        <v>0</v>
      </c>
      <c r="E338" s="36" t="s">
        <v>346</v>
      </c>
      <c r="F338" t="s">
        <v>411</v>
      </c>
      <c r="G338" t="s">
        <v>418</v>
      </c>
      <c r="H338" s="22" t="e">
        <f>VLOOKUP($B338,Data!$A$8:$EZ$351,Data!EA$4,FALSE)</f>
        <v>#DIV/0!</v>
      </c>
      <c r="I338" s="22">
        <f>VLOOKUP($B338,Data!$A$8:$EZ$351,Data!EB$4,FALSE)</f>
        <v>5.9811320754716985E-2</v>
      </c>
      <c r="J338" s="22">
        <f>VLOOKUP($B338,Data!$A$8:$EZ$351,Data!EC$4,FALSE)</f>
        <v>5.4740740740740743E-2</v>
      </c>
      <c r="K338" s="22">
        <f>VLOOKUP($B338,Data!$A$8:$EZ$351,Data!ED$4,FALSE)</f>
        <v>5.2237093690248565E-2</v>
      </c>
      <c r="L338" s="22">
        <f>VLOOKUP($B338,Data!$A$8:$EZ$351,Data!EE$4,FALSE)</f>
        <v>5.4923954372623575E-2</v>
      </c>
      <c r="M338" s="22">
        <f>VLOOKUP($B338,Data!$A$8:$EZ$351,Data!EF$4,FALSE)</f>
        <v>4.7205323193916349E-2</v>
      </c>
      <c r="N338" s="22">
        <f>VLOOKUP($B338,Data!$A$8:$EZ$351,Data!EG$4,FALSE)</f>
        <v>4.2091743119266056E-2</v>
      </c>
      <c r="O338" s="22">
        <f>VLOOKUP($B338,Data!$A$8:$EZ$351,Data!EH$4,FALSE)</f>
        <v>3.8785714285714284E-2</v>
      </c>
      <c r="P338" s="22">
        <f>VLOOKUP($B338,Data!$A$8:$EZ$351,Data!EI$4,FALSE)</f>
        <v>4.0593525179856114E-2</v>
      </c>
      <c r="Q338" s="22">
        <f>VLOOKUP($B338,Data!$A$8:$EZ$351,Data!EJ$4,FALSE)</f>
        <v>3.7888888888888889E-2</v>
      </c>
      <c r="R338" s="22">
        <f>VLOOKUP($B338,Data!$A$8:$EZ$351,Data!EK$4,FALSE)</f>
        <v>3.5046210720887247E-2</v>
      </c>
      <c r="S338" s="22">
        <f>VLOOKUP($B338,Data!$A$8:$EZ$351,Data!EL$4,FALSE)</f>
        <v>3.2149362477231332E-2</v>
      </c>
      <c r="T338" s="22">
        <f>VLOOKUP($B338,Data!$A$8:$EZ$351,Data!EM$4,FALSE)</f>
        <v>3.5977859778597784E-2</v>
      </c>
      <c r="U338" s="22">
        <f>VLOOKUP($B338,Data!$A$8:$EZ$351,Data!EN$4,FALSE)</f>
        <v>3.4308797127468579E-2</v>
      </c>
      <c r="V338" s="22">
        <f>VLOOKUP($B338,Data!$A$8:$EZ$351,Data!EO$4,FALSE)</f>
        <v>3.4401473296500923E-2</v>
      </c>
      <c r="W338" s="22">
        <f>VLOOKUP($B338,Data!$A$8:$EZ$351,Data!EP$4,FALSE)</f>
        <v>3.2734082397003747E-2</v>
      </c>
      <c r="X338" s="22">
        <f>VLOOKUP($B338,Data!$A$8:$EZ$351,Data!EQ$4,FALSE)</f>
        <v>3.344569288389513E-2</v>
      </c>
      <c r="Y338" s="22">
        <f>VLOOKUP($B338,Data!$A$8:$EZ$351,Data!ER$4,FALSE)</f>
        <v>3.318181818181818E-2</v>
      </c>
      <c r="Z338" s="22">
        <f>VLOOKUP($B338,Data!$A$8:$EZ$351,Data!ES$4,FALSE)</f>
        <v>3.1393129770992366E-2</v>
      </c>
      <c r="AA338" s="22">
        <f>VLOOKUP($B338,Data!$A$8:$EZ$351,Data!ET$4,FALSE)</f>
        <v>3.0859813084112151E-2</v>
      </c>
      <c r="AB338" s="22">
        <f>VLOOKUP($B338,Data!$A$8:$EZ$351,Data!EU$4,FALSE)</f>
        <v>3.3736059479553902E-2</v>
      </c>
      <c r="AC338" s="22">
        <f>VLOOKUP($B338,Data!$A$8:$EZ$351,Data!EV$4,FALSE)</f>
        <v>3.4003759398496237E-2</v>
      </c>
      <c r="AD338" s="22">
        <f>VLOOKUP($B338,Data!$A$8:$EZ$351,Data!EW$4,FALSE)</f>
        <v>3.2745825602968459E-2</v>
      </c>
      <c r="AE338" s="22">
        <f>VLOOKUP($B338,Data!$A$8:$EZ$351,Data!EX$4,FALSE)</f>
        <v>3.1868131868131866E-2</v>
      </c>
      <c r="AF338" s="22">
        <f>VLOOKUP($B338,Data!$A$8:$EZ$351,Data!EY$4,FALSE)</f>
        <v>3.2949640287769782E-2</v>
      </c>
      <c r="AG338" s="22">
        <f>VLOOKUP($B338,Data!$A$8:$EZ$351,Data!EZ$4,FALSE)</f>
        <v>3.3009009009009008E-2</v>
      </c>
      <c r="AH338" s="22">
        <f>VLOOKUP($B338,Data!$A$8:$FA$351,Data!FA$4,FALSE)</f>
        <v>3.2188065099457507E-2</v>
      </c>
      <c r="AI338" s="22">
        <f>VLOOKUP($B338,Data!$A$8:FB$351,Data!FB$4,FALSE)</f>
        <v>3.2256880733944955E-2</v>
      </c>
      <c r="AJ338" s="22">
        <f>VLOOKUP($B338,Data!$A$8:FC$351,Data!FC$4,FALSE)</f>
        <v>3.395306859205776E-2</v>
      </c>
      <c r="AK338" s="22">
        <f>VLOOKUP($B338,Data!$A$8:FD$351,Data!FD$4,FALSE)</f>
        <v>7.0326086956521733E-2</v>
      </c>
      <c r="AL338" s="22">
        <f>VLOOKUP($B338,Data!$A$8:FE$351,Data!FE$4,FALSE)</f>
        <v>7.2218045112781959E-2</v>
      </c>
      <c r="AM338" s="22">
        <f>VLOOKUP($B338,Data!$A$8:FF$351,Data!FF$4,FALSE)</f>
        <v>7.2828685258964146E-2</v>
      </c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</row>
    <row r="339" spans="1:57" x14ac:dyDescent="0.3">
      <c r="A339" s="1"/>
      <c r="B339" s="16" t="s">
        <v>16</v>
      </c>
      <c r="C339" s="35" t="s">
        <v>446</v>
      </c>
      <c r="D339" t="s">
        <v>442</v>
      </c>
      <c r="E339" s="36" t="s">
        <v>16</v>
      </c>
      <c r="F339" t="s">
        <v>418</v>
      </c>
      <c r="G339" t="s">
        <v>418</v>
      </c>
      <c r="H339" s="22" t="e">
        <f>VLOOKUP($B339,Data!$A$8:$EZ$351,Data!EA$4,FALSE)</f>
        <v>#DIV/0!</v>
      </c>
      <c r="I339" s="22">
        <f>VLOOKUP($B339,Data!$A$8:$EZ$351,Data!EB$4,FALSE)</f>
        <v>5.1448565430370886E-2</v>
      </c>
      <c r="J339" s="22">
        <f>VLOOKUP($B339,Data!$A$8:$EZ$351,Data!EC$4,FALSE)</f>
        <v>4.7716480446927376E-2</v>
      </c>
      <c r="K339" s="22">
        <f>VLOOKUP($B339,Data!$A$8:$EZ$351,Data!ED$4,FALSE)</f>
        <v>4.45252382633251E-2</v>
      </c>
      <c r="L339" s="22">
        <f>VLOOKUP($B339,Data!$A$8:$EZ$351,Data!EE$4,FALSE)</f>
        <v>4.5150017649135191E-2</v>
      </c>
      <c r="M339" s="22">
        <f>VLOOKUP($B339,Data!$A$8:$EZ$351,Data!EF$4,FALSE)</f>
        <v>4.009229676961306E-2</v>
      </c>
      <c r="N339" s="22">
        <f>VLOOKUP($B339,Data!$A$8:$EZ$351,Data!EG$4,FALSE)</f>
        <v>3.6163899682091133E-2</v>
      </c>
      <c r="O339" s="22">
        <f>VLOOKUP($B339,Data!$A$8:$EZ$351,Data!EH$4,FALSE)</f>
        <v>3.2849631966351212E-2</v>
      </c>
      <c r="P339" s="22">
        <f>VLOOKUP($B339,Data!$A$8:$EZ$351,Data!EI$4,FALSE)</f>
        <v>3.3652904128761374E-2</v>
      </c>
      <c r="Q339" s="22">
        <f>VLOOKUP($B339,Data!$A$8:$EZ$351,Data!EJ$4,FALSE)</f>
        <v>3.0878616796047989E-2</v>
      </c>
      <c r="R339" s="22">
        <f>VLOOKUP($B339,Data!$A$8:$EZ$351,Data!EK$4,FALSE)</f>
        <v>2.9373007438894792E-2</v>
      </c>
      <c r="S339" s="22">
        <f>VLOOKUP($B339,Data!$A$8:$EZ$351,Data!EL$4,FALSE)</f>
        <v>2.9082701336222462E-2</v>
      </c>
      <c r="T339" s="22">
        <f>VLOOKUP($B339,Data!$A$8:$EZ$351,Data!EM$4,FALSE)</f>
        <v>3.1549450549450547E-2</v>
      </c>
      <c r="U339" s="22">
        <f>VLOOKUP($B339,Data!$A$8:$EZ$351,Data!EN$4,FALSE)</f>
        <v>3.01410998552822E-2</v>
      </c>
      <c r="V339" s="22">
        <f>VLOOKUP($B339,Data!$A$8:$EZ$351,Data!EO$4,FALSE)</f>
        <v>2.9779065555957985E-2</v>
      </c>
      <c r="W339" s="22">
        <f>VLOOKUP($B339,Data!$A$8:$EZ$351,Data!EP$4,FALSE)</f>
        <v>2.8374774774774774E-2</v>
      </c>
      <c r="X339" s="22">
        <f>VLOOKUP($B339,Data!$A$8:$EZ$351,Data!EQ$4,FALSE)</f>
        <v>2.9707038227938548E-2</v>
      </c>
      <c r="Y339" s="22">
        <f>VLOOKUP($B339,Data!$A$8:$EZ$351,Data!ER$4,FALSE)</f>
        <v>2.9170573386224304E-2</v>
      </c>
      <c r="Z339" s="22">
        <f>VLOOKUP($B339,Data!$A$8:$EZ$351,Data!ES$4,FALSE)</f>
        <v>2.8352685050798257E-2</v>
      </c>
      <c r="AA339" s="22">
        <f>VLOOKUP($B339,Data!$A$8:$EZ$351,Data!ET$4,FALSE)</f>
        <v>2.8173385658223332E-2</v>
      </c>
      <c r="AB339" s="22">
        <f>VLOOKUP($B339,Data!$A$8:$EZ$351,Data!EU$4,FALSE)</f>
        <v>3.0031880977683317E-2</v>
      </c>
      <c r="AC339" s="22">
        <f>VLOOKUP($B339,Data!$A$8:$EZ$351,Data!EV$4,FALSE)</f>
        <v>2.9645892351274787E-2</v>
      </c>
      <c r="AD339" s="22">
        <f>VLOOKUP($B339,Data!$A$8:$EZ$351,Data!EW$4,FALSE)</f>
        <v>2.9172535211267607E-2</v>
      </c>
      <c r="AE339" s="22">
        <f>VLOOKUP($B339,Data!$A$8:$EZ$351,Data!EX$4,FALSE)</f>
        <v>2.867600700525394E-2</v>
      </c>
      <c r="AF339" s="22">
        <f>VLOOKUP($B339,Data!$A$8:$EZ$351,Data!EY$4,FALSE)</f>
        <v>2.9930143206426826E-2</v>
      </c>
      <c r="AG339" s="22">
        <f>VLOOKUP($B339,Data!$A$8:$EZ$351,Data!EZ$4,FALSE)</f>
        <v>2.9918842625264643E-2</v>
      </c>
      <c r="AH339" s="22">
        <f>VLOOKUP($B339,Data!$A$8:$FA$351,Data!FA$4,FALSE)</f>
        <v>2.9176721078779277E-2</v>
      </c>
      <c r="AI339" s="22">
        <f>VLOOKUP($B339,Data!$A$8:FB$351,Data!FB$4,FALSE)</f>
        <v>2.8989719957461892E-2</v>
      </c>
      <c r="AJ339" s="22">
        <f>VLOOKUP($B339,Data!$A$8:FC$351,Data!FC$4,FALSE)</f>
        <v>3.0355133614627286E-2</v>
      </c>
      <c r="AK339" s="22">
        <f>VLOOKUP($B339,Data!$A$8:FD$351,Data!FD$4,FALSE)</f>
        <v>6.857496463932107E-2</v>
      </c>
      <c r="AL339" s="22">
        <f>VLOOKUP($B339,Data!$A$8:FE$351,Data!FE$4,FALSE)</f>
        <v>6.6760168302945302E-2</v>
      </c>
      <c r="AM339" s="22">
        <f>VLOOKUP($B339,Data!$A$8:FF$351,Data!FF$4,FALSE)</f>
        <v>6.3885573885573879E-2</v>
      </c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</row>
    <row r="340" spans="1:57" x14ac:dyDescent="0.3">
      <c r="A340" s="1"/>
      <c r="B340" s="16" t="s">
        <v>347</v>
      </c>
      <c r="C340" s="35" t="s">
        <v>440</v>
      </c>
      <c r="D340" t="s">
        <v>0</v>
      </c>
      <c r="E340" s="36" t="s">
        <v>347</v>
      </c>
      <c r="F340" t="s">
        <v>385</v>
      </c>
      <c r="G340" t="s">
        <v>418</v>
      </c>
      <c r="H340" s="22" t="e">
        <f>VLOOKUP($B340,Data!$A$8:$EZ$351,Data!EA$4,FALSE)</f>
        <v>#DIV/0!</v>
      </c>
      <c r="I340" s="22">
        <f>VLOOKUP($B340,Data!$A$8:$EZ$351,Data!EB$4,FALSE)</f>
        <v>4.9031007751937986E-2</v>
      </c>
      <c r="J340" s="22">
        <f>VLOOKUP($B340,Data!$A$8:$EZ$351,Data!EC$4,FALSE)</f>
        <v>4.4893203883495145E-2</v>
      </c>
      <c r="K340" s="22">
        <f>VLOOKUP($B340,Data!$A$8:$EZ$351,Data!ED$4,FALSE)</f>
        <v>4.3770833333333335E-2</v>
      </c>
      <c r="L340" s="22">
        <f>VLOOKUP($B340,Data!$A$8:$EZ$351,Data!EE$4,FALSE)</f>
        <v>4.2540983606557378E-2</v>
      </c>
      <c r="M340" s="22">
        <f>VLOOKUP($B340,Data!$A$8:$EZ$351,Data!EF$4,FALSE)</f>
        <v>3.9184100418410042E-2</v>
      </c>
      <c r="N340" s="22">
        <f>VLOOKUP($B340,Data!$A$8:$EZ$351,Data!EG$4,FALSE)</f>
        <v>3.6411889596602971E-2</v>
      </c>
      <c r="O340" s="22">
        <f>VLOOKUP($B340,Data!$A$8:$EZ$351,Data!EH$4,FALSE)</f>
        <v>3.3278688524590164E-2</v>
      </c>
      <c r="P340" s="22">
        <f>VLOOKUP($B340,Data!$A$8:$EZ$351,Data!EI$4,FALSE)</f>
        <v>3.4477611940298504E-2</v>
      </c>
      <c r="Q340" s="22">
        <f>VLOOKUP($B340,Data!$A$8:$EZ$351,Data!EJ$4,FALSE)</f>
        <v>2.9631901840490797E-2</v>
      </c>
      <c r="R340" s="22">
        <f>VLOOKUP($B340,Data!$A$8:$EZ$351,Data!EK$4,FALSE)</f>
        <v>2.8268839103869653E-2</v>
      </c>
      <c r="S340" s="22">
        <f>VLOOKUP($B340,Data!$A$8:$EZ$351,Data!EL$4,FALSE)</f>
        <v>2.734126984126984E-2</v>
      </c>
      <c r="T340" s="22">
        <f>VLOOKUP($B340,Data!$A$8:$EZ$351,Data!EM$4,FALSE)</f>
        <v>2.8275193798449613E-2</v>
      </c>
      <c r="U340" s="22">
        <f>VLOOKUP($B340,Data!$A$8:$EZ$351,Data!EN$4,FALSE)</f>
        <v>2.7065420560747663E-2</v>
      </c>
      <c r="V340" s="22">
        <f>VLOOKUP($B340,Data!$A$8:$EZ$351,Data!EO$4,FALSE)</f>
        <v>2.7369402985074627E-2</v>
      </c>
      <c r="W340" s="22">
        <f>VLOOKUP($B340,Data!$A$8:$EZ$351,Data!EP$4,FALSE)</f>
        <v>2.6930320150659135E-2</v>
      </c>
      <c r="X340" s="22">
        <f>VLOOKUP($B340,Data!$A$8:$EZ$351,Data!EQ$4,FALSE)</f>
        <v>2.7226277372262773E-2</v>
      </c>
      <c r="Y340" s="22">
        <f>VLOOKUP($B340,Data!$A$8:$EZ$351,Data!ER$4,FALSE)</f>
        <v>2.6739926739926739E-2</v>
      </c>
      <c r="Z340" s="22">
        <f>VLOOKUP($B340,Data!$A$8:$EZ$351,Data!ES$4,FALSE)</f>
        <v>2.586837294332724E-2</v>
      </c>
      <c r="AA340" s="22">
        <f>VLOOKUP($B340,Data!$A$8:$EZ$351,Data!ET$4,FALSE)</f>
        <v>2.5529622980251347E-2</v>
      </c>
      <c r="AB340" s="22">
        <f>VLOOKUP($B340,Data!$A$8:$EZ$351,Data!EU$4,FALSE)</f>
        <v>2.704424778761062E-2</v>
      </c>
      <c r="AC340" s="22">
        <f>VLOOKUP($B340,Data!$A$8:$EZ$351,Data!EV$4,FALSE)</f>
        <v>2.4482758620689656E-2</v>
      </c>
      <c r="AD340" s="22">
        <f>VLOOKUP($B340,Data!$A$8:$EZ$351,Data!EW$4,FALSE)</f>
        <v>2.3791304347826087E-2</v>
      </c>
      <c r="AE340" s="22">
        <f>VLOOKUP($B340,Data!$A$8:$EZ$351,Data!EX$4,FALSE)</f>
        <v>2.5607638888888888E-2</v>
      </c>
      <c r="AF340" s="22">
        <f>VLOOKUP($B340,Data!$A$8:$EZ$351,Data!EY$4,FALSE)</f>
        <v>3.0224719101123596E-2</v>
      </c>
      <c r="AG340" s="22">
        <f>VLOOKUP($B340,Data!$A$8:$EZ$351,Data!EZ$4,FALSE)</f>
        <v>3.3067484662576689E-2</v>
      </c>
      <c r="AH340" s="22">
        <f>VLOOKUP($B340,Data!$A$8:$FA$351,Data!FA$4,FALSE)</f>
        <v>3.0353817504655493E-2</v>
      </c>
      <c r="AI340" s="22">
        <f>VLOOKUP($B340,Data!$A$8:FB$351,Data!FB$4,FALSE)</f>
        <v>2.9926335174953959E-2</v>
      </c>
      <c r="AJ340" s="22">
        <f>VLOOKUP($B340,Data!$A$8:FC$351,Data!FC$4,FALSE)</f>
        <v>3.2181146025878002E-2</v>
      </c>
      <c r="AK340" s="22">
        <f>VLOOKUP($B340,Data!$A$8:FD$351,Data!FD$4,FALSE)</f>
        <v>6.8318584070796454E-2</v>
      </c>
      <c r="AL340" s="22">
        <f>VLOOKUP($B340,Data!$A$8:FE$351,Data!FE$4,FALSE)</f>
        <v>7.1175406871609406E-2</v>
      </c>
      <c r="AM340" s="22">
        <f>VLOOKUP($B340,Data!$A$8:FF$351,Data!FF$4,FALSE)</f>
        <v>6.9066427289048479E-2</v>
      </c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</row>
    <row r="341" spans="1:57" x14ac:dyDescent="0.3">
      <c r="A341" s="1"/>
      <c r="B341" s="16" t="s">
        <v>348</v>
      </c>
      <c r="C341" s="35" t="s">
        <v>441</v>
      </c>
      <c r="D341" t="s">
        <v>0</v>
      </c>
      <c r="E341" s="36" t="s">
        <v>348</v>
      </c>
      <c r="F341" t="s">
        <v>411</v>
      </c>
      <c r="G341" t="s">
        <v>418</v>
      </c>
      <c r="H341" s="22" t="e">
        <f>VLOOKUP($B341,Data!$A$8:$EZ$351,Data!EA$4,FALSE)</f>
        <v>#DIV/0!</v>
      </c>
      <c r="I341" s="22">
        <f>VLOOKUP($B341,Data!$A$8:$EZ$351,Data!EB$4,FALSE)</f>
        <v>4.020905923344948E-2</v>
      </c>
      <c r="J341" s="22">
        <f>VLOOKUP($B341,Data!$A$8:$EZ$351,Data!EC$4,FALSE)</f>
        <v>3.6312178387650086E-2</v>
      </c>
      <c r="K341" s="22">
        <f>VLOOKUP($B341,Data!$A$8:$EZ$351,Data!ED$4,FALSE)</f>
        <v>3.5143369175627243E-2</v>
      </c>
      <c r="L341" s="22">
        <f>VLOOKUP($B341,Data!$A$8:$EZ$351,Data!EE$4,FALSE)</f>
        <v>3.4832451499118164E-2</v>
      </c>
      <c r="M341" s="22">
        <f>VLOOKUP($B341,Data!$A$8:$EZ$351,Data!EF$4,FALSE)</f>
        <v>3.1375661375661376E-2</v>
      </c>
      <c r="N341" s="22">
        <f>VLOOKUP($B341,Data!$A$8:$EZ$351,Data!EG$4,FALSE)</f>
        <v>2.9352014010507882E-2</v>
      </c>
      <c r="O341" s="22">
        <f>VLOOKUP($B341,Data!$A$8:$EZ$351,Data!EH$4,FALSE)</f>
        <v>2.6241610738255032E-2</v>
      </c>
      <c r="P341" s="22">
        <f>VLOOKUP($B341,Data!$A$8:$EZ$351,Data!EI$4,FALSE)</f>
        <v>2.6121112929623568E-2</v>
      </c>
      <c r="Q341" s="22">
        <f>VLOOKUP($B341,Data!$A$8:$EZ$351,Data!EJ$4,FALSE)</f>
        <v>2.3703099510603589E-2</v>
      </c>
      <c r="R341" s="22">
        <f>VLOOKUP($B341,Data!$A$8:$EZ$351,Data!EK$4,FALSE)</f>
        <v>2.2920065252854813E-2</v>
      </c>
      <c r="S341" s="22">
        <f>VLOOKUP($B341,Data!$A$8:$EZ$351,Data!EL$4,FALSE)</f>
        <v>2.2645590682196338E-2</v>
      </c>
      <c r="T341" s="22">
        <f>VLOOKUP($B341,Data!$A$8:$EZ$351,Data!EM$4,FALSE)</f>
        <v>2.3604651162790698E-2</v>
      </c>
      <c r="U341" s="22">
        <f>VLOOKUP($B341,Data!$A$8:$EZ$351,Data!EN$4,FALSE)</f>
        <v>2.2579034941763727E-2</v>
      </c>
      <c r="V341" s="22">
        <f>VLOOKUP($B341,Data!$A$8:$EZ$351,Data!EO$4,FALSE)</f>
        <v>2.1133004926108374E-2</v>
      </c>
      <c r="W341" s="22">
        <f>VLOOKUP($B341,Data!$A$8:$EZ$351,Data!EP$4,FALSE)</f>
        <v>2.1093247588424437E-2</v>
      </c>
      <c r="X341" s="22">
        <f>VLOOKUP($B341,Data!$A$8:$EZ$351,Data!EQ$4,FALSE)</f>
        <v>2.2032520325203253E-2</v>
      </c>
      <c r="Y341" s="22">
        <f>VLOOKUP($B341,Data!$A$8:$EZ$351,Data!ER$4,FALSE)</f>
        <v>2.1195476575121164E-2</v>
      </c>
      <c r="Z341" s="22">
        <f>VLOOKUP($B341,Data!$A$8:$EZ$351,Data!ES$4,FALSE)</f>
        <v>2.1399662731871837E-2</v>
      </c>
      <c r="AA341" s="22">
        <f>VLOOKUP($B341,Data!$A$8:$EZ$351,Data!ET$4,FALSE)</f>
        <v>2.2587412587412588E-2</v>
      </c>
      <c r="AB341" s="22">
        <f>VLOOKUP($B341,Data!$A$8:$EZ$351,Data!EU$4,FALSE)</f>
        <v>2.3128205128205129E-2</v>
      </c>
      <c r="AC341" s="22">
        <f>VLOOKUP($B341,Data!$A$8:$EZ$351,Data!EV$4,FALSE)</f>
        <v>2.3927335640138409E-2</v>
      </c>
      <c r="AD341" s="22">
        <f>VLOOKUP($B341,Data!$A$8:$EZ$351,Data!EW$4,FALSE)</f>
        <v>2.3049403747870529E-2</v>
      </c>
      <c r="AE341" s="22">
        <f>VLOOKUP($B341,Data!$A$8:$EZ$351,Data!EX$4,FALSE)</f>
        <v>2.1756978653530379E-2</v>
      </c>
      <c r="AF341" s="22">
        <f>VLOOKUP($B341,Data!$A$8:$EZ$351,Data!EY$4,FALSE)</f>
        <v>2.2781456953642386E-2</v>
      </c>
      <c r="AG341" s="22">
        <f>VLOOKUP($B341,Data!$A$8:$EZ$351,Data!EZ$4,FALSE)</f>
        <v>2.3084745762711863E-2</v>
      </c>
      <c r="AH341" s="22">
        <f>VLOOKUP($B341,Data!$A$8:$FA$351,Data!FA$4,FALSE)</f>
        <v>2.2706896551724139E-2</v>
      </c>
      <c r="AI341" s="22">
        <f>VLOOKUP($B341,Data!$A$8:FB$351,Data!FB$4,FALSE)</f>
        <v>2.3373083475298127E-2</v>
      </c>
      <c r="AJ341" s="22">
        <f>VLOOKUP($B341,Data!$A$8:FC$351,Data!FC$4,FALSE)</f>
        <v>2.5008635578583766E-2</v>
      </c>
      <c r="AK341" s="22">
        <f>VLOOKUP($B341,Data!$A$8:FD$351,Data!FD$4,FALSE)</f>
        <v>6.1350427350427353E-2</v>
      </c>
      <c r="AL341" s="22">
        <f>VLOOKUP($B341,Data!$A$8:FE$351,Data!FE$4,FALSE)</f>
        <v>6.2079722703639512E-2</v>
      </c>
      <c r="AM341" s="22">
        <f>VLOOKUP($B341,Data!$A$8:FF$351,Data!FF$4,FALSE)</f>
        <v>5.5769881556683588E-2</v>
      </c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</row>
    <row r="342" spans="1:57" x14ac:dyDescent="0.3">
      <c r="A342" s="1"/>
      <c r="B342" s="16" t="s">
        <v>349</v>
      </c>
      <c r="C342" s="35" t="s">
        <v>446</v>
      </c>
      <c r="D342" t="s">
        <v>0</v>
      </c>
      <c r="E342" s="36" t="s">
        <v>349</v>
      </c>
      <c r="F342" t="s">
        <v>417</v>
      </c>
      <c r="G342" t="s">
        <v>418</v>
      </c>
      <c r="H342" s="22" t="e">
        <f>VLOOKUP($B342,Data!$A$8:$EZ$351,Data!EA$4,FALSE)</f>
        <v>#DIV/0!</v>
      </c>
      <c r="I342" s="22">
        <f>VLOOKUP($B342,Data!$A$8:$EZ$351,Data!EB$4,FALSE)</f>
        <v>4.2405498281786941E-2</v>
      </c>
      <c r="J342" s="22">
        <f>VLOOKUP($B342,Data!$A$8:$EZ$351,Data!EC$4,FALSE)</f>
        <v>4.0794392523364489E-2</v>
      </c>
      <c r="K342" s="22">
        <f>VLOOKUP($B342,Data!$A$8:$EZ$351,Data!ED$4,FALSE)</f>
        <v>3.5620767494356657E-2</v>
      </c>
      <c r="L342" s="22">
        <f>VLOOKUP($B342,Data!$A$8:$EZ$351,Data!EE$4,FALSE)</f>
        <v>3.5520716685330349E-2</v>
      </c>
      <c r="M342" s="22">
        <f>VLOOKUP($B342,Data!$A$8:$EZ$351,Data!EF$4,FALSE)</f>
        <v>3.2735527809307607E-2</v>
      </c>
      <c r="N342" s="22">
        <f>VLOOKUP($B342,Data!$A$8:$EZ$351,Data!EG$4,FALSE)</f>
        <v>3.0374999999999999E-2</v>
      </c>
      <c r="O342" s="22">
        <f>VLOOKUP($B342,Data!$A$8:$EZ$351,Data!EH$4,FALSE)</f>
        <v>2.8505747126436783E-2</v>
      </c>
      <c r="P342" s="22">
        <f>VLOOKUP($B342,Data!$A$8:$EZ$351,Data!EI$4,FALSE)</f>
        <v>2.8821510297482839E-2</v>
      </c>
      <c r="Q342" s="22">
        <f>VLOOKUP($B342,Data!$A$8:$EZ$351,Data!EJ$4,FALSE)</f>
        <v>2.7909090909090908E-2</v>
      </c>
      <c r="R342" s="22">
        <f>VLOOKUP($B342,Data!$A$8:$EZ$351,Data!EK$4,FALSE)</f>
        <v>2.6515486725663718E-2</v>
      </c>
      <c r="S342" s="22">
        <f>VLOOKUP($B342,Data!$A$8:$EZ$351,Data!EL$4,FALSE)</f>
        <v>2.4827586206896551E-2</v>
      </c>
      <c r="T342" s="22">
        <f>VLOOKUP($B342,Data!$A$8:$EZ$351,Data!EM$4,FALSE)</f>
        <v>2.5600882028665933E-2</v>
      </c>
      <c r="U342" s="22">
        <f>VLOOKUP($B342,Data!$A$8:$EZ$351,Data!EN$4,FALSE)</f>
        <v>2.5027563395810363E-2</v>
      </c>
      <c r="V342" s="22">
        <f>VLOOKUP($B342,Data!$A$8:$EZ$351,Data!EO$4,FALSE)</f>
        <v>2.4522776572668114E-2</v>
      </c>
      <c r="W342" s="22">
        <f>VLOOKUP($B342,Data!$A$8:$EZ$351,Data!EP$4,FALSE)</f>
        <v>2.4302963776070254E-2</v>
      </c>
      <c r="X342" s="22">
        <f>VLOOKUP($B342,Data!$A$8:$EZ$351,Data!EQ$4,FALSE)</f>
        <v>2.5151187904967603E-2</v>
      </c>
      <c r="Y342" s="22">
        <f>VLOOKUP($B342,Data!$A$8:$EZ$351,Data!ER$4,FALSE)</f>
        <v>2.4426580921757771E-2</v>
      </c>
      <c r="Z342" s="22">
        <f>VLOOKUP($B342,Data!$A$8:$EZ$351,Data!ES$4,FALSE)</f>
        <v>2.4462719298245613E-2</v>
      </c>
      <c r="AA342" s="22">
        <f>VLOOKUP($B342,Data!$A$8:$EZ$351,Data!ET$4,FALSE)</f>
        <v>2.4429378531073447E-2</v>
      </c>
      <c r="AB342" s="22">
        <f>VLOOKUP($B342,Data!$A$8:$EZ$351,Data!EU$4,FALSE)</f>
        <v>2.5484988452655889E-2</v>
      </c>
      <c r="AC342" s="22">
        <f>VLOOKUP($B342,Data!$A$8:$EZ$351,Data!EV$4,FALSE)</f>
        <v>2.6910377358490566E-2</v>
      </c>
      <c r="AD342" s="22">
        <f>VLOOKUP($B342,Data!$A$8:$EZ$351,Data!EW$4,FALSE)</f>
        <v>2.6818181818181817E-2</v>
      </c>
      <c r="AE342" s="22">
        <f>VLOOKUP($B342,Data!$A$8:$EZ$351,Data!EX$4,FALSE)</f>
        <v>2.5234285714285713E-2</v>
      </c>
      <c r="AF342" s="22">
        <f>VLOOKUP($B342,Data!$A$8:$EZ$351,Data!EY$4,FALSE)</f>
        <v>2.6031215161649943E-2</v>
      </c>
      <c r="AG342" s="22">
        <f>VLOOKUP($B342,Data!$A$8:$EZ$351,Data!EZ$4,FALSE)</f>
        <v>2.5281385281385283E-2</v>
      </c>
      <c r="AH342" s="22">
        <f>VLOOKUP($B342,Data!$A$8:$FA$351,Data!FA$4,FALSE)</f>
        <v>2.5411764705882352E-2</v>
      </c>
      <c r="AI342" s="22">
        <f>VLOOKUP($B342,Data!$A$8:FB$351,Data!FB$4,FALSE)</f>
        <v>2.6043478260869564E-2</v>
      </c>
      <c r="AJ342" s="22">
        <f>VLOOKUP($B342,Data!$A$8:FC$351,Data!FC$4,FALSE)</f>
        <v>2.7518959913326112E-2</v>
      </c>
      <c r="AK342" s="22">
        <f>VLOOKUP($B342,Data!$A$8:FD$351,Data!FD$4,FALSE)</f>
        <v>6.5345016429353781E-2</v>
      </c>
      <c r="AL342" s="22">
        <f>VLOOKUP($B342,Data!$A$8:FE$351,Data!FE$4,FALSE)</f>
        <v>6.8877551020408156E-2</v>
      </c>
      <c r="AM342" s="22">
        <f>VLOOKUP($B342,Data!$A$8:FF$351,Data!FF$4,FALSE)</f>
        <v>6.5935050391937283E-2</v>
      </c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</row>
    <row r="343" spans="1:57" x14ac:dyDescent="0.3">
      <c r="A343" s="1"/>
      <c r="B343" s="16" t="s">
        <v>350</v>
      </c>
      <c r="C343" s="35" t="s">
        <v>441</v>
      </c>
      <c r="D343" t="s">
        <v>0</v>
      </c>
      <c r="E343" s="36" t="s">
        <v>350</v>
      </c>
      <c r="F343" t="s">
        <v>412</v>
      </c>
      <c r="G343" t="s">
        <v>418</v>
      </c>
      <c r="H343" s="22" t="e">
        <f>VLOOKUP($B343,Data!$A$8:$EZ$351,Data!EA$4,FALSE)</f>
        <v>#DIV/0!</v>
      </c>
      <c r="I343" s="22">
        <f>VLOOKUP($B343,Data!$A$8:$EZ$351,Data!EB$4,FALSE)</f>
        <v>5.0188679245283016E-2</v>
      </c>
      <c r="J343" s="22">
        <f>VLOOKUP($B343,Data!$A$8:$EZ$351,Data!EC$4,FALSE)</f>
        <v>4.9188034188034191E-2</v>
      </c>
      <c r="K343" s="22">
        <f>VLOOKUP($B343,Data!$A$8:$EZ$351,Data!ED$4,FALSE)</f>
        <v>4.6536885245901639E-2</v>
      </c>
      <c r="L343" s="22">
        <f>VLOOKUP($B343,Data!$A$8:$EZ$351,Data!EE$4,FALSE)</f>
        <v>4.7344064386317906E-2</v>
      </c>
      <c r="M343" s="22">
        <f>VLOOKUP($B343,Data!$A$8:$EZ$351,Data!EF$4,FALSE)</f>
        <v>4.2268907563025211E-2</v>
      </c>
      <c r="N343" s="22">
        <f>VLOOKUP($B343,Data!$A$8:$EZ$351,Data!EG$4,FALSE)</f>
        <v>3.8455284552845526E-2</v>
      </c>
      <c r="O343" s="22">
        <f>VLOOKUP($B343,Data!$A$8:$EZ$351,Data!EH$4,FALSE)</f>
        <v>3.6341948310139163E-2</v>
      </c>
      <c r="P343" s="22">
        <f>VLOOKUP($B343,Data!$A$8:$EZ$351,Data!EI$4,FALSE)</f>
        <v>3.4543610547667344E-2</v>
      </c>
      <c r="Q343" s="22">
        <f>VLOOKUP($B343,Data!$A$8:$EZ$351,Data!EJ$4,FALSE)</f>
        <v>3.7121848739495797E-2</v>
      </c>
      <c r="R343" s="22">
        <f>VLOOKUP($B343,Data!$A$8:$EZ$351,Data!EK$4,FALSE)</f>
        <v>3.700218818380744E-2</v>
      </c>
      <c r="S343" s="22">
        <f>VLOOKUP($B343,Data!$A$8:$EZ$351,Data!EL$4,FALSE)</f>
        <v>3.6607538802660752E-2</v>
      </c>
      <c r="T343" s="22">
        <f>VLOOKUP($B343,Data!$A$8:$EZ$351,Data!EM$4,FALSE)</f>
        <v>4.0044943820224721E-2</v>
      </c>
      <c r="U343" s="22">
        <f>VLOOKUP($B343,Data!$A$8:$EZ$351,Data!EN$4,FALSE)</f>
        <v>3.4773218142548599E-2</v>
      </c>
      <c r="V343" s="22">
        <f>VLOOKUP($B343,Data!$A$8:$EZ$351,Data!EO$4,FALSE)</f>
        <v>3.3642105263157897E-2</v>
      </c>
      <c r="W343" s="22">
        <f>VLOOKUP($B343,Data!$A$8:$EZ$351,Data!EP$4,FALSE)</f>
        <v>3.329268292682927E-2</v>
      </c>
      <c r="X343" s="22">
        <f>VLOOKUP($B343,Data!$A$8:$EZ$351,Data!EQ$4,FALSE)</f>
        <v>3.5743380855397147E-2</v>
      </c>
      <c r="Y343" s="22">
        <f>VLOOKUP($B343,Data!$A$8:$EZ$351,Data!ER$4,FALSE)</f>
        <v>3.6197478991596636E-2</v>
      </c>
      <c r="Z343" s="22">
        <f>VLOOKUP($B343,Data!$A$8:$EZ$351,Data!ES$4,FALSE)</f>
        <v>3.3511293634496918E-2</v>
      </c>
      <c r="AA343" s="22">
        <f>VLOOKUP($B343,Data!$A$8:$EZ$351,Data!ET$4,FALSE)</f>
        <v>3.2686868686868688E-2</v>
      </c>
      <c r="AB343" s="22">
        <f>VLOOKUP($B343,Data!$A$8:$EZ$351,Data!EU$4,FALSE)</f>
        <v>3.302788844621514E-2</v>
      </c>
      <c r="AC343" s="22">
        <f>VLOOKUP($B343,Data!$A$8:$EZ$351,Data!EV$4,FALSE)</f>
        <v>3.0711462450592884E-2</v>
      </c>
      <c r="AD343" s="22">
        <f>VLOOKUP($B343,Data!$A$8:$EZ$351,Data!EW$4,FALSE)</f>
        <v>3.0562248995983934E-2</v>
      </c>
      <c r="AE343" s="22">
        <f>VLOOKUP($B343,Data!$A$8:$EZ$351,Data!EX$4,FALSE)</f>
        <v>3.2525458248472507E-2</v>
      </c>
      <c r="AF343" s="22">
        <f>VLOOKUP($B343,Data!$A$8:$EZ$351,Data!EY$4,FALSE)</f>
        <v>3.2954091816367263E-2</v>
      </c>
      <c r="AG343" s="22">
        <f>VLOOKUP($B343,Data!$A$8:$EZ$351,Data!EZ$4,FALSE)</f>
        <v>3.211693548387097E-2</v>
      </c>
      <c r="AH343" s="22">
        <f>VLOOKUP($B343,Data!$A$8:$FA$351,Data!FA$4,FALSE)</f>
        <v>3.2154150197628462E-2</v>
      </c>
      <c r="AI343" s="22">
        <f>VLOOKUP($B343,Data!$A$8:FB$351,Data!FB$4,FALSE)</f>
        <v>3.463855421686747E-2</v>
      </c>
      <c r="AJ343" s="22">
        <f>VLOOKUP($B343,Data!$A$8:FC$351,Data!FC$4,FALSE)</f>
        <v>3.7218934911242604E-2</v>
      </c>
      <c r="AK343" s="22">
        <f>VLOOKUP($B343,Data!$A$8:FD$351,Data!FD$4,FALSE)</f>
        <v>8.0778688524590164E-2</v>
      </c>
      <c r="AL343" s="22">
        <f>VLOOKUP($B343,Data!$A$8:FE$351,Data!FE$4,FALSE)</f>
        <v>7.703549060542797E-2</v>
      </c>
      <c r="AM343" s="22">
        <f>VLOOKUP($B343,Data!$A$8:FF$351,Data!FF$4,FALSE)</f>
        <v>7.359595959595959E-2</v>
      </c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</row>
    <row r="344" spans="1:57" x14ac:dyDescent="0.3">
      <c r="A344" s="1"/>
      <c r="B344" s="16" t="s">
        <v>351</v>
      </c>
      <c r="C344" s="35" t="s">
        <v>446</v>
      </c>
      <c r="D344" t="s">
        <v>0</v>
      </c>
      <c r="E344" s="36" t="s">
        <v>351</v>
      </c>
      <c r="F344" t="s">
        <v>390</v>
      </c>
      <c r="G344" t="s">
        <v>411</v>
      </c>
      <c r="H344" s="22" t="e">
        <f>VLOOKUP($B344,Data!$A$8:$EZ$351,Data!EA$4,FALSE)</f>
        <v>#DIV/0!</v>
      </c>
      <c r="I344" s="22">
        <f>VLOOKUP($B344,Data!$A$8:$EZ$351,Data!EB$4,FALSE)</f>
        <v>6.9564315352697095E-2</v>
      </c>
      <c r="J344" s="22">
        <f>VLOOKUP($B344,Data!$A$8:$EZ$351,Data!EC$4,FALSE)</f>
        <v>6.5418410041840999E-2</v>
      </c>
      <c r="K344" s="22">
        <f>VLOOKUP($B344,Data!$A$8:$EZ$351,Data!ED$4,FALSE)</f>
        <v>6.1474358974358975E-2</v>
      </c>
      <c r="L344" s="22">
        <f>VLOOKUP($B344,Data!$A$8:$EZ$351,Data!EE$4,FALSE)</f>
        <v>5.9610389610389614E-2</v>
      </c>
      <c r="M344" s="22">
        <f>VLOOKUP($B344,Data!$A$8:$EZ$351,Data!EF$4,FALSE)</f>
        <v>5.3427331887201737E-2</v>
      </c>
      <c r="N344" s="22">
        <f>VLOOKUP($B344,Data!$A$8:$EZ$351,Data!EG$4,FALSE)</f>
        <v>4.7822222222222224E-2</v>
      </c>
      <c r="O344" s="22">
        <f>VLOOKUP($B344,Data!$A$8:$EZ$351,Data!EH$4,FALSE)</f>
        <v>4.3783783783783781E-2</v>
      </c>
      <c r="P344" s="22">
        <f>VLOOKUP($B344,Data!$A$8:$EZ$351,Data!EI$4,FALSE)</f>
        <v>4.200440528634361E-2</v>
      </c>
      <c r="Q344" s="22">
        <f>VLOOKUP($B344,Data!$A$8:$EZ$351,Data!EJ$4,FALSE)</f>
        <v>3.6277533039647578E-2</v>
      </c>
      <c r="R344" s="22">
        <f>VLOOKUP($B344,Data!$A$8:$EZ$351,Data!EK$4,FALSE)</f>
        <v>3.4740259740259738E-2</v>
      </c>
      <c r="S344" s="22">
        <f>VLOOKUP($B344,Data!$A$8:$EZ$351,Data!EL$4,FALSE)</f>
        <v>3.5285087719298246E-2</v>
      </c>
      <c r="T344" s="22">
        <f>VLOOKUP($B344,Data!$A$8:$EZ$351,Data!EM$4,FALSE)</f>
        <v>3.6584269662921345E-2</v>
      </c>
      <c r="U344" s="22">
        <f>VLOOKUP($B344,Data!$A$8:$EZ$351,Data!EN$4,FALSE)</f>
        <v>3.503296703296703E-2</v>
      </c>
      <c r="V344" s="22">
        <f>VLOOKUP($B344,Data!$A$8:$EZ$351,Data!EO$4,FALSE)</f>
        <v>3.4454342984409803E-2</v>
      </c>
      <c r="W344" s="22">
        <f>VLOOKUP($B344,Data!$A$8:$EZ$351,Data!EP$4,FALSE)</f>
        <v>3.4547511312217193E-2</v>
      </c>
      <c r="X344" s="22">
        <f>VLOOKUP($B344,Data!$A$8:$EZ$351,Data!EQ$4,FALSE)</f>
        <v>3.6191536748329624E-2</v>
      </c>
      <c r="Y344" s="22">
        <f>VLOOKUP($B344,Data!$A$8:$EZ$351,Data!ER$4,FALSE)</f>
        <v>3.6620689655172414E-2</v>
      </c>
      <c r="Z344" s="22">
        <f>VLOOKUP($B344,Data!$A$8:$EZ$351,Data!ES$4,FALSE)</f>
        <v>3.4610091743119263E-2</v>
      </c>
      <c r="AA344" s="22">
        <f>VLOOKUP($B344,Data!$A$8:$EZ$351,Data!ET$4,FALSE)</f>
        <v>3.3269230769230766E-2</v>
      </c>
      <c r="AB344" s="22">
        <f>VLOOKUP($B344,Data!$A$8:$EZ$351,Data!EU$4,FALSE)</f>
        <v>3.4884210526315788E-2</v>
      </c>
      <c r="AC344" s="22">
        <f>VLOOKUP($B344,Data!$A$8:$EZ$351,Data!EV$4,FALSE)</f>
        <v>3.445807770961145E-2</v>
      </c>
      <c r="AD344" s="22">
        <f>VLOOKUP($B344,Data!$A$8:$EZ$351,Data!EW$4,FALSE)</f>
        <v>3.2386831275720167E-2</v>
      </c>
      <c r="AE344" s="22">
        <f>VLOOKUP($B344,Data!$A$8:$EZ$351,Data!EX$4,FALSE)</f>
        <v>3.3403805496828753E-2</v>
      </c>
      <c r="AF344" s="22">
        <f>VLOOKUP($B344,Data!$A$8:$EZ$351,Data!EY$4,FALSE)</f>
        <v>3.4514038876889849E-2</v>
      </c>
      <c r="AG344" s="22">
        <f>VLOOKUP($B344,Data!$A$8:$EZ$351,Data!EZ$4,FALSE)</f>
        <v>3.6068181818181819E-2</v>
      </c>
      <c r="AH344" s="22">
        <f>VLOOKUP($B344,Data!$A$8:$FA$351,Data!FA$4,FALSE)</f>
        <v>3.5514874141876429E-2</v>
      </c>
      <c r="AI344" s="22">
        <f>VLOOKUP($B344,Data!$A$8:FB$351,Data!FB$4,FALSE)</f>
        <v>3.4829157175398633E-2</v>
      </c>
      <c r="AJ344" s="22">
        <f>VLOOKUP($B344,Data!$A$8:FC$351,Data!FC$4,FALSE)</f>
        <v>3.4605263157894736E-2</v>
      </c>
      <c r="AK344" s="22">
        <f>VLOOKUP($B344,Data!$A$8:FD$351,Data!FD$4,FALSE)</f>
        <v>7.9460043196544275E-2</v>
      </c>
      <c r="AL344" s="22">
        <f>VLOOKUP($B344,Data!$A$8:FE$351,Data!FE$4,FALSE)</f>
        <v>7.4406779661016956E-2</v>
      </c>
      <c r="AM344" s="22">
        <f>VLOOKUP($B344,Data!$A$8:FF$351,Data!FF$4,FALSE)</f>
        <v>7.117400419287212E-2</v>
      </c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</row>
    <row r="345" spans="1:57" x14ac:dyDescent="0.3">
      <c r="A345" s="1"/>
      <c r="B345" s="16" t="s">
        <v>352</v>
      </c>
      <c r="C345" s="35" t="s">
        <v>440</v>
      </c>
      <c r="D345" t="s">
        <v>442</v>
      </c>
      <c r="E345" s="36" t="s">
        <v>352</v>
      </c>
      <c r="F345" t="s">
        <v>396</v>
      </c>
      <c r="G345" t="s">
        <v>422</v>
      </c>
      <c r="H345" s="22" t="e">
        <f>VLOOKUP($B345,Data!$A$8:$EZ$351,Data!EA$4,FALSE)</f>
        <v>#DIV/0!</v>
      </c>
      <c r="I345" s="22">
        <f>VLOOKUP($B345,Data!$A$8:$EZ$351,Data!EB$4,FALSE)</f>
        <v>4.0366699702675916E-2</v>
      </c>
      <c r="J345" s="22">
        <f>VLOOKUP($B345,Data!$A$8:$EZ$351,Data!EC$4,FALSE)</f>
        <v>3.7452923686818636E-2</v>
      </c>
      <c r="K345" s="22">
        <f>VLOOKUP($B345,Data!$A$8:$EZ$351,Data!ED$4,FALSE)</f>
        <v>3.3996082272282076E-2</v>
      </c>
      <c r="L345" s="22">
        <f>VLOOKUP($B345,Data!$A$8:$EZ$351,Data!EE$4,FALSE)</f>
        <v>3.4192607003891054E-2</v>
      </c>
      <c r="M345" s="22">
        <f>VLOOKUP($B345,Data!$A$8:$EZ$351,Data!EF$4,FALSE)</f>
        <v>2.8984526112185688E-2</v>
      </c>
      <c r="N345" s="22">
        <f>VLOOKUP($B345,Data!$A$8:$EZ$351,Data!EG$4,FALSE)</f>
        <v>2.5830078124999999E-2</v>
      </c>
      <c r="O345" s="22">
        <f>VLOOKUP($B345,Data!$A$8:$EZ$351,Data!EH$4,FALSE)</f>
        <v>2.3494094488188975E-2</v>
      </c>
      <c r="P345" s="22">
        <f>VLOOKUP($B345,Data!$A$8:$EZ$351,Data!EI$4,FALSE)</f>
        <v>2.1542912246865959E-2</v>
      </c>
      <c r="Q345" s="22">
        <f>VLOOKUP($B345,Data!$A$8:$EZ$351,Data!EJ$4,FALSE)</f>
        <v>1.9578139980824544E-2</v>
      </c>
      <c r="R345" s="22">
        <f>VLOOKUP($B345,Data!$A$8:$EZ$351,Data!EK$4,FALSE)</f>
        <v>1.8806390977443608E-2</v>
      </c>
      <c r="S345" s="22">
        <f>VLOOKUP($B345,Data!$A$8:$EZ$351,Data!EL$4,FALSE)</f>
        <v>1.7095282146160962E-2</v>
      </c>
      <c r="T345" s="22">
        <f>VLOOKUP($B345,Data!$A$8:$EZ$351,Data!EM$4,FALSE)</f>
        <v>1.8499534016775395E-2</v>
      </c>
      <c r="U345" s="22">
        <f>VLOOKUP($B345,Data!$A$8:$EZ$351,Data!EN$4,FALSE)</f>
        <v>1.6928702010968921E-2</v>
      </c>
      <c r="V345" s="22">
        <f>VLOOKUP($B345,Data!$A$8:$EZ$351,Data!EO$4,FALSE)</f>
        <v>1.6563916591115141E-2</v>
      </c>
      <c r="W345" s="22">
        <f>VLOOKUP($B345,Data!$A$8:$EZ$351,Data!EP$4,FALSE)</f>
        <v>1.6304347826086956E-2</v>
      </c>
      <c r="X345" s="22">
        <f>VLOOKUP($B345,Data!$A$8:$EZ$351,Data!EQ$4,FALSE)</f>
        <v>1.7366482504604052E-2</v>
      </c>
      <c r="Y345" s="22">
        <f>VLOOKUP($B345,Data!$A$8:$EZ$351,Data!ER$4,FALSE)</f>
        <v>1.6937269372693728E-2</v>
      </c>
      <c r="Z345" s="22">
        <f>VLOOKUP($B345,Data!$A$8:$EZ$351,Data!ES$4,FALSE)</f>
        <v>1.6943396226415094E-2</v>
      </c>
      <c r="AA345" s="22">
        <f>VLOOKUP($B345,Data!$A$8:$EZ$351,Data!ET$4,FALSE)</f>
        <v>1.7014354066985645E-2</v>
      </c>
      <c r="AB345" s="22">
        <f>VLOOKUP($B345,Data!$A$8:$EZ$351,Data!EU$4,FALSE)</f>
        <v>1.7363552266419981E-2</v>
      </c>
      <c r="AC345" s="22">
        <f>VLOOKUP($B345,Data!$A$8:$EZ$351,Data!EV$4,FALSE)</f>
        <v>1.7710064635272391E-2</v>
      </c>
      <c r="AD345" s="22">
        <f>VLOOKUP($B345,Data!$A$8:$EZ$351,Data!EW$4,FALSE)</f>
        <v>1.7111716621253405E-2</v>
      </c>
      <c r="AE345" s="22">
        <f>VLOOKUP($B345,Data!$A$8:$EZ$351,Data!EX$4,FALSE)</f>
        <v>1.6043360433604336E-2</v>
      </c>
      <c r="AF345" s="22">
        <f>VLOOKUP($B345,Data!$A$8:$EZ$351,Data!EY$4,FALSE)</f>
        <v>1.7502295684113867E-2</v>
      </c>
      <c r="AG345" s="22">
        <f>VLOOKUP($B345,Data!$A$8:$EZ$351,Data!EZ$4,FALSE)</f>
        <v>1.6385321100917432E-2</v>
      </c>
      <c r="AH345" s="22">
        <f>VLOOKUP($B345,Data!$A$8:$FA$351,Data!FA$4,FALSE)</f>
        <v>1.559852670349908E-2</v>
      </c>
      <c r="AI345" s="22">
        <f>VLOOKUP($B345,Data!$A$8:FB$351,Data!FB$4,FALSE)</f>
        <v>1.536007292616226E-2</v>
      </c>
      <c r="AJ345" s="22">
        <f>VLOOKUP($B345,Data!$A$8:FC$351,Data!FC$4,FALSE)</f>
        <v>1.6206278026905829E-2</v>
      </c>
      <c r="AK345" s="22">
        <f>VLOOKUP($B345,Data!$A$8:FD$351,Data!FD$4,FALSE)</f>
        <v>4.4018099547511312E-2</v>
      </c>
      <c r="AL345" s="22">
        <f>VLOOKUP($B345,Data!$A$8:FE$351,Data!FE$4,FALSE)</f>
        <v>4.4315693430656937E-2</v>
      </c>
      <c r="AM345" s="22">
        <f>VLOOKUP($B345,Data!$A$8:FF$351,Data!FF$4,FALSE)</f>
        <v>4.304186046511628E-2</v>
      </c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</row>
    <row r="346" spans="1:57" x14ac:dyDescent="0.3">
      <c r="A346" s="1"/>
      <c r="C346" s="3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</row>
    <row r="347" spans="1:57" x14ac:dyDescent="0.3">
      <c r="A347" s="1"/>
      <c r="B347" s="2" t="s">
        <v>441</v>
      </c>
      <c r="C347" s="3"/>
      <c r="H347" s="26" t="e">
        <f t="shared" ref="H347:H349" si="0">AVERAGEIFS(H$3:H$335,$C$3:$C$335,$B347,$D$3:$D$335,"upper")</f>
        <v>#DIV/0!</v>
      </c>
      <c r="I347" s="26">
        <f>AVERAGEIFS(I$3:I$345,$C$3:$C$345,$B347,$D$3:$D$345,"upper")</f>
        <v>5.0095798940185676E-2</v>
      </c>
      <c r="J347" s="26">
        <f t="shared" ref="J347:AM349" si="1">AVERAGEIFS(J$3:J$345,$C$3:$C$345,$B347,$D$3:$D$345,"upper")</f>
        <v>4.6254515164630562E-2</v>
      </c>
      <c r="K347" s="26">
        <f t="shared" si="1"/>
        <v>4.4246288573752804E-2</v>
      </c>
      <c r="L347" s="26">
        <f t="shared" si="1"/>
        <v>4.4549750460136241E-2</v>
      </c>
      <c r="M347" s="26">
        <f t="shared" si="1"/>
        <v>3.843073568701974E-2</v>
      </c>
      <c r="N347" s="26">
        <f t="shared" si="1"/>
        <v>3.4676929709178482E-2</v>
      </c>
      <c r="O347" s="26">
        <f t="shared" si="1"/>
        <v>3.3450010701317562E-2</v>
      </c>
      <c r="P347" s="26">
        <f t="shared" si="1"/>
        <v>3.3730037944372793E-2</v>
      </c>
      <c r="Q347" s="26">
        <f t="shared" si="1"/>
        <v>3.0778932583493245E-2</v>
      </c>
      <c r="R347" s="26">
        <f t="shared" si="1"/>
        <v>2.9354617470854667E-2</v>
      </c>
      <c r="S347" s="26">
        <f t="shared" si="1"/>
        <v>2.9545878421242233E-2</v>
      </c>
      <c r="T347" s="26">
        <f t="shared" si="1"/>
        <v>3.1227034857094927E-2</v>
      </c>
      <c r="U347" s="26">
        <f t="shared" si="1"/>
        <v>2.9387835296418269E-2</v>
      </c>
      <c r="V347" s="26">
        <f t="shared" si="1"/>
        <v>2.8407952669925039E-2</v>
      </c>
      <c r="W347" s="26">
        <f t="shared" si="1"/>
        <v>2.8792761737597605E-2</v>
      </c>
      <c r="X347" s="26">
        <f t="shared" si="1"/>
        <v>3.0284780513062069E-2</v>
      </c>
      <c r="Y347" s="26">
        <f t="shared" si="1"/>
        <v>2.9026230719045264E-2</v>
      </c>
      <c r="Z347" s="26">
        <f t="shared" si="1"/>
        <v>2.76563085289445E-2</v>
      </c>
      <c r="AA347" s="26">
        <f t="shared" si="1"/>
        <v>2.804260010501226E-2</v>
      </c>
      <c r="AB347" s="26">
        <f t="shared" si="1"/>
        <v>2.9778038917135714E-2</v>
      </c>
      <c r="AC347" s="26">
        <f t="shared" si="1"/>
        <v>2.8629394719042012E-2</v>
      </c>
      <c r="AD347" s="26">
        <f t="shared" si="1"/>
        <v>2.7742762916416402E-2</v>
      </c>
      <c r="AE347" s="26">
        <f t="shared" si="1"/>
        <v>2.8258140351462568E-2</v>
      </c>
      <c r="AF347" s="26">
        <f t="shared" si="1"/>
        <v>2.9859889793768662E-2</v>
      </c>
      <c r="AG347" s="26">
        <f t="shared" si="1"/>
        <v>2.8437301352557304E-2</v>
      </c>
      <c r="AH347" s="26">
        <f t="shared" si="1"/>
        <v>2.802983874212147E-2</v>
      </c>
      <c r="AI347" s="26">
        <f t="shared" si="1"/>
        <v>2.8707820028853453E-2</v>
      </c>
      <c r="AJ347" s="26">
        <f t="shared" si="1"/>
        <v>3.0644020052055861E-2</v>
      </c>
      <c r="AK347" s="26">
        <f t="shared" si="1"/>
        <v>6.4928015232935357E-2</v>
      </c>
      <c r="AL347" s="26">
        <f t="shared" si="1"/>
        <v>6.2577179084941453E-2</v>
      </c>
      <c r="AM347" s="26">
        <f t="shared" si="1"/>
        <v>5.9801764127916754E-2</v>
      </c>
      <c r="AN347" s="26" t="e">
        <f t="shared" ref="AN347:AU349" si="2">AVERAGEIFS(AN$3:AN$335,$C$3:$C$335,$B347,$D$3:$D$335,"upper")</f>
        <v>#REF!</v>
      </c>
      <c r="AO347" s="26" t="e">
        <f t="shared" si="2"/>
        <v>#REF!</v>
      </c>
      <c r="AP347" s="26" t="e">
        <f t="shared" si="2"/>
        <v>#REF!</v>
      </c>
      <c r="AQ347" s="26" t="e">
        <f t="shared" si="2"/>
        <v>#REF!</v>
      </c>
      <c r="AR347" s="26" t="e">
        <f t="shared" si="2"/>
        <v>#REF!</v>
      </c>
      <c r="AS347" s="26" t="e">
        <f t="shared" si="2"/>
        <v>#REF!</v>
      </c>
      <c r="AT347" s="26" t="e">
        <f t="shared" si="2"/>
        <v>#REF!</v>
      </c>
      <c r="AU347" s="26" t="e">
        <f t="shared" si="2"/>
        <v>#REF!</v>
      </c>
      <c r="AV347" s="26" t="e">
        <f t="shared" ref="AV347:BE349" si="3">AVERAGEIFS(AV$3:AV$335,$C$3:$C$335,$B347,$D$3:$D$335,"upper")</f>
        <v>#REF!</v>
      </c>
      <c r="AW347" s="26" t="e">
        <f t="shared" si="3"/>
        <v>#REF!</v>
      </c>
      <c r="AX347" s="26" t="e">
        <f t="shared" si="3"/>
        <v>#REF!</v>
      </c>
      <c r="AY347" s="26" t="e">
        <f t="shared" si="3"/>
        <v>#REF!</v>
      </c>
      <c r="AZ347" s="26" t="e">
        <f t="shared" si="3"/>
        <v>#REF!</v>
      </c>
      <c r="BA347" s="26" t="e">
        <f t="shared" si="3"/>
        <v>#REF!</v>
      </c>
      <c r="BB347" s="26" t="e">
        <f t="shared" si="3"/>
        <v>#REF!</v>
      </c>
      <c r="BC347" s="26" t="e">
        <f t="shared" si="3"/>
        <v>#REF!</v>
      </c>
      <c r="BD347" s="26" t="e">
        <f t="shared" si="3"/>
        <v>#REF!</v>
      </c>
      <c r="BE347" s="26" t="e">
        <f t="shared" si="3"/>
        <v>#REF!</v>
      </c>
    </row>
    <row r="348" spans="1:57" x14ac:dyDescent="0.3">
      <c r="A348" s="1"/>
      <c r="B348" s="2" t="s">
        <v>446</v>
      </c>
      <c r="C348" s="3"/>
      <c r="H348" s="26" t="e">
        <f t="shared" si="0"/>
        <v>#DIV/0!</v>
      </c>
      <c r="I348" s="26">
        <f t="shared" ref="I348:X349" si="4">AVERAGEIFS(I$3:I$345,$C$3:$C$345,$B348,$D$3:$D$345,"upper")</f>
        <v>5.3274903579212468E-2</v>
      </c>
      <c r="J348" s="26">
        <f t="shared" si="4"/>
        <v>4.9595162324850769E-2</v>
      </c>
      <c r="K348" s="26">
        <f t="shared" si="4"/>
        <v>4.5926322596057036E-2</v>
      </c>
      <c r="L348" s="26">
        <f t="shared" si="4"/>
        <v>4.6215252601846765E-2</v>
      </c>
      <c r="M348" s="26">
        <f t="shared" si="4"/>
        <v>4.1283913049990698E-2</v>
      </c>
      <c r="N348" s="26">
        <f t="shared" si="4"/>
        <v>3.7366475547316438E-2</v>
      </c>
      <c r="O348" s="26">
        <f t="shared" si="4"/>
        <v>3.4386414016308618E-2</v>
      </c>
      <c r="P348" s="26">
        <f t="shared" si="4"/>
        <v>3.4595436156098357E-2</v>
      </c>
      <c r="Q348" s="26">
        <f t="shared" si="4"/>
        <v>3.2930388657233155E-2</v>
      </c>
      <c r="R348" s="26">
        <f t="shared" si="4"/>
        <v>3.1440148161440952E-2</v>
      </c>
      <c r="S348" s="26">
        <f t="shared" si="4"/>
        <v>3.099953229438129E-2</v>
      </c>
      <c r="T348" s="26">
        <f t="shared" si="4"/>
        <v>3.2629033531601341E-2</v>
      </c>
      <c r="U348" s="26">
        <f t="shared" si="4"/>
        <v>3.1246099884849506E-2</v>
      </c>
      <c r="V348" s="26">
        <f t="shared" si="4"/>
        <v>3.0569111952181299E-2</v>
      </c>
      <c r="W348" s="26">
        <f t="shared" si="4"/>
        <v>2.9558208335141271E-2</v>
      </c>
      <c r="X348" s="26">
        <f t="shared" si="4"/>
        <v>3.0865537096794141E-2</v>
      </c>
      <c r="Y348" s="26">
        <f t="shared" si="1"/>
        <v>3.0149497788287127E-2</v>
      </c>
      <c r="Z348" s="26">
        <f t="shared" si="1"/>
        <v>2.9189500045691066E-2</v>
      </c>
      <c r="AA348" s="26">
        <f t="shared" si="1"/>
        <v>2.867170622314218E-2</v>
      </c>
      <c r="AB348" s="26">
        <f t="shared" si="1"/>
        <v>3.0309373830516843E-2</v>
      </c>
      <c r="AC348" s="26">
        <f t="shared" si="1"/>
        <v>3.0030512609893329E-2</v>
      </c>
      <c r="AD348" s="26">
        <f t="shared" si="1"/>
        <v>2.9457760008849636E-2</v>
      </c>
      <c r="AE348" s="26">
        <f t="shared" si="1"/>
        <v>2.9310087330100067E-2</v>
      </c>
      <c r="AF348" s="26">
        <f t="shared" si="1"/>
        <v>3.1191940380690588E-2</v>
      </c>
      <c r="AG348" s="26">
        <f t="shared" si="1"/>
        <v>3.0725327119439014E-2</v>
      </c>
      <c r="AH348" s="26">
        <f t="shared" si="1"/>
        <v>3.0287383683921414E-2</v>
      </c>
      <c r="AI348" s="26">
        <f t="shared" si="1"/>
        <v>3.0074961959566937E-2</v>
      </c>
      <c r="AJ348" s="26">
        <f t="shared" si="1"/>
        <v>3.1708638731578927E-2</v>
      </c>
      <c r="AK348" s="26">
        <f t="shared" si="1"/>
        <v>6.6714938380401906E-2</v>
      </c>
      <c r="AL348" s="26">
        <f t="shared" si="1"/>
        <v>6.5737344132382095E-2</v>
      </c>
      <c r="AM348" s="26">
        <f t="shared" si="1"/>
        <v>6.2134600768310601E-2</v>
      </c>
      <c r="AN348" s="26" t="e">
        <f t="shared" si="2"/>
        <v>#REF!</v>
      </c>
      <c r="AO348" s="26" t="e">
        <f t="shared" si="2"/>
        <v>#REF!</v>
      </c>
      <c r="AP348" s="26" t="e">
        <f t="shared" si="2"/>
        <v>#REF!</v>
      </c>
      <c r="AQ348" s="26" t="e">
        <f t="shared" si="2"/>
        <v>#REF!</v>
      </c>
      <c r="AR348" s="26" t="e">
        <f t="shared" si="2"/>
        <v>#REF!</v>
      </c>
      <c r="AS348" s="26" t="e">
        <f t="shared" si="2"/>
        <v>#REF!</v>
      </c>
      <c r="AT348" s="26" t="e">
        <f t="shared" si="2"/>
        <v>#REF!</v>
      </c>
      <c r="AU348" s="26" t="e">
        <f t="shared" si="2"/>
        <v>#REF!</v>
      </c>
      <c r="AV348" s="26" t="e">
        <f t="shared" si="3"/>
        <v>#REF!</v>
      </c>
      <c r="AW348" s="26" t="e">
        <f t="shared" si="3"/>
        <v>#REF!</v>
      </c>
      <c r="AX348" s="26" t="e">
        <f t="shared" si="3"/>
        <v>#REF!</v>
      </c>
      <c r="AY348" s="26" t="e">
        <f t="shared" si="3"/>
        <v>#REF!</v>
      </c>
      <c r="AZ348" s="26" t="e">
        <f t="shared" si="3"/>
        <v>#REF!</v>
      </c>
      <c r="BA348" s="26" t="e">
        <f t="shared" si="3"/>
        <v>#REF!</v>
      </c>
      <c r="BB348" s="26" t="e">
        <f t="shared" si="3"/>
        <v>#REF!</v>
      </c>
      <c r="BC348" s="26" t="e">
        <f t="shared" si="3"/>
        <v>#REF!</v>
      </c>
      <c r="BD348" s="26" t="e">
        <f t="shared" si="3"/>
        <v>#REF!</v>
      </c>
      <c r="BE348" s="26" t="e">
        <f t="shared" si="3"/>
        <v>#REF!</v>
      </c>
    </row>
    <row r="349" spans="1:57" x14ac:dyDescent="0.3">
      <c r="A349" s="1"/>
      <c r="B349" s="2" t="s">
        <v>440</v>
      </c>
      <c r="C349" s="3"/>
      <c r="H349" s="26" t="e">
        <f t="shared" si="0"/>
        <v>#DIV/0!</v>
      </c>
      <c r="I349" s="26">
        <f t="shared" si="4"/>
        <v>8.3049449858102808E-2</v>
      </c>
      <c r="J349" s="26">
        <f t="shared" si="1"/>
        <v>7.8105166064885781E-2</v>
      </c>
      <c r="K349" s="26">
        <f t="shared" si="1"/>
        <v>7.2413190423990137E-2</v>
      </c>
      <c r="L349" s="26">
        <f t="shared" si="1"/>
        <v>7.2329448064065396E-2</v>
      </c>
      <c r="M349" s="26">
        <f t="shared" si="1"/>
        <v>6.5892402110869427E-2</v>
      </c>
      <c r="N349" s="26">
        <f t="shared" si="1"/>
        <v>6.0334567001312248E-2</v>
      </c>
      <c r="O349" s="26">
        <f t="shared" si="1"/>
        <v>5.5346487654629406E-2</v>
      </c>
      <c r="P349" s="26">
        <f t="shared" si="1"/>
        <v>5.4393767772365313E-2</v>
      </c>
      <c r="Q349" s="26">
        <f t="shared" si="1"/>
        <v>5.3284797560409963E-2</v>
      </c>
      <c r="R349" s="26">
        <f t="shared" si="1"/>
        <v>5.1111179836783163E-2</v>
      </c>
      <c r="S349" s="26">
        <f t="shared" si="1"/>
        <v>4.8976084893222978E-2</v>
      </c>
      <c r="T349" s="26">
        <f t="shared" si="1"/>
        <v>5.0833296403542248E-2</v>
      </c>
      <c r="U349" s="26">
        <f t="shared" si="1"/>
        <v>4.9303602545005071E-2</v>
      </c>
      <c r="V349" s="26">
        <f t="shared" si="1"/>
        <v>4.8284666136576518E-2</v>
      </c>
      <c r="W349" s="26">
        <f t="shared" si="1"/>
        <v>4.6960730042526384E-2</v>
      </c>
      <c r="X349" s="26">
        <f t="shared" si="1"/>
        <v>4.8607823672076104E-2</v>
      </c>
      <c r="Y349" s="26">
        <f t="shared" si="1"/>
        <v>4.8119009368618106E-2</v>
      </c>
      <c r="Z349" s="26">
        <f t="shared" si="1"/>
        <v>4.6490344827927903E-2</v>
      </c>
      <c r="AA349" s="26">
        <f t="shared" si="1"/>
        <v>4.5327651885624556E-2</v>
      </c>
      <c r="AB349" s="26">
        <f t="shared" si="1"/>
        <v>4.7151936793687316E-2</v>
      </c>
      <c r="AC349" s="26">
        <f t="shared" si="1"/>
        <v>4.682621101327019E-2</v>
      </c>
      <c r="AD349" s="26">
        <f t="shared" si="1"/>
        <v>4.5886518500403248E-2</v>
      </c>
      <c r="AE349" s="26">
        <f t="shared" si="1"/>
        <v>4.5385551798020188E-2</v>
      </c>
      <c r="AF349" s="26">
        <f t="shared" si="1"/>
        <v>4.7703370407646169E-2</v>
      </c>
      <c r="AG349" s="26">
        <f t="shared" si="1"/>
        <v>4.7386058912970035E-2</v>
      </c>
      <c r="AH349" s="26">
        <f t="shared" si="1"/>
        <v>4.7008638907487646E-2</v>
      </c>
      <c r="AI349" s="26">
        <f t="shared" si="1"/>
        <v>4.6455452870536242E-2</v>
      </c>
      <c r="AJ349" s="26">
        <f t="shared" si="1"/>
        <v>4.9202511549022832E-2</v>
      </c>
      <c r="AK349" s="26">
        <f t="shared" si="1"/>
        <v>9.6947738931120339E-2</v>
      </c>
      <c r="AL349" s="26">
        <f t="shared" si="1"/>
        <v>9.5708474548471117E-2</v>
      </c>
      <c r="AM349" s="26">
        <f t="shared" si="1"/>
        <v>9.3890165934245026E-2</v>
      </c>
      <c r="AN349" s="26" t="e">
        <f t="shared" si="2"/>
        <v>#REF!</v>
      </c>
      <c r="AO349" s="26" t="e">
        <f t="shared" si="2"/>
        <v>#REF!</v>
      </c>
      <c r="AP349" s="26" t="e">
        <f t="shared" si="2"/>
        <v>#REF!</v>
      </c>
      <c r="AQ349" s="26" t="e">
        <f t="shared" si="2"/>
        <v>#REF!</v>
      </c>
      <c r="AR349" s="26" t="e">
        <f t="shared" si="2"/>
        <v>#REF!</v>
      </c>
      <c r="AS349" s="26" t="e">
        <f t="shared" si="2"/>
        <v>#REF!</v>
      </c>
      <c r="AT349" s="26" t="e">
        <f t="shared" si="2"/>
        <v>#REF!</v>
      </c>
      <c r="AU349" s="26" t="e">
        <f t="shared" si="2"/>
        <v>#REF!</v>
      </c>
      <c r="AV349" s="26" t="e">
        <f t="shared" si="3"/>
        <v>#REF!</v>
      </c>
      <c r="AW349" s="26" t="e">
        <f t="shared" si="3"/>
        <v>#REF!</v>
      </c>
      <c r="AX349" s="26" t="e">
        <f t="shared" si="3"/>
        <v>#REF!</v>
      </c>
      <c r="AY349" s="26" t="e">
        <f t="shared" si="3"/>
        <v>#REF!</v>
      </c>
      <c r="AZ349" s="26" t="e">
        <f t="shared" si="3"/>
        <v>#REF!</v>
      </c>
      <c r="BA349" s="26" t="e">
        <f t="shared" si="3"/>
        <v>#REF!</v>
      </c>
      <c r="BB349" s="26" t="e">
        <f t="shared" si="3"/>
        <v>#REF!</v>
      </c>
      <c r="BC349" s="26" t="e">
        <f t="shared" si="3"/>
        <v>#REF!</v>
      </c>
      <c r="BD349" s="26" t="e">
        <f t="shared" si="3"/>
        <v>#REF!</v>
      </c>
      <c r="BE349" s="26" t="e">
        <f t="shared" si="3"/>
        <v>#REF!</v>
      </c>
    </row>
    <row r="350" spans="1:57" x14ac:dyDescent="0.3">
      <c r="A350" s="1"/>
      <c r="B350" s="2"/>
      <c r="C350" s="3"/>
      <c r="H350" s="26"/>
    </row>
    <row r="351" spans="1:57" x14ac:dyDescent="0.3">
      <c r="A351" s="1"/>
      <c r="B351" s="2"/>
      <c r="C351" s="3"/>
    </row>
    <row r="352" spans="1:57" x14ac:dyDescent="0.3">
      <c r="A352" s="1"/>
      <c r="B352" s="2"/>
      <c r="C352" s="3"/>
    </row>
    <row r="353" spans="1:3" x14ac:dyDescent="0.3">
      <c r="A353" s="1"/>
      <c r="B353" s="2"/>
      <c r="C353" s="3"/>
    </row>
    <row r="354" spans="1:3" x14ac:dyDescent="0.3">
      <c r="A354" s="1"/>
      <c r="B354" s="2"/>
      <c r="C354" s="3"/>
    </row>
    <row r="355" spans="1:3" x14ac:dyDescent="0.3">
      <c r="A355" s="1"/>
      <c r="B355" s="2"/>
      <c r="C355" s="3"/>
    </row>
    <row r="356" spans="1:3" x14ac:dyDescent="0.3">
      <c r="A356" s="1"/>
      <c r="B356" s="2"/>
      <c r="C356" s="3"/>
    </row>
    <row r="357" spans="1:3" x14ac:dyDescent="0.3">
      <c r="A357" s="1"/>
      <c r="B357" s="2"/>
      <c r="C357" s="3"/>
    </row>
    <row r="358" spans="1:3" x14ac:dyDescent="0.3">
      <c r="A358" s="1"/>
      <c r="B358" s="2"/>
      <c r="C358" s="3"/>
    </row>
    <row r="359" spans="1:3" x14ac:dyDescent="0.3">
      <c r="A359" s="1"/>
      <c r="B359" s="2"/>
      <c r="C359" s="3"/>
    </row>
    <row r="360" spans="1:3" x14ac:dyDescent="0.3">
      <c r="A360" s="1"/>
      <c r="B360" s="2"/>
      <c r="C360" s="3"/>
    </row>
    <row r="361" spans="1:3" x14ac:dyDescent="0.3">
      <c r="A361" s="1"/>
      <c r="B361" s="2"/>
      <c r="C361" s="3"/>
    </row>
    <row r="362" spans="1:3" x14ac:dyDescent="0.3">
      <c r="A362" s="1"/>
      <c r="B362" s="2"/>
      <c r="C362" s="3"/>
    </row>
    <row r="363" spans="1:3" x14ac:dyDescent="0.3">
      <c r="A363" s="1"/>
      <c r="B363" s="2"/>
      <c r="C363" s="3"/>
    </row>
    <row r="364" spans="1:3" x14ac:dyDescent="0.3">
      <c r="A364" s="1"/>
      <c r="B364" s="2"/>
      <c r="C364" s="3"/>
    </row>
    <row r="365" spans="1:3" x14ac:dyDescent="0.3">
      <c r="A365" s="1"/>
      <c r="B365" s="2"/>
      <c r="C365" s="3"/>
    </row>
    <row r="366" spans="1:3" x14ac:dyDescent="0.3">
      <c r="A366" s="1"/>
      <c r="B366" s="2"/>
      <c r="C366" s="3"/>
    </row>
    <row r="367" spans="1:3" x14ac:dyDescent="0.3">
      <c r="A367" s="1"/>
      <c r="B367" s="2"/>
      <c r="C367" s="3"/>
    </row>
    <row r="368" spans="1:3" x14ac:dyDescent="0.3">
      <c r="A368" s="1"/>
      <c r="B368" s="2"/>
      <c r="C368" s="3"/>
    </row>
    <row r="369" spans="1:57" x14ac:dyDescent="0.3">
      <c r="A369" s="5"/>
      <c r="B369" s="4"/>
      <c r="C369" s="3"/>
    </row>
    <row r="370" spans="1:57" x14ac:dyDescent="0.3">
      <c r="A370" s="5"/>
      <c r="B370" s="4"/>
      <c r="C370" s="3"/>
    </row>
    <row r="371" spans="1:57" x14ac:dyDescent="0.3">
      <c r="A371" s="5"/>
      <c r="B371" s="4"/>
      <c r="C371" s="3"/>
      <c r="H371" s="9" t="str">
        <f t="shared" ref="H371:AM371" si="5">H1</f>
        <v>March 2013</v>
      </c>
      <c r="I371" s="9" t="str">
        <f t="shared" si="5"/>
        <v>June 2013</v>
      </c>
      <c r="J371" s="9" t="str">
        <f t="shared" si="5"/>
        <v>September 2013</v>
      </c>
      <c r="K371" s="9" t="str">
        <f t="shared" si="5"/>
        <v>December 2013</v>
      </c>
      <c r="L371" s="9" t="str">
        <f t="shared" si="5"/>
        <v>March 2014</v>
      </c>
      <c r="M371" s="9" t="str">
        <f t="shared" si="5"/>
        <v>June 2014</v>
      </c>
      <c r="N371" s="9" t="str">
        <f t="shared" si="5"/>
        <v>September 2014</v>
      </c>
      <c r="O371" s="9" t="str">
        <f t="shared" si="5"/>
        <v>December 2014</v>
      </c>
      <c r="P371" s="9" t="str">
        <f t="shared" si="5"/>
        <v>March 2015</v>
      </c>
      <c r="Q371" s="9" t="str">
        <f t="shared" si="5"/>
        <v>June 2015</v>
      </c>
      <c r="R371" s="9" t="str">
        <f t="shared" si="5"/>
        <v>September 2015</v>
      </c>
      <c r="S371" s="21" t="str">
        <f t="shared" si="5"/>
        <v>December 2015</v>
      </c>
      <c r="T371" s="21" t="str">
        <f t="shared" si="5"/>
        <v>March 2016</v>
      </c>
      <c r="U371" s="21" t="str">
        <f t="shared" si="5"/>
        <v>June 2016</v>
      </c>
      <c r="V371" s="21" t="str">
        <f t="shared" si="5"/>
        <v>September 2016</v>
      </c>
      <c r="W371" s="21" t="str">
        <f t="shared" si="5"/>
        <v>December 2016</v>
      </c>
      <c r="X371" s="21" t="str">
        <f t="shared" si="5"/>
        <v>March 2017</v>
      </c>
      <c r="Y371" s="21" t="str">
        <f t="shared" si="5"/>
        <v>June 2017</v>
      </c>
      <c r="Z371" s="21" t="str">
        <f t="shared" si="5"/>
        <v>September 2017</v>
      </c>
      <c r="AA371" s="21" t="str">
        <f t="shared" si="5"/>
        <v>December 2017</v>
      </c>
      <c r="AB371" s="21" t="str">
        <f t="shared" si="5"/>
        <v>March 2018</v>
      </c>
      <c r="AC371" s="21" t="str">
        <f t="shared" si="5"/>
        <v>June 2018</v>
      </c>
      <c r="AD371" s="21" t="str">
        <f t="shared" si="5"/>
        <v>September 2018</v>
      </c>
      <c r="AE371" s="21" t="str">
        <f t="shared" si="5"/>
        <v>December 2018</v>
      </c>
      <c r="AF371" s="21" t="str">
        <f t="shared" si="5"/>
        <v>March 2019</v>
      </c>
      <c r="AG371" s="21" t="str">
        <f t="shared" si="5"/>
        <v>June 2019</v>
      </c>
      <c r="AH371" s="21" t="str">
        <f t="shared" si="5"/>
        <v>September 2019</v>
      </c>
      <c r="AI371" s="21" t="str">
        <f t="shared" si="5"/>
        <v>December 2019</v>
      </c>
      <c r="AJ371" s="21" t="str">
        <f t="shared" si="5"/>
        <v>March 2020</v>
      </c>
      <c r="AK371" s="21" t="str">
        <f t="shared" si="5"/>
        <v>June 2020</v>
      </c>
      <c r="AL371" s="21" t="str">
        <f t="shared" si="5"/>
        <v>September 2020</v>
      </c>
      <c r="AM371" s="21" t="str">
        <f t="shared" si="5"/>
        <v>December 2020</v>
      </c>
      <c r="AN371" s="21">
        <f t="shared" ref="AN371:BE371" si="6">AN1</f>
        <v>41699</v>
      </c>
      <c r="AO371" s="21">
        <f t="shared" si="6"/>
        <v>41791</v>
      </c>
      <c r="AP371" s="21">
        <f t="shared" si="6"/>
        <v>41883</v>
      </c>
      <c r="AQ371" s="21">
        <f t="shared" si="6"/>
        <v>41974</v>
      </c>
      <c r="AR371" s="21">
        <f t="shared" si="6"/>
        <v>42064</v>
      </c>
      <c r="AS371" s="21">
        <f t="shared" si="6"/>
        <v>42156</v>
      </c>
      <c r="AT371" s="21">
        <f t="shared" si="6"/>
        <v>42248</v>
      </c>
      <c r="AU371" s="21">
        <f t="shared" si="6"/>
        <v>42339</v>
      </c>
      <c r="AV371" s="21">
        <f t="shared" si="6"/>
        <v>42430</v>
      </c>
      <c r="AW371" s="21">
        <f t="shared" si="6"/>
        <v>42522</v>
      </c>
      <c r="AX371" s="21">
        <f t="shared" si="6"/>
        <v>42614</v>
      </c>
      <c r="AY371" s="21">
        <f t="shared" si="6"/>
        <v>42705</v>
      </c>
      <c r="AZ371" s="21">
        <f t="shared" si="6"/>
        <v>42795</v>
      </c>
      <c r="BA371" s="21">
        <f t="shared" si="6"/>
        <v>42887</v>
      </c>
      <c r="BB371" s="21">
        <f t="shared" si="6"/>
        <v>42979</v>
      </c>
      <c r="BC371" s="21">
        <f t="shared" si="6"/>
        <v>43070</v>
      </c>
      <c r="BD371" s="21">
        <f t="shared" si="6"/>
        <v>43160</v>
      </c>
      <c r="BE371" s="21">
        <f t="shared" si="6"/>
        <v>43252</v>
      </c>
    </row>
    <row r="372" spans="1:57" x14ac:dyDescent="0.3">
      <c r="A372" s="5"/>
      <c r="B372" s="4"/>
      <c r="C372" s="3"/>
      <c r="D372" t="s">
        <v>10</v>
      </c>
      <c r="G372" t="str">
        <f>Graph!L3</f>
        <v>Allerdale</v>
      </c>
      <c r="H372" s="23" t="e">
        <f>VLOOKUP($G372,$B$3:$AH$370,7,FALSE)</f>
        <v>#DIV/0!</v>
      </c>
      <c r="I372" s="23">
        <f>VLOOKUP($G372,$B$3:$AH$370,8,FALSE)</f>
        <v>5.9015317286652082E-2</v>
      </c>
      <c r="J372" s="23">
        <f>VLOOKUP($G372,$B$3:$AH$370,9,FALSE)</f>
        <v>5.513157894736842E-2</v>
      </c>
      <c r="K372" s="23">
        <f>VLOOKUP($G372,$B$3:$AH$370,10,FALSE)</f>
        <v>5.0043010752688175E-2</v>
      </c>
      <c r="L372" s="23">
        <f>VLOOKUP($G372,$B$3:$AH$370,11,FALSE)</f>
        <v>5.1153846153846154E-2</v>
      </c>
      <c r="M372" s="23">
        <f>VLOOKUP($G372,$B$3:$AH$370,12,FALSE)</f>
        <v>4.7174392935982343E-2</v>
      </c>
      <c r="N372" s="23">
        <f>VLOOKUP($G372,$B$3:$AH$370,13,FALSE)</f>
        <v>4.5733333333333334E-2</v>
      </c>
      <c r="O372" s="23">
        <f>VLOOKUP($G372,$B$3:$AH$370,14,FALSE)</f>
        <v>4.306843267108168E-2</v>
      </c>
      <c r="P372" s="23">
        <f>VLOOKUP($G372,$B$3:$AH$370,15,FALSE)</f>
        <v>3.9612068965517243E-2</v>
      </c>
      <c r="Q372" s="23">
        <f>VLOOKUP($G372,$B$3:$AH$370,16,FALSE)</f>
        <v>3.9638297872340425E-2</v>
      </c>
      <c r="R372" s="23">
        <f>VLOOKUP($G372,$B$3:$AH$370,17,FALSE)</f>
        <v>3.7049180327868851E-2</v>
      </c>
      <c r="S372" s="23">
        <f>VLOOKUP($G372,$B$3:$AH$370,18,FALSE)</f>
        <v>3.4958506224066391E-2</v>
      </c>
      <c r="T372" s="23">
        <f>VLOOKUP($G372,$B$3:$AH$370,19,FALSE)</f>
        <v>3.7369519832985386E-2</v>
      </c>
      <c r="U372" s="23">
        <f>VLOOKUP($G372,$B$3:$AH$370,20,FALSE)</f>
        <v>3.5324947589098529E-2</v>
      </c>
      <c r="V372" s="23">
        <f>VLOOKUP($G372,$B$3:$AH$370,21,FALSE)</f>
        <v>3.4456066945606698E-2</v>
      </c>
      <c r="W372" s="23">
        <f>VLOOKUP($G372,$B$3:$AH$370,22,FALSE)</f>
        <v>3.2427385892116183E-2</v>
      </c>
      <c r="X372" s="23">
        <f>VLOOKUP($G372,$B$3:$AH$370,23,FALSE)</f>
        <v>3.5548523206751052E-2</v>
      </c>
      <c r="Y372" s="23">
        <f>VLOOKUP($G372,$B$3:$AH$370,24,FALSE)</f>
        <v>3.7893617021276596E-2</v>
      </c>
      <c r="Z372" s="23">
        <f>VLOOKUP($G372,$B$3:$AH$370,25,FALSE)</f>
        <v>3.6292372881355929E-2</v>
      </c>
      <c r="AA372" s="23">
        <f>VLOOKUP($G372,$B$3:$AH$370,26,FALSE)</f>
        <v>3.7239130434782608E-2</v>
      </c>
      <c r="AB372" s="23">
        <f>VLOOKUP($G372,$B$3:$AH$370,27,FALSE)</f>
        <v>4.0089686098654709E-2</v>
      </c>
      <c r="AC372" s="23">
        <f>VLOOKUP($G372,$B$3:$AH$370,28,FALSE)</f>
        <v>3.9285714285714285E-2</v>
      </c>
      <c r="AD372" s="23">
        <f>VLOOKUP($G372,$B$3:$AH$370,29,FALSE)</f>
        <v>3.8495575221238941E-2</v>
      </c>
      <c r="AE372" s="38">
        <f>VLOOKUP($G372,$B$3:$AH$370,30,FALSE)</f>
        <v>3.5701943844492441E-2</v>
      </c>
      <c r="AF372" s="38">
        <f>VLOOKUP($G372,$B$3:$AH$370,31,FALSE)</f>
        <v>3.6325678496868477E-2</v>
      </c>
      <c r="AG372" s="38">
        <f>VLOOKUP($G372,$B$3:$AH$370,32,FALSE)</f>
        <v>3.2760736196319015E-2</v>
      </c>
      <c r="AH372" s="38">
        <f>VLOOKUP($G372,$B$3:$AH$370,33,FALSE)</f>
        <v>2.9541832669322709E-2</v>
      </c>
      <c r="AI372" s="42">
        <f>VLOOKUP($G372,$B$3:$AI$370,34,FALSE)</f>
        <v>3.0633946830265848E-2</v>
      </c>
      <c r="AJ372" s="42">
        <f>VLOOKUP($G372,$B$3:$AJ$370,35,FALSE)</f>
        <v>3.1938775510204083E-2</v>
      </c>
      <c r="AK372" s="42">
        <f>VLOOKUP($G372,$B$3:$AK$370,36,FALSE)</f>
        <v>6.0639175257731957E-2</v>
      </c>
      <c r="AL372" s="42">
        <f>VLOOKUP($G372,$B$3:$AL$370,37,FALSE)</f>
        <v>5.7532188841201717E-2</v>
      </c>
      <c r="AM372" s="42">
        <f>VLOOKUP($G372,$B$3:$AM$370,38,FALSE)</f>
        <v>5.7171492204899775E-2</v>
      </c>
      <c r="AN372" s="42" t="e">
        <f>VLOOKUP($G372,$B$3:$AN$370,39,FALSE)</f>
        <v>#REF!</v>
      </c>
      <c r="AO372" s="42" t="e">
        <f>VLOOKUP($G372,$B$3:$AO$370,40,FALSE)</f>
        <v>#REF!</v>
      </c>
      <c r="AP372" s="42" t="e">
        <f>VLOOKUP($G372,$B$3:$AP$370,41,FALSE)</f>
        <v>#REF!</v>
      </c>
      <c r="AQ372" s="42" t="e">
        <f>VLOOKUP($G372,$B$3:$AQ$370,42,FALSE)</f>
        <v>#REF!</v>
      </c>
      <c r="AR372" s="42" t="e">
        <f>VLOOKUP($G372,$B$3:$AR$370,43,FALSE)</f>
        <v>#REF!</v>
      </c>
      <c r="AS372" s="42" t="e">
        <f>VLOOKUP($G372,$B$3:$AS$370,44,FALSE)</f>
        <v>#REF!</v>
      </c>
      <c r="AT372" s="42" t="e">
        <f>VLOOKUP($G372,$B$3:$AT$370,45,FALSE)</f>
        <v>#REF!</v>
      </c>
      <c r="AU372" s="42" t="e">
        <f>VLOOKUP($G372,$B$3:$AU$370,46,FALSE)</f>
        <v>#REF!</v>
      </c>
      <c r="AV372" s="42" t="e">
        <f>VLOOKUP($G372,$B$3:$AV$370,47,FALSE)</f>
        <v>#REF!</v>
      </c>
      <c r="AW372" s="42" t="e">
        <f>VLOOKUP($G372,$B$3:$AW$370,48,FALSE)</f>
        <v>#REF!</v>
      </c>
      <c r="AX372" s="42" t="e">
        <f>VLOOKUP($G372,$B$3:$AX$370,49,FALSE)</f>
        <v>#REF!</v>
      </c>
      <c r="AY372" s="42" t="e">
        <f>VLOOKUP($G372,$B$3:$AY$370,50,FALSE)</f>
        <v>#REF!</v>
      </c>
      <c r="AZ372" s="42" t="e">
        <f>VLOOKUP($G372,$B$3:$AZ$370,51,FALSE)</f>
        <v>#REF!</v>
      </c>
      <c r="BA372" s="42" t="e">
        <f>VLOOKUP($G372,$B$3:$BA$370,52,FALSE)</f>
        <v>#REF!</v>
      </c>
      <c r="BB372" s="42" t="e">
        <f>VLOOKUP($G372,$B$3:$BB$370,53,FALSE)</f>
        <v>#REF!</v>
      </c>
      <c r="BC372" s="42" t="e">
        <f>VLOOKUP($G372,$B$3:BC$370,54,FALSE)</f>
        <v>#REF!</v>
      </c>
      <c r="BD372" s="42" t="e">
        <f>VLOOKUP($G372,$B$3:BD$370,55,FALSE)</f>
        <v>#REF!</v>
      </c>
      <c r="BE372" s="42" t="e">
        <f>VLOOKUP($G372,$B$3:BE$370,56,FALSE)</f>
        <v>#REF!</v>
      </c>
    </row>
    <row r="373" spans="1:57" x14ac:dyDescent="0.3">
      <c r="A373" s="5"/>
      <c r="B373" s="4"/>
      <c r="C373" s="3"/>
      <c r="D373" t="s">
        <v>8</v>
      </c>
      <c r="G373" t="str">
        <f>Graph!L4</f>
        <v>Cumbria LEP</v>
      </c>
      <c r="H373" s="23" t="e">
        <f>VLOOKUP($G373,$B$3:$AH$370,7,FALSE)</f>
        <v>#N/A</v>
      </c>
      <c r="I373" s="23" t="e">
        <f>VLOOKUP($G373,$B$3:$AH$370,8,FALSE)</f>
        <v>#N/A</v>
      </c>
      <c r="J373" s="23" t="e">
        <f>VLOOKUP($G373,$B$3:$AH$370,9,FALSE)</f>
        <v>#N/A</v>
      </c>
      <c r="K373" s="23" t="e">
        <f>VLOOKUP($G373,$B$3:$AH$370,10,FALSE)</f>
        <v>#N/A</v>
      </c>
      <c r="L373" s="23" t="e">
        <f>VLOOKUP($G373,$B$3:$AH$370,11,FALSE)</f>
        <v>#N/A</v>
      </c>
      <c r="M373" s="23" t="e">
        <f>VLOOKUP($G373,$B$3:$AH$370,12,FALSE)</f>
        <v>#N/A</v>
      </c>
      <c r="N373" s="23" t="e">
        <f>VLOOKUP($G373,$B$3:$AH$370,13,FALSE)</f>
        <v>#N/A</v>
      </c>
      <c r="O373" s="23" t="e">
        <f>VLOOKUP($G373,$B$3:$AH$370,14,FALSE)</f>
        <v>#N/A</v>
      </c>
      <c r="P373" s="23" t="e">
        <f>VLOOKUP($G373,$B$3:$AH$370,15,FALSE)</f>
        <v>#N/A</v>
      </c>
      <c r="Q373" s="23" t="e">
        <f>VLOOKUP($G373,$B$3:$AH$370,16,FALSE)</f>
        <v>#N/A</v>
      </c>
      <c r="R373" s="23" t="e">
        <f>VLOOKUP($G373,$B$3:$AH$370,17,FALSE)</f>
        <v>#N/A</v>
      </c>
      <c r="S373" s="23" t="e">
        <f>VLOOKUP($G373,$B$3:$AH$370,18,FALSE)</f>
        <v>#N/A</v>
      </c>
      <c r="T373" s="23" t="e">
        <f>VLOOKUP($G373,$B$3:$AH$370,19,FALSE)</f>
        <v>#N/A</v>
      </c>
      <c r="U373" s="23" t="e">
        <f>VLOOKUP($G373,$B$3:$AH$370,20,FALSE)</f>
        <v>#N/A</v>
      </c>
      <c r="V373" s="23" t="e">
        <f>VLOOKUP($G373,$B$3:$AH$370,21,FALSE)</f>
        <v>#N/A</v>
      </c>
      <c r="W373" s="23" t="e">
        <f>VLOOKUP($G373,$B$3:$AH$370,22,FALSE)</f>
        <v>#N/A</v>
      </c>
      <c r="X373" s="23" t="e">
        <f>VLOOKUP($G373,$B$3:$AH$370,23,FALSE)</f>
        <v>#N/A</v>
      </c>
      <c r="Y373" s="23" t="e">
        <f>VLOOKUP($G373,$B$3:$AH$370,24,FALSE)</f>
        <v>#N/A</v>
      </c>
      <c r="Z373" s="23" t="e">
        <f>VLOOKUP($G373,$B$3:$AH$370,25,FALSE)</f>
        <v>#N/A</v>
      </c>
      <c r="AA373" s="23" t="e">
        <f>VLOOKUP($G373,$B$3:$AH$370,26,FALSE)</f>
        <v>#N/A</v>
      </c>
      <c r="AB373" s="23" t="e">
        <f>VLOOKUP($G373,$B$3:$AH$370,27,FALSE)</f>
        <v>#N/A</v>
      </c>
      <c r="AC373" s="23" t="e">
        <f>VLOOKUP($G373,$B$3:$AH$370,28,FALSE)</f>
        <v>#N/A</v>
      </c>
      <c r="AD373" s="23" t="e">
        <f>VLOOKUP($G373,$B$3:$AH$370,29,FALSE)</f>
        <v>#N/A</v>
      </c>
      <c r="AE373" s="38" t="e">
        <f>VLOOKUP($G373,$B$3:$AH$370,30,FALSE)</f>
        <v>#N/A</v>
      </c>
      <c r="AF373" s="38" t="e">
        <f>VLOOKUP($G373,$B$3:$AH$370,31,FALSE)</f>
        <v>#N/A</v>
      </c>
      <c r="AG373" s="38" t="e">
        <f>VLOOKUP($G373,$B$3:$AH$370,32,FALSE)</f>
        <v>#N/A</v>
      </c>
      <c r="AH373" s="38" t="e">
        <f>VLOOKUP($G373,$B$3:$AH$370,33,FALSE)</f>
        <v>#N/A</v>
      </c>
      <c r="AI373" s="42" t="e">
        <f>VLOOKUP($G373,$B$3:$AI$370,34,FALSE)</f>
        <v>#N/A</v>
      </c>
      <c r="AJ373" s="42" t="e">
        <f>VLOOKUP($G373,$B$3:$AJ$370,35,FALSE)</f>
        <v>#N/A</v>
      </c>
      <c r="AK373" s="42" t="e">
        <f>VLOOKUP($G373,$B$3:$AK$370,36,FALSE)</f>
        <v>#N/A</v>
      </c>
      <c r="AL373" s="42" t="e">
        <f>VLOOKUP($G373,$B$3:$AL$370,37,FALSE)</f>
        <v>#N/A</v>
      </c>
      <c r="AM373" s="42" t="e">
        <f>VLOOKUP($G373,$B$3:$AM$370,38,FALSE)</f>
        <v>#N/A</v>
      </c>
      <c r="AN373" s="42" t="e">
        <f>VLOOKUP($G373,$B$3:$AN$370,39,FALSE)</f>
        <v>#N/A</v>
      </c>
      <c r="AO373" s="42" t="e">
        <f>VLOOKUP($G373,$B$3:$AO$370,40,FALSE)</f>
        <v>#N/A</v>
      </c>
      <c r="AP373" s="42" t="e">
        <f>VLOOKUP($G373,$B$3:$AP$370,41,FALSE)</f>
        <v>#N/A</v>
      </c>
      <c r="AQ373" s="42" t="e">
        <f>VLOOKUP($G373,$B$3:$AQ$370,42,FALSE)</f>
        <v>#N/A</v>
      </c>
      <c r="AR373" s="42" t="e">
        <f>VLOOKUP($G373,$B$3:$AR$370,43,FALSE)</f>
        <v>#N/A</v>
      </c>
      <c r="AS373" s="42" t="e">
        <f>VLOOKUP($G373,$B$3:$AS$370,44,FALSE)</f>
        <v>#N/A</v>
      </c>
      <c r="AT373" s="42" t="e">
        <f>VLOOKUP($G373,$B$3:$AT$370,45,FALSE)</f>
        <v>#N/A</v>
      </c>
      <c r="AU373" s="42" t="e">
        <f>VLOOKUP($G373,$B$3:$AU$370,46,FALSE)</f>
        <v>#N/A</v>
      </c>
      <c r="AV373" s="42" t="e">
        <f>VLOOKUP($G373,$B$3:$AV$370,47,FALSE)</f>
        <v>#N/A</v>
      </c>
      <c r="AW373" s="42" t="e">
        <f>VLOOKUP($G373,$B$3:$AW$370,48,FALSE)</f>
        <v>#N/A</v>
      </c>
      <c r="AX373" s="42" t="e">
        <f>VLOOKUP($G373,$B$3:$AX$370,49,FALSE)</f>
        <v>#N/A</v>
      </c>
      <c r="AY373" s="42" t="e">
        <f>VLOOKUP($G373,$B$3:$AY$370,50,FALSE)</f>
        <v>#N/A</v>
      </c>
      <c r="AZ373" s="42" t="e">
        <f>VLOOKUP($G373,$B$3:$AZ$370,51,FALSE)</f>
        <v>#N/A</v>
      </c>
      <c r="BA373" s="42" t="e">
        <f>VLOOKUP($G373,$B$3:$BA$370,52,FALSE)</f>
        <v>#N/A</v>
      </c>
      <c r="BB373" s="42" t="e">
        <f>VLOOKUP($G373,$B$3:$BB$370,53,FALSE)</f>
        <v>#N/A</v>
      </c>
      <c r="BC373" s="42" t="e">
        <f>VLOOKUP($G373,$B$3:BC$370,54,FALSE)</f>
        <v>#N/A</v>
      </c>
      <c r="BD373" s="42" t="e">
        <f>VLOOKUP($G373,$B$3:BD$370,55,FALSE)</f>
        <v>#N/A</v>
      </c>
      <c r="BE373" s="42" t="e">
        <f>VLOOKUP($G373,$B$3:BE$370,56,FALSE)</f>
        <v>#N/A</v>
      </c>
    </row>
    <row r="374" spans="1:57" x14ac:dyDescent="0.3">
      <c r="A374" s="5"/>
      <c r="B374" s="4"/>
      <c r="C374" s="3"/>
      <c r="G374" t="str">
        <f>Graph!L5</f>
        <v>Predominantly Rural Average</v>
      </c>
      <c r="H374" s="23" t="e">
        <f>VLOOKUP($G374,$B$3:$AH$370,7,FALSE)</f>
        <v>#DIV/0!</v>
      </c>
      <c r="I374" s="23">
        <f>VLOOKUP($G374,$B$3:$AH$370,8,FALSE)</f>
        <v>5.0095798940185676E-2</v>
      </c>
      <c r="J374" s="23">
        <f>VLOOKUP($G374,$B$3:$AH$370,9,FALSE)</f>
        <v>4.6254515164630562E-2</v>
      </c>
      <c r="K374" s="23">
        <f>VLOOKUP($G374,$B$3:$AH$370,10,FALSE)</f>
        <v>4.4246288573752804E-2</v>
      </c>
      <c r="L374" s="23">
        <f>VLOOKUP($G374,$B$3:$AH$370,11,FALSE)</f>
        <v>4.4549750460136241E-2</v>
      </c>
      <c r="M374" s="23">
        <f>VLOOKUP($G374,$B$3:$AH$370,12,FALSE)</f>
        <v>3.843073568701974E-2</v>
      </c>
      <c r="N374" s="23">
        <f>VLOOKUP($G374,$B$3:$AH$370,13,FALSE)</f>
        <v>3.4676929709178482E-2</v>
      </c>
      <c r="O374" s="23">
        <f>VLOOKUP($G374,$B$3:$AH$370,14,FALSE)</f>
        <v>3.3450010701317562E-2</v>
      </c>
      <c r="P374" s="23">
        <f>VLOOKUP($G374,$B$3:$AH$370,15,FALSE)</f>
        <v>3.3730037944372793E-2</v>
      </c>
      <c r="Q374" s="23">
        <f>VLOOKUP($G374,$B$3:$AH$370,16,FALSE)</f>
        <v>3.0778932583493245E-2</v>
      </c>
      <c r="R374" s="23">
        <f>VLOOKUP($G374,$B$3:$AH$370,17,FALSE)</f>
        <v>2.9354617470854667E-2</v>
      </c>
      <c r="S374" s="23">
        <f>VLOOKUP($G374,$B$3:$AH$370,18,FALSE)</f>
        <v>2.9545878421242233E-2</v>
      </c>
      <c r="T374" s="23">
        <f>VLOOKUP($G374,$B$3:$AH$370,19,FALSE)</f>
        <v>3.1227034857094927E-2</v>
      </c>
      <c r="U374" s="23">
        <f>VLOOKUP($G374,$B$3:$AH$370,20,FALSE)</f>
        <v>2.9387835296418269E-2</v>
      </c>
      <c r="V374" s="23">
        <f>VLOOKUP($G374,$B$3:$AH$370,21,FALSE)</f>
        <v>2.8407952669925039E-2</v>
      </c>
      <c r="W374" s="23">
        <f>VLOOKUP($G374,$B$3:$AH$370,22,FALSE)</f>
        <v>2.8792761737597605E-2</v>
      </c>
      <c r="X374" s="23">
        <f>VLOOKUP($G374,$B$3:$AH$370,23,FALSE)</f>
        <v>3.0284780513062069E-2</v>
      </c>
      <c r="Y374" s="23">
        <f>VLOOKUP($G374,$B$3:$AH$370,24,FALSE)</f>
        <v>2.9026230719045264E-2</v>
      </c>
      <c r="Z374" s="23">
        <f>VLOOKUP($G374,$B$3:$AH$370,25,FALSE)</f>
        <v>2.76563085289445E-2</v>
      </c>
      <c r="AA374" s="23">
        <f>VLOOKUP($G374,$B$3:$AH$370,26,FALSE)</f>
        <v>2.804260010501226E-2</v>
      </c>
      <c r="AB374" s="23">
        <f>VLOOKUP($G374,$B$3:$AH$370,27,FALSE)</f>
        <v>2.9778038917135714E-2</v>
      </c>
      <c r="AC374" s="23">
        <f>VLOOKUP($G374,$B$3:$AH$370,28,FALSE)</f>
        <v>2.8629394719042012E-2</v>
      </c>
      <c r="AD374" s="23">
        <f>VLOOKUP($G374,$B$3:$AH$370,29,FALSE)</f>
        <v>2.7742762916416402E-2</v>
      </c>
      <c r="AE374" s="38">
        <f>VLOOKUP($G374,$B$3:$AH$370,30,FALSE)</f>
        <v>2.8258140351462568E-2</v>
      </c>
      <c r="AF374" s="38">
        <f>VLOOKUP($G374,$B$3:$AH$370,31,FALSE)</f>
        <v>2.9859889793768662E-2</v>
      </c>
      <c r="AG374" s="38">
        <f>VLOOKUP($G374,$B$3:$AH$370,32,FALSE)</f>
        <v>2.8437301352557304E-2</v>
      </c>
      <c r="AH374" s="38">
        <f>VLOOKUP($G374,$B$3:$AH$370,33,FALSE)</f>
        <v>2.802983874212147E-2</v>
      </c>
      <c r="AI374" s="42">
        <f>VLOOKUP($G374,$B$3:$AI$370,34,FALSE)</f>
        <v>2.8707820028853453E-2</v>
      </c>
      <c r="AJ374" s="42">
        <f>VLOOKUP($G374,$B$3:$AJ$370,35,FALSE)</f>
        <v>3.0644020052055861E-2</v>
      </c>
      <c r="AK374" s="42">
        <f>VLOOKUP($G374,$B$3:$AK$370,36,FALSE)</f>
        <v>6.4928015232935357E-2</v>
      </c>
      <c r="AL374" s="42">
        <f>VLOOKUP($G374,$B$3:$AL$370,37,FALSE)</f>
        <v>6.2577179084941453E-2</v>
      </c>
      <c r="AM374" s="42">
        <f>VLOOKUP($G374,$B$3:$AM$370,38,FALSE)</f>
        <v>5.9801764127916754E-2</v>
      </c>
      <c r="AN374" s="42" t="e">
        <f>VLOOKUP($G374,$B$3:$AN$370,39,FALSE)</f>
        <v>#REF!</v>
      </c>
      <c r="AO374" s="42" t="e">
        <f>VLOOKUP($G374,$B$3:$AO$370,40,FALSE)</f>
        <v>#REF!</v>
      </c>
      <c r="AP374" s="42" t="e">
        <f>VLOOKUP($G374,$B$3:$AP$370,41,FALSE)</f>
        <v>#REF!</v>
      </c>
      <c r="AQ374" s="42" t="e">
        <f>VLOOKUP($G374,$B$3:$AQ$370,42,FALSE)</f>
        <v>#REF!</v>
      </c>
      <c r="AR374" s="42" t="e">
        <f>VLOOKUP($G374,$B$3:$AR$370,43,FALSE)</f>
        <v>#REF!</v>
      </c>
      <c r="AS374" s="42" t="e">
        <f>VLOOKUP($G374,$B$3:$AS$370,44,FALSE)</f>
        <v>#REF!</v>
      </c>
      <c r="AT374" s="42" t="e">
        <f>VLOOKUP($G374,$B$3:$AT$370,45,FALSE)</f>
        <v>#REF!</v>
      </c>
      <c r="AU374" s="42" t="e">
        <f>VLOOKUP($G374,$B$3:$AU$370,46,FALSE)</f>
        <v>#REF!</v>
      </c>
      <c r="AV374" s="42" t="e">
        <f>VLOOKUP($G374,$B$3:$AV$370,47,FALSE)</f>
        <v>#REF!</v>
      </c>
      <c r="AW374" s="42" t="e">
        <f>VLOOKUP($G374,$B$3:$AW$370,48,FALSE)</f>
        <v>#REF!</v>
      </c>
      <c r="AX374" s="42" t="e">
        <f>VLOOKUP($G374,$B$3:$AX$370,49,FALSE)</f>
        <v>#REF!</v>
      </c>
      <c r="AY374" s="42" t="e">
        <f>VLOOKUP($G374,$B$3:$AY$370,50,FALSE)</f>
        <v>#REF!</v>
      </c>
      <c r="AZ374" s="42" t="e">
        <f>VLOOKUP($G374,$B$3:$AZ$370,51,FALSE)</f>
        <v>#REF!</v>
      </c>
      <c r="BA374" s="42" t="e">
        <f>VLOOKUP($G374,$B$3:$BA$370,52,FALSE)</f>
        <v>#REF!</v>
      </c>
      <c r="BB374" s="42" t="e">
        <f>VLOOKUP($G374,$B$3:$BB$370,53,FALSE)</f>
        <v>#REF!</v>
      </c>
      <c r="BC374" s="42" t="e">
        <f>VLOOKUP($G374,$B$3:BC$370,54,FALSE)</f>
        <v>#REF!</v>
      </c>
      <c r="BD374" s="42" t="e">
        <f>VLOOKUP($G374,$B$3:BD$370,55,FALSE)</f>
        <v>#REF!</v>
      </c>
      <c r="BE374" s="42" t="e">
        <f>VLOOKUP($G374,$B$3:BE$370,56,FALSE)</f>
        <v>#REF!</v>
      </c>
    </row>
    <row r="375" spans="1:57" x14ac:dyDescent="0.3">
      <c r="A375" s="5"/>
      <c r="B375" s="4"/>
      <c r="C375" s="3"/>
    </row>
    <row r="376" spans="1:57" x14ac:dyDescent="0.3">
      <c r="A376" s="5"/>
      <c r="B376" s="4"/>
      <c r="C376" s="3"/>
    </row>
    <row r="377" spans="1:57" x14ac:dyDescent="0.3">
      <c r="A377" s="5"/>
      <c r="B377" s="4"/>
      <c r="C377" s="3"/>
      <c r="G377" t="s">
        <v>2</v>
      </c>
      <c r="H377" s="38" t="e">
        <f t="shared" ref="H377" si="7">IF($D383="high",MIN(H$3:H$349),MAX(H$3:H$349))</f>
        <v>#DIV/0!</v>
      </c>
      <c r="I377">
        <f>IF($D383="high",MIN(I$3:I$345),MAX(I$3:I$345))</f>
        <v>0.16031198686371101</v>
      </c>
      <c r="J377">
        <f t="shared" ref="J377:AM377" si="8">IF($D383="high",MIN(J$3:J$345),MAX(J$3:J$345))</f>
        <v>0.14991856677524429</v>
      </c>
      <c r="K377">
        <f t="shared" si="8"/>
        <v>0.14103392568659129</v>
      </c>
      <c r="L377">
        <f t="shared" si="8"/>
        <v>0.13860502838605029</v>
      </c>
      <c r="M377">
        <f t="shared" si="8"/>
        <v>0.12402471315092674</v>
      </c>
      <c r="N377">
        <f t="shared" si="8"/>
        <v>0.11370253164556962</v>
      </c>
      <c r="O377">
        <f t="shared" si="8"/>
        <v>0.10694915254237287</v>
      </c>
      <c r="P377">
        <f t="shared" si="8"/>
        <v>0.10664484451718494</v>
      </c>
      <c r="Q377">
        <f t="shared" si="8"/>
        <v>0.10063545150501672</v>
      </c>
      <c r="R377">
        <f t="shared" si="8"/>
        <v>9.5070943861813695E-2</v>
      </c>
      <c r="S377">
        <f t="shared" si="8"/>
        <v>9.9529042386185249E-2</v>
      </c>
      <c r="T377">
        <f t="shared" si="8"/>
        <v>0.10482225656877898</v>
      </c>
      <c r="U377">
        <f t="shared" si="8"/>
        <v>0.10112654320987655</v>
      </c>
      <c r="V377">
        <f t="shared" si="8"/>
        <v>0.10081993569131832</v>
      </c>
      <c r="W377">
        <f t="shared" si="8"/>
        <v>0.10050874403815581</v>
      </c>
      <c r="X377">
        <f t="shared" si="8"/>
        <v>0.10299999999999999</v>
      </c>
      <c r="Y377">
        <f t="shared" si="8"/>
        <v>9.7942583732057414E-2</v>
      </c>
      <c r="Z377">
        <f t="shared" si="8"/>
        <v>9.4711538461538458E-2</v>
      </c>
      <c r="AA377">
        <f t="shared" si="8"/>
        <v>9.8625000000000004E-2</v>
      </c>
      <c r="AB377">
        <f t="shared" si="8"/>
        <v>0.10233250620347395</v>
      </c>
      <c r="AC377">
        <f t="shared" si="8"/>
        <v>9.9113300492610842E-2</v>
      </c>
      <c r="AD377">
        <f t="shared" si="8"/>
        <v>9.8847117794486211E-2</v>
      </c>
      <c r="AE377">
        <f t="shared" si="8"/>
        <v>9.4414634146341464E-2</v>
      </c>
      <c r="AF377">
        <f t="shared" si="8"/>
        <v>9.6716244929495848E-2</v>
      </c>
      <c r="AG377">
        <f t="shared" si="8"/>
        <v>9.6970514550009629E-2</v>
      </c>
      <c r="AH377">
        <f t="shared" si="8"/>
        <v>9.7161773172135868E-2</v>
      </c>
      <c r="AI377">
        <f t="shared" si="8"/>
        <v>9.6177258805513019E-2</v>
      </c>
      <c r="AJ377">
        <f t="shared" si="8"/>
        <v>0.10104562737642586</v>
      </c>
      <c r="AK377">
        <f t="shared" si="8"/>
        <v>0.16789968652037618</v>
      </c>
      <c r="AL377">
        <f t="shared" si="8"/>
        <v>0.15770770392749245</v>
      </c>
      <c r="AM377">
        <f t="shared" si="8"/>
        <v>0.16001618122977346</v>
      </c>
      <c r="AN377" t="e">
        <f t="shared" ref="AN377:BE377" si="9">IF($D383="high",MIN(AN$3:AN$349),MAX(AN$3:AN$349))</f>
        <v>#REF!</v>
      </c>
      <c r="AO377" t="e">
        <f t="shared" si="9"/>
        <v>#REF!</v>
      </c>
      <c r="AP377" t="e">
        <f t="shared" si="9"/>
        <v>#REF!</v>
      </c>
      <c r="AQ377" t="e">
        <f t="shared" si="9"/>
        <v>#REF!</v>
      </c>
      <c r="AR377" t="e">
        <f t="shared" si="9"/>
        <v>#REF!</v>
      </c>
      <c r="AS377" t="e">
        <f t="shared" si="9"/>
        <v>#REF!</v>
      </c>
      <c r="AT377" t="e">
        <f t="shared" si="9"/>
        <v>#REF!</v>
      </c>
      <c r="AU377" t="e">
        <f t="shared" si="9"/>
        <v>#REF!</v>
      </c>
      <c r="AV377" t="e">
        <f t="shared" si="9"/>
        <v>#REF!</v>
      </c>
      <c r="AW377" t="e">
        <f t="shared" si="9"/>
        <v>#REF!</v>
      </c>
      <c r="AX377" t="e">
        <f t="shared" si="9"/>
        <v>#REF!</v>
      </c>
      <c r="AY377" t="e">
        <f t="shared" si="9"/>
        <v>#REF!</v>
      </c>
      <c r="AZ377" t="e">
        <f t="shared" si="9"/>
        <v>#REF!</v>
      </c>
      <c r="BA377" t="e">
        <f t="shared" si="9"/>
        <v>#REF!</v>
      </c>
      <c r="BB377" t="e">
        <f t="shared" si="9"/>
        <v>#REF!</v>
      </c>
      <c r="BC377" t="e">
        <f t="shared" si="9"/>
        <v>#REF!</v>
      </c>
      <c r="BD377" t="e">
        <f t="shared" si="9"/>
        <v>#REF!</v>
      </c>
      <c r="BE377" t="e">
        <f t="shared" si="9"/>
        <v>#REF!</v>
      </c>
    </row>
    <row r="378" spans="1:57" x14ac:dyDescent="0.3">
      <c r="A378" s="1"/>
      <c r="B378" s="2"/>
      <c r="C378" s="3"/>
      <c r="H378" s="38" t="e">
        <f t="shared" ref="H378" si="10">IF($D383="high",QUARTILE(H$3:H$349,1),QUARTILE(H$3:H$349,3))</f>
        <v>#DIV/0!</v>
      </c>
      <c r="I378">
        <f>IF($D383="high",QUARTILE(I$3:I$345,1),QUARTILE(I$3:I$345,3))</f>
        <v>7.6165191740412974E-2</v>
      </c>
      <c r="J378">
        <f t="shared" ref="J378:AM378" si="11">IF($D383="high",QUARTILE(J$3:J$345,1),QUARTILE(J$3:J$345,3))</f>
        <v>7.0935374149659863E-2</v>
      </c>
      <c r="K378">
        <f t="shared" si="11"/>
        <v>6.6345762711864403E-2</v>
      </c>
      <c r="L378">
        <f t="shared" si="11"/>
        <v>6.7256235827664393E-2</v>
      </c>
      <c r="M378">
        <f t="shared" si="11"/>
        <v>5.9649758454106278E-2</v>
      </c>
      <c r="N378">
        <f t="shared" si="11"/>
        <v>5.3385300668151447E-2</v>
      </c>
      <c r="O378">
        <f t="shared" si="11"/>
        <v>4.9619999999999997E-2</v>
      </c>
      <c r="P378">
        <f t="shared" si="11"/>
        <v>5.0253807106598984E-2</v>
      </c>
      <c r="Q378">
        <f t="shared" si="11"/>
        <v>4.8003300330033007E-2</v>
      </c>
      <c r="R378">
        <f t="shared" si="11"/>
        <v>4.64297253634895E-2</v>
      </c>
      <c r="S378">
        <f t="shared" si="11"/>
        <v>4.4898305084745765E-2</v>
      </c>
      <c r="T378">
        <f t="shared" si="11"/>
        <v>4.6800804828973842E-2</v>
      </c>
      <c r="U378">
        <f t="shared" si="11"/>
        <v>4.4951106915188471E-2</v>
      </c>
      <c r="V378">
        <f t="shared" si="11"/>
        <v>4.3446124965770369E-2</v>
      </c>
      <c r="W378">
        <f t="shared" si="11"/>
        <v>4.2757746911473618E-2</v>
      </c>
      <c r="X378">
        <f t="shared" si="11"/>
        <v>4.4763715541739545E-2</v>
      </c>
      <c r="Y378">
        <f t="shared" si="11"/>
        <v>4.3881040469596129E-2</v>
      </c>
      <c r="Z378">
        <f t="shared" si="11"/>
        <v>4.210878710531292E-2</v>
      </c>
      <c r="AA378">
        <f t="shared" si="11"/>
        <v>4.1315336554698254E-2</v>
      </c>
      <c r="AB378">
        <f t="shared" si="11"/>
        <v>4.3426738352335563E-2</v>
      </c>
      <c r="AC378">
        <f t="shared" si="11"/>
        <v>4.3410029236300426E-2</v>
      </c>
      <c r="AD378">
        <f t="shared" si="11"/>
        <v>4.2971515759212681E-2</v>
      </c>
      <c r="AE378">
        <f t="shared" si="11"/>
        <v>4.1460582223242996E-2</v>
      </c>
      <c r="AF378">
        <f t="shared" si="11"/>
        <v>4.4271105904374525E-2</v>
      </c>
      <c r="AG378">
        <f t="shared" si="11"/>
        <v>4.3775844651632652E-2</v>
      </c>
      <c r="AH378">
        <f t="shared" si="11"/>
        <v>4.3866806665763453E-2</v>
      </c>
      <c r="AI378">
        <f t="shared" si="11"/>
        <v>4.2466525643729824E-2</v>
      </c>
      <c r="AJ378">
        <f t="shared" si="11"/>
        <v>4.5663454820225144E-2</v>
      </c>
      <c r="AK378">
        <f t="shared" si="11"/>
        <v>8.9124893797790997E-2</v>
      </c>
      <c r="AL378">
        <f t="shared" si="11"/>
        <v>8.672220362855429E-2</v>
      </c>
      <c r="AM378">
        <f t="shared" si="11"/>
        <v>8.5247925176372516E-2</v>
      </c>
      <c r="AN378" t="e">
        <f t="shared" ref="AN378:BE378" si="12">IF($D383="high",QUARTILE(AN$3:AN$349,1),QUARTILE(AN$3:AN$349,3))</f>
        <v>#REF!</v>
      </c>
      <c r="AO378" t="e">
        <f t="shared" si="12"/>
        <v>#REF!</v>
      </c>
      <c r="AP378" t="e">
        <f t="shared" si="12"/>
        <v>#REF!</v>
      </c>
      <c r="AQ378" t="e">
        <f t="shared" si="12"/>
        <v>#REF!</v>
      </c>
      <c r="AR378" t="e">
        <f t="shared" si="12"/>
        <v>#REF!</v>
      </c>
      <c r="AS378" t="e">
        <f t="shared" si="12"/>
        <v>#REF!</v>
      </c>
      <c r="AT378" t="e">
        <f t="shared" si="12"/>
        <v>#REF!</v>
      </c>
      <c r="AU378" t="e">
        <f t="shared" si="12"/>
        <v>#REF!</v>
      </c>
      <c r="AV378" t="e">
        <f t="shared" si="12"/>
        <v>#REF!</v>
      </c>
      <c r="AW378" t="e">
        <f t="shared" si="12"/>
        <v>#REF!</v>
      </c>
      <c r="AX378" t="e">
        <f t="shared" si="12"/>
        <v>#REF!</v>
      </c>
      <c r="AY378" t="e">
        <f t="shared" si="12"/>
        <v>#REF!</v>
      </c>
      <c r="AZ378" t="e">
        <f t="shared" si="12"/>
        <v>#REF!</v>
      </c>
      <c r="BA378" t="e">
        <f t="shared" si="12"/>
        <v>#REF!</v>
      </c>
      <c r="BB378" t="e">
        <f t="shared" si="12"/>
        <v>#REF!</v>
      </c>
      <c r="BC378" t="e">
        <f t="shared" si="12"/>
        <v>#REF!</v>
      </c>
      <c r="BD378" t="e">
        <f t="shared" si="12"/>
        <v>#REF!</v>
      </c>
      <c r="BE378" t="e">
        <f t="shared" si="12"/>
        <v>#REF!</v>
      </c>
    </row>
    <row r="379" spans="1:57" x14ac:dyDescent="0.3">
      <c r="A379" s="1"/>
      <c r="B379" s="2"/>
      <c r="C379" s="3"/>
      <c r="H379" s="38" t="e">
        <f t="shared" ref="H379" si="13">QUARTILE(H$3:H$349,2)</f>
        <v>#DIV/0!</v>
      </c>
      <c r="I379">
        <f>QUARTILE(I$3:I$345,2)</f>
        <v>5.2750455373406197E-2</v>
      </c>
      <c r="J379">
        <f t="shared" ref="J379:AM379" si="14">QUARTILE(J$3:J$345,2)</f>
        <v>4.8705234159779613E-2</v>
      </c>
      <c r="K379">
        <f t="shared" si="14"/>
        <v>4.5794871794871794E-2</v>
      </c>
      <c r="L379">
        <f t="shared" si="14"/>
        <v>4.6371841155234655E-2</v>
      </c>
      <c r="M379">
        <f t="shared" si="14"/>
        <v>4.1404741000877966E-2</v>
      </c>
      <c r="N379">
        <f t="shared" si="14"/>
        <v>3.6938202247191014E-2</v>
      </c>
      <c r="O379">
        <f t="shared" si="14"/>
        <v>3.4579256360078275E-2</v>
      </c>
      <c r="P379">
        <f t="shared" si="14"/>
        <v>3.4540901502504176E-2</v>
      </c>
      <c r="Q379">
        <f t="shared" si="14"/>
        <v>3.2953890489913547E-2</v>
      </c>
      <c r="R379">
        <f t="shared" si="14"/>
        <v>3.1651542649727769E-2</v>
      </c>
      <c r="S379">
        <f t="shared" si="14"/>
        <v>3.0072639225181597E-2</v>
      </c>
      <c r="T379">
        <f t="shared" si="14"/>
        <v>3.1795841209829867E-2</v>
      </c>
      <c r="U379">
        <f t="shared" si="14"/>
        <v>3.08715926818025E-2</v>
      </c>
      <c r="V379">
        <f t="shared" si="14"/>
        <v>3.0079583689693455E-2</v>
      </c>
      <c r="W379">
        <f t="shared" si="14"/>
        <v>2.9335308448949406E-2</v>
      </c>
      <c r="X379">
        <f t="shared" si="14"/>
        <v>3.0398740972086669E-2</v>
      </c>
      <c r="Y379">
        <f t="shared" si="14"/>
        <v>2.9885753834025426E-2</v>
      </c>
      <c r="Z379">
        <f t="shared" si="14"/>
        <v>2.8876766936062656E-2</v>
      </c>
      <c r="AA379">
        <f t="shared" si="14"/>
        <v>2.8470812009708121E-2</v>
      </c>
      <c r="AB379">
        <f t="shared" si="14"/>
        <v>3.022316438931421E-2</v>
      </c>
      <c r="AC379">
        <f t="shared" si="14"/>
        <v>2.9612735965427184E-2</v>
      </c>
      <c r="AD379">
        <f t="shared" si="14"/>
        <v>2.9015048196599759E-2</v>
      </c>
      <c r="AE379">
        <f t="shared" si="14"/>
        <v>2.8772575973238367E-2</v>
      </c>
      <c r="AF379">
        <f t="shared" si="14"/>
        <v>3.0802197114983741E-2</v>
      </c>
      <c r="AG379">
        <f t="shared" si="14"/>
        <v>3.0072871572871571E-2</v>
      </c>
      <c r="AH379">
        <f t="shared" si="14"/>
        <v>2.9918692593440703E-2</v>
      </c>
      <c r="AI379">
        <f t="shared" si="14"/>
        <v>2.9725488425716925E-2</v>
      </c>
      <c r="AJ379">
        <f t="shared" si="14"/>
        <v>3.1534841331188501E-2</v>
      </c>
      <c r="AK379">
        <f t="shared" si="14"/>
        <v>6.8418079096045192E-2</v>
      </c>
      <c r="AL379">
        <f t="shared" si="14"/>
        <v>6.8004985324267325E-2</v>
      </c>
      <c r="AM379">
        <f t="shared" si="14"/>
        <v>6.5376633365703582E-2</v>
      </c>
      <c r="AN379" t="e">
        <f t="shared" ref="AN379:BE379" si="15">QUARTILE(AN$3:AN$349,2)</f>
        <v>#REF!</v>
      </c>
      <c r="AO379" t="e">
        <f t="shared" si="15"/>
        <v>#REF!</v>
      </c>
      <c r="AP379" t="e">
        <f t="shared" si="15"/>
        <v>#REF!</v>
      </c>
      <c r="AQ379" t="e">
        <f t="shared" si="15"/>
        <v>#REF!</v>
      </c>
      <c r="AR379" t="e">
        <f t="shared" si="15"/>
        <v>#REF!</v>
      </c>
      <c r="AS379" t="e">
        <f t="shared" si="15"/>
        <v>#REF!</v>
      </c>
      <c r="AT379" t="e">
        <f t="shared" si="15"/>
        <v>#REF!</v>
      </c>
      <c r="AU379" t="e">
        <f t="shared" si="15"/>
        <v>#REF!</v>
      </c>
      <c r="AV379" t="e">
        <f t="shared" si="15"/>
        <v>#REF!</v>
      </c>
      <c r="AW379" t="e">
        <f t="shared" si="15"/>
        <v>#REF!</v>
      </c>
      <c r="AX379" t="e">
        <f t="shared" si="15"/>
        <v>#REF!</v>
      </c>
      <c r="AY379" t="e">
        <f t="shared" si="15"/>
        <v>#REF!</v>
      </c>
      <c r="AZ379" t="e">
        <f t="shared" si="15"/>
        <v>#REF!</v>
      </c>
      <c r="BA379" t="e">
        <f t="shared" si="15"/>
        <v>#REF!</v>
      </c>
      <c r="BB379" t="e">
        <f t="shared" si="15"/>
        <v>#REF!</v>
      </c>
      <c r="BC379" t="e">
        <f t="shared" si="15"/>
        <v>#REF!</v>
      </c>
      <c r="BD379" t="e">
        <f t="shared" si="15"/>
        <v>#REF!</v>
      </c>
      <c r="BE379" t="e">
        <f t="shared" si="15"/>
        <v>#REF!</v>
      </c>
    </row>
    <row r="380" spans="1:57" x14ac:dyDescent="0.3">
      <c r="A380" s="1"/>
      <c r="B380" s="2"/>
      <c r="C380" s="3"/>
      <c r="H380" s="38" t="e">
        <f t="shared" ref="H380" si="16">IF($D383="high",QUARTILE(H$3:H$349,3),QUARTILE(H$3:H$349,1))</f>
        <v>#DIV/0!</v>
      </c>
      <c r="I380">
        <f>IF($D383="high",QUARTILE(I$3:I$345,3),QUARTILE(I$3:I$345,1))</f>
        <v>3.74140182847192E-2</v>
      </c>
      <c r="J380">
        <f t="shared" ref="J380:AM380" si="17">IF($D383="high",QUARTILE(J$3:J$345,3),QUARTILE(J$3:J$345,1))</f>
        <v>3.5086505190311416E-2</v>
      </c>
      <c r="K380">
        <f t="shared" si="17"/>
        <v>3.2903780068728523E-2</v>
      </c>
      <c r="L380">
        <f t="shared" si="17"/>
        <v>3.3569023569023568E-2</v>
      </c>
      <c r="M380">
        <f t="shared" si="17"/>
        <v>2.9088983050847457E-2</v>
      </c>
      <c r="N380">
        <f t="shared" si="17"/>
        <v>2.6322463768115943E-2</v>
      </c>
      <c r="O380">
        <f t="shared" si="17"/>
        <v>2.3769948810599219E-2</v>
      </c>
      <c r="P380">
        <f t="shared" si="17"/>
        <v>2.4411473788328388E-2</v>
      </c>
      <c r="Q380">
        <f t="shared" si="17"/>
        <v>2.3011647254575707E-2</v>
      </c>
      <c r="R380">
        <f t="shared" si="17"/>
        <v>2.2173913043478259E-2</v>
      </c>
      <c r="S380">
        <f t="shared" si="17"/>
        <v>2.1747967479674796E-2</v>
      </c>
      <c r="T380">
        <f t="shared" si="17"/>
        <v>2.3263009845288327E-2</v>
      </c>
      <c r="U380">
        <f t="shared" si="17"/>
        <v>2.1897518145484962E-2</v>
      </c>
      <c r="V380">
        <f t="shared" si="17"/>
        <v>2.1351079705056182E-2</v>
      </c>
      <c r="W380">
        <f t="shared" si="17"/>
        <v>2.1229178157749586E-2</v>
      </c>
      <c r="X380">
        <f t="shared" si="17"/>
        <v>2.2146772668258825E-2</v>
      </c>
      <c r="Y380">
        <f t="shared" si="17"/>
        <v>2.160502563493839E-2</v>
      </c>
      <c r="Z380">
        <f t="shared" si="17"/>
        <v>2.1000640595711016E-2</v>
      </c>
      <c r="AA380">
        <f t="shared" si="17"/>
        <v>2.0561344888796074E-2</v>
      </c>
      <c r="AB380">
        <f t="shared" si="17"/>
        <v>2.2010522435128677E-2</v>
      </c>
      <c r="AC380">
        <f t="shared" si="17"/>
        <v>2.1280486832346679E-2</v>
      </c>
      <c r="AD380">
        <f t="shared" si="17"/>
        <v>2.0896139705882354E-2</v>
      </c>
      <c r="AE380">
        <f t="shared" si="17"/>
        <v>2.0792551090547222E-2</v>
      </c>
      <c r="AF380">
        <f t="shared" si="17"/>
        <v>2.2168930674518202E-2</v>
      </c>
      <c r="AG380">
        <f t="shared" si="17"/>
        <v>2.1563391869404754E-2</v>
      </c>
      <c r="AH380">
        <f t="shared" si="17"/>
        <v>2.132966909508871E-2</v>
      </c>
      <c r="AI380">
        <f t="shared" si="17"/>
        <v>2.1232810296191819E-2</v>
      </c>
      <c r="AJ380">
        <f t="shared" si="17"/>
        <v>2.2651413345690454E-2</v>
      </c>
      <c r="AK380">
        <f t="shared" si="17"/>
        <v>5.4979591836734697E-2</v>
      </c>
      <c r="AL380">
        <f t="shared" si="17"/>
        <v>5.4755244755244757E-2</v>
      </c>
      <c r="AM380">
        <f t="shared" si="17"/>
        <v>5.2564255160381719E-2</v>
      </c>
      <c r="AN380" t="e">
        <f t="shared" ref="AN380:BE380" si="18">IF($D383="high",QUARTILE(AN$3:AN$349,3),QUARTILE(AN$3:AN$349,1))</f>
        <v>#REF!</v>
      </c>
      <c r="AO380" t="e">
        <f t="shared" si="18"/>
        <v>#REF!</v>
      </c>
      <c r="AP380" t="e">
        <f t="shared" si="18"/>
        <v>#REF!</v>
      </c>
      <c r="AQ380" t="e">
        <f t="shared" si="18"/>
        <v>#REF!</v>
      </c>
      <c r="AR380" t="e">
        <f t="shared" si="18"/>
        <v>#REF!</v>
      </c>
      <c r="AS380" t="e">
        <f t="shared" si="18"/>
        <v>#REF!</v>
      </c>
      <c r="AT380" t="e">
        <f t="shared" si="18"/>
        <v>#REF!</v>
      </c>
      <c r="AU380" t="e">
        <f t="shared" si="18"/>
        <v>#REF!</v>
      </c>
      <c r="AV380" t="e">
        <f t="shared" si="18"/>
        <v>#REF!</v>
      </c>
      <c r="AW380" t="e">
        <f t="shared" si="18"/>
        <v>#REF!</v>
      </c>
      <c r="AX380" t="e">
        <f t="shared" si="18"/>
        <v>#REF!</v>
      </c>
      <c r="AY380" t="e">
        <f t="shared" si="18"/>
        <v>#REF!</v>
      </c>
      <c r="AZ380" t="e">
        <f t="shared" si="18"/>
        <v>#REF!</v>
      </c>
      <c r="BA380" t="e">
        <f t="shared" si="18"/>
        <v>#REF!</v>
      </c>
      <c r="BB380" t="e">
        <f t="shared" si="18"/>
        <v>#REF!</v>
      </c>
      <c r="BC380" t="e">
        <f t="shared" si="18"/>
        <v>#REF!</v>
      </c>
      <c r="BD380" t="e">
        <f t="shared" si="18"/>
        <v>#REF!</v>
      </c>
      <c r="BE380" t="e">
        <f t="shared" si="18"/>
        <v>#REF!</v>
      </c>
    </row>
    <row r="381" spans="1:57" x14ac:dyDescent="0.3">
      <c r="A381" s="1"/>
      <c r="B381" s="2"/>
      <c r="C381" s="3" t="s">
        <v>5</v>
      </c>
      <c r="D381" t="str">
        <f>Graph!L4</f>
        <v>Cumbria LEP</v>
      </c>
      <c r="G381" t="s">
        <v>1</v>
      </c>
      <c r="H381" s="27" t="e">
        <f t="shared" ref="H381" si="19">IF($D383="high",MAX(H$3:H$349),MIN(H$3:H$349))</f>
        <v>#DIV/0!</v>
      </c>
      <c r="I381" s="27">
        <f>IF($D383="high",MAX(I$3:I$345),MIN(I$3:I$345))</f>
        <v>1.8601252609603339E-2</v>
      </c>
      <c r="J381" s="27">
        <f t="shared" ref="J381:AM381" si="20">IF($D383="high",MAX(J$3:J$345),MIN(J$3:J$345))</f>
        <v>1.9331585845347315E-2</v>
      </c>
      <c r="K381" s="27">
        <f t="shared" si="20"/>
        <v>1.6760000000000001E-2</v>
      </c>
      <c r="L381" s="27">
        <f t="shared" si="20"/>
        <v>1.8007812500000001E-2</v>
      </c>
      <c r="M381" s="27">
        <f t="shared" si="20"/>
        <v>1.6134228187919462E-2</v>
      </c>
      <c r="N381" s="27">
        <f t="shared" si="20"/>
        <v>1.4558823529411765E-2</v>
      </c>
      <c r="O381" s="27">
        <f t="shared" si="20"/>
        <v>1.4580645161290323E-2</v>
      </c>
      <c r="P381" s="27">
        <f t="shared" si="20"/>
        <v>1.430379746835443E-2</v>
      </c>
      <c r="Q381" s="27">
        <f t="shared" si="20"/>
        <v>1.202020202020202E-2</v>
      </c>
      <c r="R381" s="27">
        <f t="shared" si="20"/>
        <v>1.1825726141078838E-2</v>
      </c>
      <c r="S381" s="27">
        <f t="shared" si="20"/>
        <v>1.2212943632567849E-2</v>
      </c>
      <c r="T381" s="27">
        <f t="shared" si="20"/>
        <v>1.2317327766179541E-2</v>
      </c>
      <c r="U381" s="27">
        <f t="shared" si="20"/>
        <v>1.1800433839479393E-2</v>
      </c>
      <c r="V381" s="27">
        <f t="shared" si="20"/>
        <v>1.0450643776824035E-2</v>
      </c>
      <c r="W381" s="27">
        <f t="shared" si="20"/>
        <v>1.2376237623762377E-2</v>
      </c>
      <c r="X381" s="27">
        <f t="shared" si="20"/>
        <v>1.275058275058275E-2</v>
      </c>
      <c r="Y381" s="27">
        <f t="shared" si="20"/>
        <v>1.252E-2</v>
      </c>
      <c r="Z381" s="27">
        <f t="shared" si="20"/>
        <v>1.2458677685950412E-2</v>
      </c>
      <c r="AA381" s="27">
        <f t="shared" si="20"/>
        <v>1.1932270916334661E-2</v>
      </c>
      <c r="AB381" s="27">
        <f t="shared" si="20"/>
        <v>1.2237017310252996E-2</v>
      </c>
      <c r="AC381" s="27">
        <f t="shared" si="20"/>
        <v>1.1360824742268041E-2</v>
      </c>
      <c r="AD381" s="27">
        <f t="shared" si="20"/>
        <v>1.1144578313253013E-2</v>
      </c>
      <c r="AE381" s="27">
        <f t="shared" si="20"/>
        <v>1.0868686868686868E-2</v>
      </c>
      <c r="AF381" s="27">
        <f t="shared" si="20"/>
        <v>1.1192842942345925E-2</v>
      </c>
      <c r="AG381" s="27">
        <f t="shared" si="20"/>
        <v>9.6296296296296303E-3</v>
      </c>
      <c r="AH381" s="27">
        <f t="shared" si="20"/>
        <v>1.1104536489151873E-2</v>
      </c>
      <c r="AI381" s="27">
        <f t="shared" si="20"/>
        <v>1.0270270270270269E-2</v>
      </c>
      <c r="AJ381" s="27">
        <f t="shared" si="20"/>
        <v>1.1315789473684211E-2</v>
      </c>
      <c r="AK381" s="27">
        <f t="shared" si="20"/>
        <v>3.8544776119402983E-2</v>
      </c>
      <c r="AL381" s="27">
        <f t="shared" si="20"/>
        <v>1.9761904761904762E-2</v>
      </c>
      <c r="AM381" s="27">
        <f t="shared" si="20"/>
        <v>2.7912087912087911E-2</v>
      </c>
      <c r="AN381" s="27" t="e">
        <f t="shared" ref="AN381:BE381" si="21">IF($D383="high",MAX(AN$3:AN$349),MIN(AN$3:AN$349))</f>
        <v>#REF!</v>
      </c>
      <c r="AO381" s="27" t="e">
        <f t="shared" si="21"/>
        <v>#REF!</v>
      </c>
      <c r="AP381" s="27" t="e">
        <f t="shared" si="21"/>
        <v>#REF!</v>
      </c>
      <c r="AQ381" s="27" t="e">
        <f t="shared" si="21"/>
        <v>#REF!</v>
      </c>
      <c r="AR381" s="27" t="e">
        <f t="shared" si="21"/>
        <v>#REF!</v>
      </c>
      <c r="AS381" s="27" t="e">
        <f t="shared" si="21"/>
        <v>#REF!</v>
      </c>
      <c r="AT381" s="27" t="e">
        <f t="shared" si="21"/>
        <v>#REF!</v>
      </c>
      <c r="AU381" s="27" t="e">
        <f t="shared" si="21"/>
        <v>#REF!</v>
      </c>
      <c r="AV381" s="27" t="e">
        <f t="shared" si="21"/>
        <v>#REF!</v>
      </c>
      <c r="AW381" s="27" t="e">
        <f t="shared" si="21"/>
        <v>#REF!</v>
      </c>
      <c r="AX381" s="27" t="e">
        <f t="shared" si="21"/>
        <v>#REF!</v>
      </c>
      <c r="AY381" s="27" t="e">
        <f t="shared" si="21"/>
        <v>#REF!</v>
      </c>
      <c r="AZ381" s="27" t="e">
        <f t="shared" si="21"/>
        <v>#REF!</v>
      </c>
      <c r="BA381" s="27" t="e">
        <f t="shared" si="21"/>
        <v>#REF!</v>
      </c>
      <c r="BB381" s="27" t="e">
        <f t="shared" si="21"/>
        <v>#REF!</v>
      </c>
      <c r="BC381" s="27" t="e">
        <f t="shared" si="21"/>
        <v>#REF!</v>
      </c>
      <c r="BD381" s="27" t="e">
        <f t="shared" si="21"/>
        <v>#REF!</v>
      </c>
      <c r="BE381" s="27" t="e">
        <f t="shared" si="21"/>
        <v>#REF!</v>
      </c>
    </row>
    <row r="382" spans="1:57" x14ac:dyDescent="0.3">
      <c r="A382" s="1"/>
      <c r="B382" s="2"/>
      <c r="C382" s="3" t="s">
        <v>6</v>
      </c>
    </row>
    <row r="383" spans="1:57" x14ac:dyDescent="0.3">
      <c r="A383" s="1"/>
      <c r="B383" s="2"/>
      <c r="C383" s="3"/>
      <c r="D383" s="7" t="s">
        <v>6</v>
      </c>
      <c r="E383" s="7"/>
      <c r="F383" s="7"/>
      <c r="G383" t="s">
        <v>2</v>
      </c>
      <c r="H383" s="26" t="e">
        <f t="shared" ref="H383" si="22">MIN(H3:H349)</f>
        <v>#DIV/0!</v>
      </c>
      <c r="I383" s="26">
        <f>MIN(I3:I345)</f>
        <v>1.8601252609603339E-2</v>
      </c>
      <c r="J383" s="26">
        <f t="shared" ref="J383:AM383" si="23">MIN(J3:J345)</f>
        <v>1.9331585845347315E-2</v>
      </c>
      <c r="K383" s="26">
        <f t="shared" si="23"/>
        <v>1.6760000000000001E-2</v>
      </c>
      <c r="L383" s="26">
        <f t="shared" si="23"/>
        <v>1.8007812500000001E-2</v>
      </c>
      <c r="M383" s="26">
        <f t="shared" si="23"/>
        <v>1.6134228187919462E-2</v>
      </c>
      <c r="N383" s="26">
        <f t="shared" si="23"/>
        <v>1.4558823529411765E-2</v>
      </c>
      <c r="O383" s="26">
        <f t="shared" si="23"/>
        <v>1.4580645161290323E-2</v>
      </c>
      <c r="P383" s="26">
        <f t="shared" si="23"/>
        <v>1.430379746835443E-2</v>
      </c>
      <c r="Q383" s="26">
        <f t="shared" si="23"/>
        <v>1.202020202020202E-2</v>
      </c>
      <c r="R383" s="26">
        <f t="shared" si="23"/>
        <v>1.1825726141078838E-2</v>
      </c>
      <c r="S383" s="26">
        <f t="shared" si="23"/>
        <v>1.2212943632567849E-2</v>
      </c>
      <c r="T383" s="26">
        <f t="shared" si="23"/>
        <v>1.2317327766179541E-2</v>
      </c>
      <c r="U383" s="26">
        <f t="shared" si="23"/>
        <v>1.1800433839479393E-2</v>
      </c>
      <c r="V383" s="26">
        <f t="shared" si="23"/>
        <v>1.0450643776824035E-2</v>
      </c>
      <c r="W383" s="26">
        <f t="shared" si="23"/>
        <v>1.2376237623762377E-2</v>
      </c>
      <c r="X383" s="26">
        <f t="shared" si="23"/>
        <v>1.275058275058275E-2</v>
      </c>
      <c r="Y383" s="26">
        <f t="shared" si="23"/>
        <v>1.252E-2</v>
      </c>
      <c r="Z383" s="26">
        <f t="shared" si="23"/>
        <v>1.2458677685950412E-2</v>
      </c>
      <c r="AA383" s="26">
        <f t="shared" si="23"/>
        <v>1.1932270916334661E-2</v>
      </c>
      <c r="AB383" s="26">
        <f t="shared" si="23"/>
        <v>1.2237017310252996E-2</v>
      </c>
      <c r="AC383" s="26">
        <f t="shared" si="23"/>
        <v>1.1360824742268041E-2</v>
      </c>
      <c r="AD383" s="26">
        <f t="shared" si="23"/>
        <v>1.1144578313253013E-2</v>
      </c>
      <c r="AE383" s="26">
        <f t="shared" si="23"/>
        <v>1.0868686868686868E-2</v>
      </c>
      <c r="AF383" s="26">
        <f t="shared" si="23"/>
        <v>1.1192842942345925E-2</v>
      </c>
      <c r="AG383" s="26">
        <f t="shared" si="23"/>
        <v>9.6296296296296303E-3</v>
      </c>
      <c r="AH383" s="26">
        <f t="shared" si="23"/>
        <v>1.1104536489151873E-2</v>
      </c>
      <c r="AI383" s="26">
        <f t="shared" si="23"/>
        <v>1.0270270270270269E-2</v>
      </c>
      <c r="AJ383" s="26">
        <f t="shared" si="23"/>
        <v>1.1315789473684211E-2</v>
      </c>
      <c r="AK383" s="26">
        <f t="shared" si="23"/>
        <v>3.8544776119402983E-2</v>
      </c>
      <c r="AL383" s="26">
        <f t="shared" si="23"/>
        <v>1.9761904761904762E-2</v>
      </c>
      <c r="AM383" s="26">
        <f t="shared" si="23"/>
        <v>2.7912087912087911E-2</v>
      </c>
      <c r="AN383" s="26" t="e">
        <f t="shared" ref="AN383:BE383" si="24">MIN(AN3:AN349)</f>
        <v>#REF!</v>
      </c>
      <c r="AO383" s="26" t="e">
        <f t="shared" si="24"/>
        <v>#REF!</v>
      </c>
      <c r="AP383" s="26" t="e">
        <f t="shared" si="24"/>
        <v>#REF!</v>
      </c>
      <c r="AQ383" s="26" t="e">
        <f t="shared" si="24"/>
        <v>#REF!</v>
      </c>
      <c r="AR383" s="26" t="e">
        <f t="shared" si="24"/>
        <v>#REF!</v>
      </c>
      <c r="AS383" s="26" t="e">
        <f t="shared" si="24"/>
        <v>#REF!</v>
      </c>
      <c r="AT383" s="26" t="e">
        <f t="shared" si="24"/>
        <v>#REF!</v>
      </c>
      <c r="AU383" s="26" t="e">
        <f t="shared" si="24"/>
        <v>#REF!</v>
      </c>
      <c r="AV383" s="26" t="e">
        <f t="shared" si="24"/>
        <v>#REF!</v>
      </c>
      <c r="AW383" s="26" t="e">
        <f t="shared" si="24"/>
        <v>#REF!</v>
      </c>
      <c r="AX383" s="26" t="e">
        <f t="shared" si="24"/>
        <v>#REF!</v>
      </c>
      <c r="AY383" s="26" t="e">
        <f t="shared" si="24"/>
        <v>#REF!</v>
      </c>
      <c r="AZ383" s="26" t="e">
        <f t="shared" si="24"/>
        <v>#REF!</v>
      </c>
      <c r="BA383" s="26" t="e">
        <f t="shared" si="24"/>
        <v>#REF!</v>
      </c>
      <c r="BB383" s="26" t="e">
        <f t="shared" si="24"/>
        <v>#REF!</v>
      </c>
      <c r="BC383" s="26" t="e">
        <f t="shared" si="24"/>
        <v>#REF!</v>
      </c>
      <c r="BD383" s="26" t="e">
        <f t="shared" si="24"/>
        <v>#REF!</v>
      </c>
      <c r="BE383" s="26" t="e">
        <f t="shared" si="24"/>
        <v>#REF!</v>
      </c>
    </row>
    <row r="384" spans="1:57" x14ac:dyDescent="0.3">
      <c r="A384" s="1"/>
      <c r="B384" s="2"/>
      <c r="C384" s="3"/>
      <c r="H384" s="26" t="e">
        <f>IF($D383="high",H378-H377,H380-H381)</f>
        <v>#DIV/0!</v>
      </c>
      <c r="I384" s="26">
        <f t="shared" ref="I384:X384" si="25">IF($D383="high",I378-I377,I380-I381)</f>
        <v>1.8812765675115861E-2</v>
      </c>
      <c r="J384" s="26">
        <f t="shared" si="25"/>
        <v>1.5754919344964102E-2</v>
      </c>
      <c r="K384" s="26">
        <f t="shared" si="25"/>
        <v>1.6143780068728523E-2</v>
      </c>
      <c r="L384" s="26">
        <f t="shared" si="25"/>
        <v>1.5561211069023567E-2</v>
      </c>
      <c r="M384" s="26">
        <f t="shared" si="25"/>
        <v>1.2954754862927995E-2</v>
      </c>
      <c r="N384" s="26">
        <f t="shared" si="25"/>
        <v>1.1763640238704179E-2</v>
      </c>
      <c r="O384" s="26">
        <f t="shared" si="25"/>
        <v>9.1893036493088959E-3</v>
      </c>
      <c r="P384" s="26">
        <f t="shared" si="25"/>
        <v>1.0107676319973958E-2</v>
      </c>
      <c r="Q384" s="26">
        <f t="shared" si="25"/>
        <v>1.0991445234373688E-2</v>
      </c>
      <c r="R384" s="26">
        <f t="shared" si="25"/>
        <v>1.0348186902399421E-2</v>
      </c>
      <c r="S384" s="26">
        <f t="shared" si="25"/>
        <v>9.5350238471069472E-3</v>
      </c>
      <c r="T384" s="26">
        <f t="shared" si="25"/>
        <v>1.0945682079108785E-2</v>
      </c>
      <c r="U384" s="26">
        <f t="shared" si="25"/>
        <v>1.0097084306005569E-2</v>
      </c>
      <c r="V384" s="26">
        <f t="shared" si="25"/>
        <v>1.0900435928232147E-2</v>
      </c>
      <c r="W384" s="26">
        <f t="shared" si="25"/>
        <v>8.8529405339872087E-3</v>
      </c>
      <c r="X384" s="26">
        <f t="shared" si="25"/>
        <v>9.396189917676075E-3</v>
      </c>
      <c r="Y384" s="26">
        <f t="shared" ref="Y384:AD384" si="26">IF($D383="high",Y378-Y377,Y380-Y381)</f>
        <v>9.0850256349383901E-3</v>
      </c>
      <c r="Z384" s="26">
        <f t="shared" si="26"/>
        <v>8.5419629097606038E-3</v>
      </c>
      <c r="AA384" s="26">
        <f t="shared" si="26"/>
        <v>8.6290739724614127E-3</v>
      </c>
      <c r="AB384" s="26">
        <f t="shared" si="26"/>
        <v>9.773505124875681E-3</v>
      </c>
      <c r="AC384" s="26">
        <f t="shared" si="26"/>
        <v>9.9196620900786382E-3</v>
      </c>
      <c r="AD384" s="26">
        <f t="shared" si="26"/>
        <v>9.7515613926293411E-3</v>
      </c>
      <c r="AE384" s="26">
        <f>IF($D383="high",AE378-AE377,AE380-AE381)</f>
        <v>9.923864221860354E-3</v>
      </c>
      <c r="AF384" s="26">
        <f>IF($D383="high",AF378-AF377,AF380-AF381)</f>
        <v>1.0976087732172277E-2</v>
      </c>
      <c r="AG384" s="26">
        <f>IF($D383="high",AG378-AG377,AG380-AG381)</f>
        <v>1.1933762239775124E-2</v>
      </c>
      <c r="AH384" s="26">
        <f>IF($D383="high",AH378-AH377,AH380-AH381)</f>
        <v>1.0225132605936837E-2</v>
      </c>
      <c r="AI384" s="26">
        <f t="shared" ref="AI384:AJ384" si="27">IF($D383="high",AI378-AI377,AI380-AI381)</f>
        <v>1.0962540025921549E-2</v>
      </c>
      <c r="AJ384" s="26">
        <f t="shared" si="27"/>
        <v>1.1335623872006243E-2</v>
      </c>
      <c r="AK384" s="26">
        <f t="shared" ref="AK384:AL384" si="28">IF($D383="high",AK378-AK377,AK380-AK381)</f>
        <v>1.6434815717331713E-2</v>
      </c>
      <c r="AL384" s="26">
        <f t="shared" si="28"/>
        <v>3.4993339993339992E-2</v>
      </c>
      <c r="AM384" s="26">
        <f t="shared" ref="AM384:AN384" si="29">IF($D383="high",AM378-AM377,AM380-AM381)</f>
        <v>2.4652167248293808E-2</v>
      </c>
      <c r="AN384" s="26" t="e">
        <f t="shared" si="29"/>
        <v>#REF!</v>
      </c>
      <c r="AO384" s="26" t="e">
        <f t="shared" ref="AO384:AP384" si="30">IF($D383="high",AO378-AO377,AO380-AO381)</f>
        <v>#REF!</v>
      </c>
      <c r="AP384" s="26" t="e">
        <f t="shared" si="30"/>
        <v>#REF!</v>
      </c>
      <c r="AQ384" s="26" t="e">
        <f t="shared" ref="AQ384:AR384" si="31">IF($D383="high",AQ378-AQ377,AQ380-AQ381)</f>
        <v>#REF!</v>
      </c>
      <c r="AR384" s="26" t="e">
        <f t="shared" si="31"/>
        <v>#REF!</v>
      </c>
      <c r="AS384" s="26" t="e">
        <f t="shared" ref="AS384:AT384" si="32">IF($D383="high",AS378-AS377,AS380-AS381)</f>
        <v>#REF!</v>
      </c>
      <c r="AT384" s="26" t="e">
        <f t="shared" si="32"/>
        <v>#REF!</v>
      </c>
      <c r="AU384" s="26" t="e">
        <f t="shared" ref="AU384:AV384" si="33">IF($D383="high",AU378-AU377,AU380-AU381)</f>
        <v>#REF!</v>
      </c>
      <c r="AV384" s="26" t="e">
        <f t="shared" si="33"/>
        <v>#REF!</v>
      </c>
      <c r="AW384" s="26" t="e">
        <f t="shared" ref="AW384:AX384" si="34">IF($D383="high",AW378-AW377,AW380-AW381)</f>
        <v>#REF!</v>
      </c>
      <c r="AX384" s="26" t="e">
        <f t="shared" si="34"/>
        <v>#REF!</v>
      </c>
      <c r="AY384" s="26" t="e">
        <f t="shared" ref="AY384:AZ384" si="35">IF($D383="high",AY378-AY377,AY380-AY381)</f>
        <v>#REF!</v>
      </c>
      <c r="AZ384" s="26" t="e">
        <f t="shared" si="35"/>
        <v>#REF!</v>
      </c>
      <c r="BA384" s="26" t="e">
        <f t="shared" ref="BA384:BB384" si="36">IF($D383="high",BA378-BA377,BA380-BA381)</f>
        <v>#REF!</v>
      </c>
      <c r="BB384" s="26" t="e">
        <f t="shared" si="36"/>
        <v>#REF!</v>
      </c>
      <c r="BC384" s="26" t="e">
        <f t="shared" ref="BC384:BD384" si="37">IF($D383="high",BC378-BC377,BC380-BC381)</f>
        <v>#REF!</v>
      </c>
      <c r="BD384" s="26" t="e">
        <f t="shared" si="37"/>
        <v>#REF!</v>
      </c>
      <c r="BE384" s="26" t="e">
        <f t="shared" ref="BE384" si="38">IF($D383="high",BE378-BE377,BE380-BE381)</f>
        <v>#REF!</v>
      </c>
    </row>
    <row r="385" spans="1:57" x14ac:dyDescent="0.3">
      <c r="A385" s="1"/>
      <c r="B385" s="2"/>
      <c r="C385" s="3"/>
      <c r="H385" s="26" t="e">
        <f>IF($D383="high",H379-H378,H379-H380)</f>
        <v>#DIV/0!</v>
      </c>
      <c r="I385" s="26">
        <f t="shared" ref="I385:X385" si="39">IF($D383="high",I379-I378,I379-I380)</f>
        <v>1.5336437088686997E-2</v>
      </c>
      <c r="J385" s="26">
        <f t="shared" si="39"/>
        <v>1.3618728969468197E-2</v>
      </c>
      <c r="K385" s="26">
        <f t="shared" si="39"/>
        <v>1.2891091726143271E-2</v>
      </c>
      <c r="L385" s="26">
        <f t="shared" si="39"/>
        <v>1.2802817586211088E-2</v>
      </c>
      <c r="M385" s="26">
        <f t="shared" si="39"/>
        <v>1.2315757950030509E-2</v>
      </c>
      <c r="N385" s="26">
        <f t="shared" si="39"/>
        <v>1.0615738479075071E-2</v>
      </c>
      <c r="O385" s="26">
        <f t="shared" si="39"/>
        <v>1.0809307549479057E-2</v>
      </c>
      <c r="P385" s="26">
        <f t="shared" si="39"/>
        <v>1.0129427714175788E-2</v>
      </c>
      <c r="Q385" s="26">
        <f t="shared" si="39"/>
        <v>9.9422432353378394E-3</v>
      </c>
      <c r="R385" s="26">
        <f t="shared" si="39"/>
        <v>9.4776296062495102E-3</v>
      </c>
      <c r="S385" s="26">
        <f t="shared" si="39"/>
        <v>8.3246717455068009E-3</v>
      </c>
      <c r="T385" s="26">
        <f t="shared" si="39"/>
        <v>8.5328313645415405E-3</v>
      </c>
      <c r="U385" s="26">
        <f t="shared" si="39"/>
        <v>8.9740745363175375E-3</v>
      </c>
      <c r="V385" s="26">
        <f t="shared" si="39"/>
        <v>8.7285039846372731E-3</v>
      </c>
      <c r="W385" s="26">
        <f t="shared" si="39"/>
        <v>8.1061302911998208E-3</v>
      </c>
      <c r="X385" s="26">
        <f t="shared" si="39"/>
        <v>8.2519683038278432E-3</v>
      </c>
      <c r="Y385" s="26">
        <f t="shared" ref="Y385:AD385" si="40">IF($D383="high",Y379-Y378,Y379-Y380)</f>
        <v>8.2807281990870361E-3</v>
      </c>
      <c r="Z385" s="26">
        <f t="shared" si="40"/>
        <v>7.8761263403516399E-3</v>
      </c>
      <c r="AA385" s="26">
        <f t="shared" si="40"/>
        <v>7.9094671209120476E-3</v>
      </c>
      <c r="AB385" s="26">
        <f t="shared" si="40"/>
        <v>8.2126419541855324E-3</v>
      </c>
      <c r="AC385" s="26">
        <f t="shared" si="40"/>
        <v>8.3322491330805049E-3</v>
      </c>
      <c r="AD385" s="26">
        <f t="shared" si="40"/>
        <v>8.1189084907174053E-3</v>
      </c>
      <c r="AE385" s="26">
        <f>IF($D383="high",AE379-AE378,AE379-AE380)</f>
        <v>7.9800248826911446E-3</v>
      </c>
      <c r="AF385" s="26">
        <f>IF($D383="high",AF379-AF378,AF379-AF380)</f>
        <v>8.6332664404655396E-3</v>
      </c>
      <c r="AG385" s="26">
        <f>IF($D383="high",AG379-AG378,AG379-AG380)</f>
        <v>8.5094797034668164E-3</v>
      </c>
      <c r="AH385" s="26">
        <f>IF($D383="high",AH379-AH378,AH379-AH380)</f>
        <v>8.5890234983519928E-3</v>
      </c>
      <c r="AI385" s="26">
        <f t="shared" ref="AI385:AJ385" si="41">IF($D383="high",AI379-AI378,AI379-AI380)</f>
        <v>8.492678129525106E-3</v>
      </c>
      <c r="AJ385" s="26">
        <f t="shared" si="41"/>
        <v>8.883427985498047E-3</v>
      </c>
      <c r="AK385" s="26">
        <f t="shared" ref="AK385:AL385" si="42">IF($D383="high",AK379-AK378,AK379-AK380)</f>
        <v>1.3438487259310496E-2</v>
      </c>
      <c r="AL385" s="26">
        <f t="shared" si="42"/>
        <v>1.3249740569022568E-2</v>
      </c>
      <c r="AM385" s="26">
        <f t="shared" ref="AM385:AN385" si="43">IF($D383="high",AM379-AM378,AM379-AM380)</f>
        <v>1.2812378205321863E-2</v>
      </c>
      <c r="AN385" s="26" t="e">
        <f t="shared" si="43"/>
        <v>#REF!</v>
      </c>
      <c r="AO385" s="26" t="e">
        <f t="shared" ref="AO385:AP385" si="44">IF($D383="high",AO379-AO378,AO379-AO380)</f>
        <v>#REF!</v>
      </c>
      <c r="AP385" s="26" t="e">
        <f t="shared" si="44"/>
        <v>#REF!</v>
      </c>
      <c r="AQ385" s="26" t="e">
        <f t="shared" ref="AQ385:AR385" si="45">IF($D383="high",AQ379-AQ378,AQ379-AQ380)</f>
        <v>#REF!</v>
      </c>
      <c r="AR385" s="26" t="e">
        <f t="shared" si="45"/>
        <v>#REF!</v>
      </c>
      <c r="AS385" s="26" t="e">
        <f t="shared" ref="AS385:AT385" si="46">IF($D383="high",AS379-AS378,AS379-AS380)</f>
        <v>#REF!</v>
      </c>
      <c r="AT385" s="26" t="e">
        <f t="shared" si="46"/>
        <v>#REF!</v>
      </c>
      <c r="AU385" s="26" t="e">
        <f t="shared" ref="AU385:AV385" si="47">IF($D383="high",AU379-AU378,AU379-AU380)</f>
        <v>#REF!</v>
      </c>
      <c r="AV385" s="26" t="e">
        <f t="shared" si="47"/>
        <v>#REF!</v>
      </c>
      <c r="AW385" s="26" t="e">
        <f t="shared" ref="AW385:AX385" si="48">IF($D383="high",AW379-AW378,AW379-AW380)</f>
        <v>#REF!</v>
      </c>
      <c r="AX385" s="26" t="e">
        <f t="shared" si="48"/>
        <v>#REF!</v>
      </c>
      <c r="AY385" s="26" t="e">
        <f t="shared" ref="AY385:AZ385" si="49">IF($D383="high",AY379-AY378,AY379-AY380)</f>
        <v>#REF!</v>
      </c>
      <c r="AZ385" s="26" t="e">
        <f t="shared" si="49"/>
        <v>#REF!</v>
      </c>
      <c r="BA385" s="26" t="e">
        <f t="shared" ref="BA385:BB385" si="50">IF($D383="high",BA379-BA378,BA379-BA380)</f>
        <v>#REF!</v>
      </c>
      <c r="BB385" s="26" t="e">
        <f t="shared" si="50"/>
        <v>#REF!</v>
      </c>
      <c r="BC385" s="26" t="e">
        <f t="shared" ref="BC385:BD385" si="51">IF($D383="high",BC379-BC378,BC379-BC380)</f>
        <v>#REF!</v>
      </c>
      <c r="BD385" s="26" t="e">
        <f t="shared" si="51"/>
        <v>#REF!</v>
      </c>
      <c r="BE385" s="26" t="e">
        <f t="shared" ref="BE385" si="52">IF($D383="high",BE379-BE378,BE379-BE380)</f>
        <v>#REF!</v>
      </c>
    </row>
    <row r="386" spans="1:57" x14ac:dyDescent="0.3">
      <c r="A386" s="1"/>
      <c r="B386" s="2"/>
      <c r="C386" s="3"/>
      <c r="H386" s="26" t="e">
        <f>IF($D383="high",H380-H379,H378-H379)</f>
        <v>#DIV/0!</v>
      </c>
      <c r="I386" s="26">
        <f t="shared" ref="I386:X386" si="53">IF($D383="high",I380-I379,I378-I379)</f>
        <v>2.3414736367006778E-2</v>
      </c>
      <c r="J386" s="26">
        <f t="shared" si="53"/>
        <v>2.223013998988025E-2</v>
      </c>
      <c r="K386" s="26">
        <f t="shared" si="53"/>
        <v>2.0550890916992609E-2</v>
      </c>
      <c r="L386" s="26">
        <f t="shared" si="53"/>
        <v>2.0884394672429737E-2</v>
      </c>
      <c r="M386" s="26">
        <f t="shared" si="53"/>
        <v>1.8245017453228311E-2</v>
      </c>
      <c r="N386" s="26">
        <f t="shared" si="53"/>
        <v>1.6447098420960433E-2</v>
      </c>
      <c r="O386" s="26">
        <f t="shared" si="53"/>
        <v>1.5040743639921722E-2</v>
      </c>
      <c r="P386" s="26">
        <f t="shared" si="53"/>
        <v>1.5712905604094808E-2</v>
      </c>
      <c r="Q386" s="26">
        <f t="shared" si="53"/>
        <v>1.504940984011946E-2</v>
      </c>
      <c r="R386" s="26">
        <f t="shared" si="53"/>
        <v>1.4778182713761731E-2</v>
      </c>
      <c r="S386" s="26">
        <f t="shared" si="53"/>
        <v>1.4825665859564168E-2</v>
      </c>
      <c r="T386" s="26">
        <f t="shared" si="53"/>
        <v>1.5004963619143975E-2</v>
      </c>
      <c r="U386" s="26">
        <f t="shared" si="53"/>
        <v>1.4079514233385972E-2</v>
      </c>
      <c r="V386" s="26">
        <f t="shared" si="53"/>
        <v>1.3366541276076914E-2</v>
      </c>
      <c r="W386" s="26">
        <f t="shared" si="53"/>
        <v>1.3422438462524212E-2</v>
      </c>
      <c r="X386" s="26">
        <f t="shared" si="53"/>
        <v>1.4364974569652876E-2</v>
      </c>
      <c r="Y386" s="26">
        <f t="shared" ref="Y386:AD386" si="54">IF($D383="high",Y380-Y379,Y378-Y379)</f>
        <v>1.3995286635570703E-2</v>
      </c>
      <c r="Z386" s="26">
        <f t="shared" si="54"/>
        <v>1.3232020169250264E-2</v>
      </c>
      <c r="AA386" s="26">
        <f t="shared" si="54"/>
        <v>1.2844524544990132E-2</v>
      </c>
      <c r="AB386" s="26">
        <f t="shared" si="54"/>
        <v>1.3203573963021353E-2</v>
      </c>
      <c r="AC386" s="26">
        <f t="shared" si="54"/>
        <v>1.3797293270873243E-2</v>
      </c>
      <c r="AD386" s="26">
        <f t="shared" si="54"/>
        <v>1.3956467562612922E-2</v>
      </c>
      <c r="AE386" s="26">
        <f>IF($D383="high",AE380-AE379,AE378-AE379)</f>
        <v>1.268800625000463E-2</v>
      </c>
      <c r="AF386" s="26">
        <f>IF($D383="high",AF380-AF379,AF378-AF379)</f>
        <v>1.3468908789390784E-2</v>
      </c>
      <c r="AG386" s="26">
        <f>IF($D383="high",AG380-AG379,AG378-AG379)</f>
        <v>1.3702973078761081E-2</v>
      </c>
      <c r="AH386" s="26">
        <f>IF($D383="high",AH380-AH379,AH378-AH379)</f>
        <v>1.394811407232275E-2</v>
      </c>
      <c r="AI386" s="26">
        <f t="shared" ref="AI386:AJ386" si="55">IF($D383="high",AI380-AI379,AI378-AI379)</f>
        <v>1.27410372180129E-2</v>
      </c>
      <c r="AJ386" s="26">
        <f t="shared" si="55"/>
        <v>1.4128613489036643E-2</v>
      </c>
      <c r="AK386" s="26">
        <f t="shared" ref="AK386:AL386" si="56">IF($D383="high",AK380-AK379,AK378-AK379)</f>
        <v>2.0706814701745804E-2</v>
      </c>
      <c r="AL386" s="26">
        <f t="shared" si="56"/>
        <v>1.8717218304286964E-2</v>
      </c>
      <c r="AM386" s="26">
        <f t="shared" ref="AM386:AN386" si="57">IF($D383="high",AM380-AM379,AM378-AM379)</f>
        <v>1.9871291810668934E-2</v>
      </c>
      <c r="AN386" s="26" t="e">
        <f t="shared" si="57"/>
        <v>#REF!</v>
      </c>
      <c r="AO386" s="26" t="e">
        <f t="shared" ref="AO386:AP386" si="58">IF($D383="high",AO380-AO379,AO378-AO379)</f>
        <v>#REF!</v>
      </c>
      <c r="AP386" s="26" t="e">
        <f t="shared" si="58"/>
        <v>#REF!</v>
      </c>
      <c r="AQ386" s="26" t="e">
        <f t="shared" ref="AQ386:AR386" si="59">IF($D383="high",AQ380-AQ379,AQ378-AQ379)</f>
        <v>#REF!</v>
      </c>
      <c r="AR386" s="26" t="e">
        <f t="shared" si="59"/>
        <v>#REF!</v>
      </c>
      <c r="AS386" s="26" t="e">
        <f t="shared" ref="AS386:AT386" si="60">IF($D383="high",AS380-AS379,AS378-AS379)</f>
        <v>#REF!</v>
      </c>
      <c r="AT386" s="26" t="e">
        <f t="shared" si="60"/>
        <v>#REF!</v>
      </c>
      <c r="AU386" s="26" t="e">
        <f t="shared" ref="AU386:AV386" si="61">IF($D383="high",AU380-AU379,AU378-AU379)</f>
        <v>#REF!</v>
      </c>
      <c r="AV386" s="26" t="e">
        <f t="shared" si="61"/>
        <v>#REF!</v>
      </c>
      <c r="AW386" s="26" t="e">
        <f t="shared" ref="AW386:AX386" si="62">IF($D383="high",AW380-AW379,AW378-AW379)</f>
        <v>#REF!</v>
      </c>
      <c r="AX386" s="26" t="e">
        <f t="shared" si="62"/>
        <v>#REF!</v>
      </c>
      <c r="AY386" s="26" t="e">
        <f t="shared" ref="AY386:AZ386" si="63">IF($D383="high",AY380-AY379,AY378-AY379)</f>
        <v>#REF!</v>
      </c>
      <c r="AZ386" s="26" t="e">
        <f t="shared" si="63"/>
        <v>#REF!</v>
      </c>
      <c r="BA386" s="26" t="e">
        <f t="shared" ref="BA386:BB386" si="64">IF($D383="high",BA380-BA379,BA378-BA379)</f>
        <v>#REF!</v>
      </c>
      <c r="BB386" s="26" t="e">
        <f t="shared" si="64"/>
        <v>#REF!</v>
      </c>
      <c r="BC386" s="26" t="e">
        <f t="shared" ref="BC386:BD386" si="65">IF($D383="high",BC380-BC379,BC378-BC379)</f>
        <v>#REF!</v>
      </c>
      <c r="BD386" s="26" t="e">
        <f t="shared" si="65"/>
        <v>#REF!</v>
      </c>
      <c r="BE386" s="26" t="e">
        <f t="shared" ref="BE386" si="66">IF($D383="high",BE380-BE379,BE378-BE379)</f>
        <v>#REF!</v>
      </c>
    </row>
    <row r="387" spans="1:57" x14ac:dyDescent="0.3">
      <c r="A387" s="1"/>
      <c r="B387" s="2"/>
      <c r="C387" s="3"/>
      <c r="G387" t="s">
        <v>1</v>
      </c>
      <c r="H387" s="26" t="e">
        <f>IF($D383="high",H381-H380,H377-H378)</f>
        <v>#DIV/0!</v>
      </c>
      <c r="I387" s="26">
        <f t="shared" ref="I387:AM387" si="67">IF($D383="high",I381-I380,I377-I378)</f>
        <v>8.4146795123298035E-2</v>
      </c>
      <c r="J387" s="26">
        <f t="shared" si="67"/>
        <v>7.8983192625584425E-2</v>
      </c>
      <c r="K387" s="26">
        <f t="shared" si="67"/>
        <v>7.4688162974726885E-2</v>
      </c>
      <c r="L387" s="26">
        <f t="shared" si="67"/>
        <v>7.1348792558385901E-2</v>
      </c>
      <c r="M387" s="26">
        <f t="shared" si="67"/>
        <v>6.4374954696820461E-2</v>
      </c>
      <c r="N387" s="26">
        <f t="shared" si="67"/>
        <v>6.0317230977418174E-2</v>
      </c>
      <c r="O387" s="26">
        <f t="shared" si="67"/>
        <v>5.7329152542372877E-2</v>
      </c>
      <c r="P387" s="26">
        <f t="shared" si="67"/>
        <v>5.6391037410585952E-2</v>
      </c>
      <c r="Q387" s="26">
        <f t="shared" si="67"/>
        <v>5.2632151174983717E-2</v>
      </c>
      <c r="R387" s="26">
        <f t="shared" si="67"/>
        <v>4.8641218498324194E-2</v>
      </c>
      <c r="S387" s="26">
        <f t="shared" si="67"/>
        <v>5.4630737301439483E-2</v>
      </c>
      <c r="T387" s="26">
        <f t="shared" si="67"/>
        <v>5.8021451739805142E-2</v>
      </c>
      <c r="U387" s="26">
        <f t="shared" si="67"/>
        <v>5.6175436294688075E-2</v>
      </c>
      <c r="V387" s="26">
        <f t="shared" si="67"/>
        <v>5.7373810725547952E-2</v>
      </c>
      <c r="W387" s="26">
        <f t="shared" si="67"/>
        <v>5.7750997126682191E-2</v>
      </c>
      <c r="X387" s="26">
        <f t="shared" si="67"/>
        <v>5.823628445826045E-2</v>
      </c>
      <c r="Y387" s="26">
        <f t="shared" si="67"/>
        <v>5.4061543262461285E-2</v>
      </c>
      <c r="Z387" s="26">
        <f t="shared" si="67"/>
        <v>5.2602751356225538E-2</v>
      </c>
      <c r="AA387" s="26">
        <f t="shared" si="67"/>
        <v>5.7309663445301751E-2</v>
      </c>
      <c r="AB387" s="26">
        <f t="shared" si="67"/>
        <v>5.8905767851138387E-2</v>
      </c>
      <c r="AC387" s="26">
        <f t="shared" si="67"/>
        <v>5.5703271256310416E-2</v>
      </c>
      <c r="AD387" s="26">
        <f t="shared" si="67"/>
        <v>5.5875602035273531E-2</v>
      </c>
      <c r="AE387" s="26">
        <f t="shared" si="67"/>
        <v>5.2954051923098468E-2</v>
      </c>
      <c r="AF387" s="26">
        <f t="shared" si="67"/>
        <v>5.2445139025121323E-2</v>
      </c>
      <c r="AG387" s="26">
        <f t="shared" si="67"/>
        <v>5.3194669898376977E-2</v>
      </c>
      <c r="AH387" s="26">
        <f t="shared" si="67"/>
        <v>5.3294966506372415E-2</v>
      </c>
      <c r="AI387" s="26">
        <f t="shared" si="67"/>
        <v>5.3710733161783195E-2</v>
      </c>
      <c r="AJ387" s="26">
        <f t="shared" si="67"/>
        <v>5.5382172556200718E-2</v>
      </c>
      <c r="AK387" s="26">
        <f t="shared" si="67"/>
        <v>7.8774792722585182E-2</v>
      </c>
      <c r="AL387" s="26">
        <f t="shared" si="67"/>
        <v>7.0985500298938159E-2</v>
      </c>
      <c r="AM387" s="26">
        <f t="shared" si="67"/>
        <v>7.4768256053400942E-2</v>
      </c>
      <c r="AN387" s="26" t="e">
        <f t="shared" ref="AN387:AO387" si="68">IF($D383="high",AN381-AN380,AN377-AN378)</f>
        <v>#REF!</v>
      </c>
      <c r="AO387" s="26" t="e">
        <f t="shared" si="68"/>
        <v>#REF!</v>
      </c>
      <c r="AP387" s="26" t="e">
        <f t="shared" ref="AP387:AR387" si="69">IF($D383="high",AP381-AP380,AP377-AP378)</f>
        <v>#REF!</v>
      </c>
      <c r="AQ387" s="26" t="e">
        <f t="shared" si="69"/>
        <v>#REF!</v>
      </c>
      <c r="AR387" s="26" t="e">
        <f t="shared" si="69"/>
        <v>#REF!</v>
      </c>
      <c r="AS387" s="26" t="e">
        <f t="shared" ref="AS387:AT387" si="70">IF($D383="high",AS381-AS380,AS377-AS378)</f>
        <v>#REF!</v>
      </c>
      <c r="AT387" s="26" t="e">
        <f t="shared" si="70"/>
        <v>#REF!</v>
      </c>
      <c r="AU387" s="26" t="e">
        <f t="shared" ref="AU387:AV387" si="71">IF($D383="high",AU381-AU380,AU377-AU378)</f>
        <v>#REF!</v>
      </c>
      <c r="AV387" s="26" t="e">
        <f t="shared" si="71"/>
        <v>#REF!</v>
      </c>
      <c r="AW387" s="26" t="e">
        <f t="shared" ref="AW387:AX387" si="72">IF($D383="high",AW381-AW380,AW377-AW378)</f>
        <v>#REF!</v>
      </c>
      <c r="AX387" s="26" t="e">
        <f t="shared" si="72"/>
        <v>#REF!</v>
      </c>
      <c r="AY387" s="26" t="e">
        <f t="shared" ref="AY387:AZ387" si="73">IF($D383="high",AY381-AY380,AY377-AY378)</f>
        <v>#REF!</v>
      </c>
      <c r="AZ387" s="26" t="e">
        <f t="shared" si="73"/>
        <v>#REF!</v>
      </c>
      <c r="BA387" s="26" t="e">
        <f t="shared" ref="BA387:BB387" si="74">IF($D383="high",BA381-BA380,BA377-BA378)</f>
        <v>#REF!</v>
      </c>
      <c r="BB387" s="26" t="e">
        <f t="shared" si="74"/>
        <v>#REF!</v>
      </c>
      <c r="BC387" s="26" t="e">
        <f t="shared" ref="BC387:BD387" si="75">IF($D383="high",BC381-BC380,BC377-BC378)</f>
        <v>#REF!</v>
      </c>
      <c r="BD387" s="26" t="e">
        <f t="shared" si="75"/>
        <v>#REF!</v>
      </c>
      <c r="BE387" s="26" t="e">
        <f t="shared" ref="BE387" si="76">IF($D383="high",BE381-BE380,BE377-BE378)</f>
        <v>#REF!</v>
      </c>
    </row>
    <row r="388" spans="1:57" x14ac:dyDescent="0.3">
      <c r="A388" s="1"/>
      <c r="B388" s="2"/>
      <c r="C388" s="3"/>
    </row>
    <row r="389" spans="1:57" x14ac:dyDescent="0.3">
      <c r="A389" s="1"/>
      <c r="B389" s="2"/>
      <c r="C389" s="3"/>
    </row>
    <row r="390" spans="1:57" x14ac:dyDescent="0.3">
      <c r="A390" s="1"/>
      <c r="B390" s="2"/>
      <c r="C390" s="3"/>
      <c r="H390" s="26"/>
    </row>
    <row r="391" spans="1:57" x14ac:dyDescent="0.3">
      <c r="A391" s="1"/>
      <c r="B391" s="2"/>
      <c r="C391" s="3"/>
    </row>
    <row r="392" spans="1:57" x14ac:dyDescent="0.3">
      <c r="A392" s="1"/>
      <c r="B392" s="2"/>
      <c r="C392" s="3"/>
    </row>
    <row r="393" spans="1:57" x14ac:dyDescent="0.3">
      <c r="A393" s="1"/>
      <c r="B393" s="2"/>
      <c r="C393" s="3"/>
    </row>
    <row r="394" spans="1:57" x14ac:dyDescent="0.3">
      <c r="A394" s="1"/>
      <c r="B394" s="2"/>
      <c r="C394" s="3"/>
    </row>
    <row r="395" spans="1:57" x14ac:dyDescent="0.3">
      <c r="A395" s="1"/>
      <c r="B395" s="2"/>
      <c r="C395" s="3"/>
    </row>
    <row r="396" spans="1:57" x14ac:dyDescent="0.3">
      <c r="A396" s="1"/>
      <c r="B396" s="2"/>
      <c r="C396" s="3"/>
    </row>
    <row r="397" spans="1:57" x14ac:dyDescent="0.3">
      <c r="A397" s="1"/>
      <c r="B397" s="2"/>
      <c r="C397" s="3"/>
    </row>
    <row r="398" spans="1:57" x14ac:dyDescent="0.3">
      <c r="A398" s="1"/>
      <c r="B398" s="2"/>
      <c r="C398" s="3"/>
    </row>
    <row r="399" spans="1:57" x14ac:dyDescent="0.3">
      <c r="A399" s="1"/>
      <c r="B399" s="2"/>
      <c r="C399" s="3"/>
    </row>
    <row r="400" spans="1:57" x14ac:dyDescent="0.3">
      <c r="A400" s="1"/>
      <c r="B400" s="2"/>
      <c r="C400" s="3"/>
    </row>
    <row r="401" spans="1:3" x14ac:dyDescent="0.3">
      <c r="A401" s="1"/>
      <c r="B401" s="2"/>
      <c r="C401" s="3"/>
    </row>
    <row r="402" spans="1:3" x14ac:dyDescent="0.3">
      <c r="A402" s="1"/>
      <c r="B402" s="2"/>
      <c r="C402" s="3"/>
    </row>
    <row r="403" spans="1:3" x14ac:dyDescent="0.3">
      <c r="A403" s="1"/>
      <c r="B403" s="2"/>
      <c r="C403" s="3"/>
    </row>
    <row r="404" spans="1:3" x14ac:dyDescent="0.3">
      <c r="A404" s="1"/>
      <c r="B404" s="2"/>
      <c r="C404" s="3"/>
    </row>
    <row r="405" spans="1:3" x14ac:dyDescent="0.3">
      <c r="A405" s="1"/>
      <c r="B405" s="2"/>
      <c r="C405" s="3"/>
    </row>
    <row r="406" spans="1:3" x14ac:dyDescent="0.3">
      <c r="A406" s="1"/>
      <c r="B406" s="2"/>
      <c r="C406" s="3"/>
    </row>
    <row r="407" spans="1:3" x14ac:dyDescent="0.3">
      <c r="A407" s="1"/>
      <c r="B407" s="2"/>
      <c r="C407" s="3"/>
    </row>
    <row r="408" spans="1:3" x14ac:dyDescent="0.3">
      <c r="A408" s="1"/>
      <c r="B408" s="2"/>
      <c r="C408" s="3"/>
    </row>
    <row r="409" spans="1:3" x14ac:dyDescent="0.3">
      <c r="A409" s="1"/>
      <c r="B409" s="2"/>
      <c r="C409" s="3"/>
    </row>
    <row r="410" spans="1:3" x14ac:dyDescent="0.3">
      <c r="A410" s="1"/>
      <c r="B410" s="2"/>
      <c r="C410" s="3"/>
    </row>
    <row r="411" spans="1:3" x14ac:dyDescent="0.3">
      <c r="A411" s="1"/>
      <c r="B411" s="4"/>
      <c r="C411" s="3"/>
    </row>
    <row r="412" spans="1:3" x14ac:dyDescent="0.3">
      <c r="A412" s="1"/>
      <c r="B412" s="4"/>
      <c r="C412" s="3"/>
    </row>
    <row r="413" spans="1:3" x14ac:dyDescent="0.3">
      <c r="A413" s="1"/>
      <c r="B413" s="4"/>
      <c r="C413" s="3"/>
    </row>
    <row r="414" spans="1:3" x14ac:dyDescent="0.3">
      <c r="A414" s="1"/>
      <c r="B414" s="4"/>
      <c r="C414" s="3"/>
    </row>
    <row r="415" spans="1:3" x14ac:dyDescent="0.3">
      <c r="A415" s="1"/>
      <c r="B415" s="4"/>
      <c r="C415" s="3"/>
    </row>
    <row r="416" spans="1:3" x14ac:dyDescent="0.3">
      <c r="A416" s="1"/>
      <c r="B416" s="2"/>
      <c r="C416" s="3"/>
    </row>
    <row r="417" spans="1:3" x14ac:dyDescent="0.3">
      <c r="A417" s="1"/>
      <c r="B417" s="2"/>
      <c r="C417" s="3"/>
    </row>
    <row r="418" spans="1:3" x14ac:dyDescent="0.3">
      <c r="A418" s="1"/>
      <c r="B418" s="2"/>
      <c r="C418" s="3"/>
    </row>
    <row r="419" spans="1:3" x14ac:dyDescent="0.3">
      <c r="A419" s="1"/>
      <c r="B419" s="2"/>
      <c r="C419" s="3"/>
    </row>
    <row r="420" spans="1:3" x14ac:dyDescent="0.3">
      <c r="A420" s="1"/>
      <c r="B420" s="2"/>
      <c r="C420" s="3"/>
    </row>
    <row r="421" spans="1:3" x14ac:dyDescent="0.3">
      <c r="A421" s="1"/>
      <c r="B421" s="2"/>
      <c r="C421" s="3"/>
    </row>
    <row r="422" spans="1:3" x14ac:dyDescent="0.3">
      <c r="A422" s="1"/>
      <c r="B422" s="2"/>
      <c r="C422" s="3"/>
    </row>
    <row r="423" spans="1:3" x14ac:dyDescent="0.3">
      <c r="A423" s="1"/>
      <c r="B423" s="2"/>
      <c r="C423" s="3"/>
    </row>
    <row r="424" spans="1:3" x14ac:dyDescent="0.3">
      <c r="A424" s="1"/>
      <c r="B424" s="2"/>
      <c r="C424" s="3"/>
    </row>
    <row r="425" spans="1:3" x14ac:dyDescent="0.3">
      <c r="A425" s="1"/>
      <c r="B425" s="2"/>
      <c r="C425" s="3"/>
    </row>
    <row r="426" spans="1:3" x14ac:dyDescent="0.3">
      <c r="A426" s="1"/>
      <c r="B426" s="2"/>
      <c r="C426" s="3"/>
    </row>
    <row r="427" spans="1:3" x14ac:dyDescent="0.3">
      <c r="A427" s="1"/>
      <c r="B427" s="2"/>
      <c r="C427" s="3"/>
    </row>
    <row r="428" spans="1:3" x14ac:dyDescent="0.3">
      <c r="A428" s="1"/>
      <c r="B428" s="2"/>
      <c r="C428" s="3"/>
    </row>
    <row r="429" spans="1:3" x14ac:dyDescent="0.3">
      <c r="A429" s="1"/>
      <c r="B429" s="2"/>
      <c r="C429" s="3"/>
    </row>
    <row r="430" spans="1:3" x14ac:dyDescent="0.3">
      <c r="A430" s="1"/>
      <c r="B430" s="2"/>
      <c r="C430" s="3"/>
    </row>
    <row r="431" spans="1:3" x14ac:dyDescent="0.3">
      <c r="A431" s="1"/>
      <c r="B431" s="2"/>
      <c r="C431" s="3"/>
    </row>
    <row r="432" spans="1:3" x14ac:dyDescent="0.3">
      <c r="A432" s="1"/>
      <c r="B432" s="2"/>
      <c r="C432" s="3"/>
    </row>
    <row r="433" spans="1:3" x14ac:dyDescent="0.3">
      <c r="A433" s="1"/>
      <c r="B433" s="2"/>
      <c r="C433" s="3"/>
    </row>
    <row r="434" spans="1:3" x14ac:dyDescent="0.3">
      <c r="A434" s="1"/>
      <c r="B434" s="2"/>
      <c r="C434" s="3"/>
    </row>
    <row r="435" spans="1:3" x14ac:dyDescent="0.3">
      <c r="A435" s="1"/>
      <c r="B435" s="2"/>
      <c r="C435" s="3"/>
    </row>
    <row r="436" spans="1:3" x14ac:dyDescent="0.3">
      <c r="A436" s="1"/>
      <c r="B436" s="2"/>
      <c r="C436" s="3"/>
    </row>
    <row r="437" spans="1:3" x14ac:dyDescent="0.3">
      <c r="A437" s="1"/>
      <c r="B437" s="2"/>
      <c r="C437" s="3"/>
    </row>
    <row r="438" spans="1:3" x14ac:dyDescent="0.3">
      <c r="A438" s="1"/>
      <c r="B438" s="2"/>
      <c r="C438" s="3"/>
    </row>
    <row r="439" spans="1:3" x14ac:dyDescent="0.3">
      <c r="A439" s="1"/>
      <c r="B439" s="2"/>
      <c r="C439" s="3"/>
    </row>
    <row r="440" spans="1:3" x14ac:dyDescent="0.3">
      <c r="A440" s="1"/>
      <c r="B440" s="2"/>
      <c r="C440" s="3"/>
    </row>
    <row r="441" spans="1:3" x14ac:dyDescent="0.3">
      <c r="A441" s="1"/>
      <c r="B441" s="2"/>
      <c r="C441" s="3"/>
    </row>
    <row r="442" spans="1:3" x14ac:dyDescent="0.3">
      <c r="A442" s="1"/>
      <c r="B442" s="2"/>
      <c r="C442" s="3"/>
    </row>
    <row r="443" spans="1:3" x14ac:dyDescent="0.3">
      <c r="A443" s="1"/>
      <c r="B443" s="2"/>
      <c r="C443" s="3"/>
    </row>
    <row r="444" spans="1:3" x14ac:dyDescent="0.3">
      <c r="A444" s="1"/>
      <c r="B444" s="2"/>
      <c r="C444" s="3"/>
    </row>
    <row r="445" spans="1:3" x14ac:dyDescent="0.3">
      <c r="A445" s="1"/>
      <c r="B445" s="2"/>
      <c r="C445" s="3"/>
    </row>
    <row r="446" spans="1:3" x14ac:dyDescent="0.3">
      <c r="A446" s="1"/>
      <c r="B446" s="2"/>
      <c r="C446" s="3"/>
    </row>
    <row r="447" spans="1:3" x14ac:dyDescent="0.3">
      <c r="A447" s="5"/>
      <c r="B447" s="4"/>
      <c r="C447" s="3"/>
    </row>
    <row r="448" spans="1:3" x14ac:dyDescent="0.3">
      <c r="A448" s="5"/>
      <c r="B448" s="4"/>
      <c r="C448" s="3"/>
    </row>
    <row r="449" spans="1:3" x14ac:dyDescent="0.3">
      <c r="A449" s="5"/>
      <c r="B449" s="4"/>
      <c r="C449" s="3"/>
    </row>
    <row r="450" spans="1:3" x14ac:dyDescent="0.3">
      <c r="A450" s="1"/>
      <c r="B450" s="3"/>
      <c r="C450" s="4"/>
    </row>
    <row r="451" spans="1:3" x14ac:dyDescent="0.3">
      <c r="A451" s="1"/>
      <c r="B451" s="3"/>
      <c r="C451" s="4"/>
    </row>
    <row r="452" spans="1:3" x14ac:dyDescent="0.3">
      <c r="A452" s="1"/>
      <c r="B452" s="3"/>
      <c r="C452" s="4"/>
    </row>
    <row r="453" spans="1:3" x14ac:dyDescent="0.3">
      <c r="A453" s="1"/>
      <c r="B453" s="3"/>
      <c r="C453" s="4"/>
    </row>
    <row r="454" spans="1:3" x14ac:dyDescent="0.3">
      <c r="A454" s="1"/>
      <c r="B454" s="3"/>
      <c r="C454" s="4"/>
    </row>
    <row r="455" spans="1:3" x14ac:dyDescent="0.3">
      <c r="A455" s="1"/>
      <c r="B455" s="3"/>
      <c r="C455" s="4"/>
    </row>
    <row r="456" spans="1:3" x14ac:dyDescent="0.3">
      <c r="A456" s="1"/>
      <c r="B456" s="3"/>
      <c r="C456" s="4"/>
    </row>
    <row r="457" spans="1:3" x14ac:dyDescent="0.3">
      <c r="A457" s="1"/>
      <c r="B457" s="3"/>
      <c r="C457" s="4"/>
    </row>
    <row r="458" spans="1:3" x14ac:dyDescent="0.3">
      <c r="A458" s="1"/>
      <c r="B458" s="3"/>
      <c r="C458" s="4"/>
    </row>
    <row r="459" spans="1:3" x14ac:dyDescent="0.3">
      <c r="A459" s="1"/>
      <c r="B459" s="3"/>
      <c r="C459" s="4"/>
    </row>
    <row r="460" spans="1:3" x14ac:dyDescent="0.3">
      <c r="A460" s="1"/>
      <c r="B460" s="3"/>
      <c r="C460" s="4"/>
    </row>
    <row r="461" spans="1:3" x14ac:dyDescent="0.3">
      <c r="A461" s="1"/>
      <c r="B461" s="3"/>
      <c r="C461" s="4"/>
    </row>
    <row r="462" spans="1:3" x14ac:dyDescent="0.3">
      <c r="A462" s="1"/>
      <c r="B462" s="3"/>
      <c r="C462" s="4"/>
    </row>
    <row r="463" spans="1:3" x14ac:dyDescent="0.3">
      <c r="A463" s="1"/>
      <c r="B463" s="3"/>
      <c r="C463" s="4"/>
    </row>
    <row r="464" spans="1:3" x14ac:dyDescent="0.3">
      <c r="A464" s="1"/>
      <c r="B464" s="3"/>
      <c r="C464" s="4"/>
    </row>
    <row r="465" spans="1:3" x14ac:dyDescent="0.3">
      <c r="A465" s="1"/>
      <c r="B465" s="3"/>
      <c r="C465" s="4"/>
    </row>
    <row r="466" spans="1:3" x14ac:dyDescent="0.3">
      <c r="A466" s="1"/>
      <c r="B466" s="3"/>
      <c r="C466" s="4"/>
    </row>
    <row r="467" spans="1:3" x14ac:dyDescent="0.3">
      <c r="A467" s="1"/>
      <c r="B467" s="3"/>
      <c r="C467" s="4"/>
    </row>
    <row r="468" spans="1:3" x14ac:dyDescent="0.3">
      <c r="A468" s="1"/>
      <c r="B468" s="3"/>
      <c r="C468" s="4"/>
    </row>
    <row r="469" spans="1:3" x14ac:dyDescent="0.3">
      <c r="A469" s="1"/>
      <c r="B469" s="3"/>
      <c r="C469" s="4"/>
    </row>
    <row r="470" spans="1:3" x14ac:dyDescent="0.3">
      <c r="A470" s="1"/>
      <c r="B470" s="3"/>
      <c r="C470" s="4"/>
    </row>
    <row r="471" spans="1:3" x14ac:dyDescent="0.3">
      <c r="A471" s="1"/>
      <c r="B471" s="3"/>
      <c r="C471" s="4"/>
    </row>
    <row r="472" spans="1:3" x14ac:dyDescent="0.3">
      <c r="A472" s="1"/>
      <c r="B472" s="3"/>
      <c r="C472" s="4"/>
    </row>
    <row r="473" spans="1:3" x14ac:dyDescent="0.3">
      <c r="A473" s="1"/>
      <c r="B473" s="3"/>
      <c r="C473" s="4"/>
    </row>
    <row r="474" spans="1:3" x14ac:dyDescent="0.3">
      <c r="A474" s="1"/>
      <c r="B474" s="3"/>
      <c r="C474" s="4"/>
    </row>
    <row r="475" spans="1:3" x14ac:dyDescent="0.3">
      <c r="A475" s="1"/>
      <c r="B475" s="3"/>
      <c r="C475" s="4"/>
    </row>
    <row r="476" spans="1:3" x14ac:dyDescent="0.3">
      <c r="A476" s="1"/>
      <c r="B476" s="3"/>
      <c r="C476" s="4"/>
    </row>
    <row r="477" spans="1:3" x14ac:dyDescent="0.3">
      <c r="A477" s="1"/>
      <c r="B477" s="3"/>
      <c r="C477" s="4"/>
    </row>
    <row r="478" spans="1:3" x14ac:dyDescent="0.3">
      <c r="A478" s="1"/>
      <c r="B478" s="3"/>
      <c r="C478" s="4"/>
    </row>
    <row r="479" spans="1:3" x14ac:dyDescent="0.3">
      <c r="A479" s="1"/>
      <c r="B479" s="3"/>
      <c r="C479" s="4"/>
    </row>
    <row r="480" spans="1:3" x14ac:dyDescent="0.3">
      <c r="A480" s="1"/>
      <c r="B480" s="3"/>
      <c r="C480" s="4"/>
    </row>
    <row r="481" spans="1:3" x14ac:dyDescent="0.3">
      <c r="A481" s="1"/>
      <c r="B481" s="3"/>
      <c r="C481" s="4"/>
    </row>
    <row r="482" spans="1:3" x14ac:dyDescent="0.3">
      <c r="A482" s="1"/>
      <c r="B482" s="3"/>
      <c r="C482" s="4"/>
    </row>
    <row r="483" spans="1:3" x14ac:dyDescent="0.3">
      <c r="A483" s="1"/>
      <c r="B483" s="3"/>
      <c r="C483" s="4"/>
    </row>
    <row r="484" spans="1:3" x14ac:dyDescent="0.3">
      <c r="A484" s="1"/>
      <c r="B484" s="3"/>
      <c r="C484" s="4"/>
    </row>
    <row r="485" spans="1:3" x14ac:dyDescent="0.3">
      <c r="A485" s="1"/>
      <c r="B485" s="3"/>
      <c r="C485" s="4"/>
    </row>
    <row r="486" spans="1:3" x14ac:dyDescent="0.3">
      <c r="A486" s="1"/>
      <c r="B486" s="3"/>
      <c r="C486" s="4"/>
    </row>
    <row r="487" spans="1:3" x14ac:dyDescent="0.3">
      <c r="A487" s="1"/>
      <c r="B487" s="3"/>
      <c r="C487" s="4"/>
    </row>
    <row r="488" spans="1:3" x14ac:dyDescent="0.3">
      <c r="A488" s="1"/>
      <c r="B488" s="3"/>
      <c r="C488" s="4"/>
    </row>
    <row r="489" spans="1:3" x14ac:dyDescent="0.3">
      <c r="A489" s="1"/>
      <c r="B489" s="3"/>
      <c r="C489" s="4"/>
    </row>
    <row r="490" spans="1:3" x14ac:dyDescent="0.3">
      <c r="A490" s="1"/>
      <c r="B490" s="3"/>
      <c r="C490" s="4"/>
    </row>
    <row r="491" spans="1:3" x14ac:dyDescent="0.3">
      <c r="A491" s="1"/>
      <c r="B491" s="3"/>
      <c r="C491" s="4"/>
    </row>
    <row r="492" spans="1:3" x14ac:dyDescent="0.3">
      <c r="A492" s="1"/>
      <c r="B492" s="3"/>
      <c r="C492" s="4"/>
    </row>
    <row r="493" spans="1:3" x14ac:dyDescent="0.3">
      <c r="A493" s="1"/>
      <c r="B493" s="3"/>
      <c r="C493" s="4"/>
    </row>
    <row r="494" spans="1:3" x14ac:dyDescent="0.3">
      <c r="A494" s="1"/>
      <c r="B494" s="3"/>
      <c r="C494" s="4"/>
    </row>
    <row r="495" spans="1:3" x14ac:dyDescent="0.3">
      <c r="A495" s="1"/>
      <c r="B495" s="3"/>
      <c r="C495" s="4"/>
    </row>
    <row r="496" spans="1:3" x14ac:dyDescent="0.3">
      <c r="A496" s="1"/>
      <c r="B496" s="3"/>
      <c r="C496" s="4"/>
    </row>
    <row r="497" spans="1:3" x14ac:dyDescent="0.3">
      <c r="A497" s="1"/>
      <c r="B497" s="3"/>
      <c r="C497" s="4"/>
    </row>
    <row r="498" spans="1:3" x14ac:dyDescent="0.3">
      <c r="A498" s="1"/>
      <c r="B498" s="3"/>
      <c r="C498" s="4"/>
    </row>
    <row r="499" spans="1:3" x14ac:dyDescent="0.3">
      <c r="A499" s="1"/>
      <c r="B499" s="3"/>
      <c r="C499" s="4"/>
    </row>
    <row r="500" spans="1:3" x14ac:dyDescent="0.3">
      <c r="A500" s="1"/>
      <c r="B500" s="3"/>
      <c r="C500" s="4"/>
    </row>
    <row r="501" spans="1:3" x14ac:dyDescent="0.3">
      <c r="A501" s="1"/>
      <c r="B501" s="3"/>
      <c r="C501" s="4"/>
    </row>
    <row r="502" spans="1:3" x14ac:dyDescent="0.3">
      <c r="A502" s="1"/>
      <c r="B502" s="3"/>
      <c r="C502" s="4"/>
    </row>
    <row r="503" spans="1:3" x14ac:dyDescent="0.3">
      <c r="A503" s="1"/>
      <c r="B503" s="3"/>
      <c r="C503" s="4"/>
    </row>
    <row r="504" spans="1:3" x14ac:dyDescent="0.3">
      <c r="A504" s="1"/>
      <c r="B504" s="3"/>
      <c r="C504" s="4"/>
    </row>
  </sheetData>
  <phoneticPr fontId="6" type="noConversion"/>
  <dataValidations disablePrompts="1" count="1">
    <dataValidation type="list" allowBlank="1" showInputMessage="1" showErrorMessage="1" sqref="D383:F383" xr:uid="{00000000-0002-0000-0100-000000000000}">
      <formula1>$C$381:$C$382</formula1>
    </dataValidation>
  </dataValidation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797"/>
  <sheetViews>
    <sheetView tabSelected="1" topLeftCell="B1" zoomScaleNormal="100" workbookViewId="0">
      <selection activeCell="L3" sqref="L3:P3"/>
    </sheetView>
  </sheetViews>
  <sheetFormatPr defaultColWidth="8.88671875" defaultRowHeight="14.4" x14ac:dyDescent="0.3"/>
  <cols>
    <col min="1" max="1" width="49.44140625" style="6" hidden="1" customWidth="1"/>
    <col min="2" max="3" width="8.88671875" style="6"/>
    <col min="4" max="4" width="11.33203125" style="6" customWidth="1"/>
    <col min="5" max="10" width="8.88671875" style="6"/>
    <col min="11" max="11" width="9.88671875" style="6" customWidth="1"/>
    <col min="12" max="15" width="8.88671875" style="6"/>
    <col min="16" max="16" width="8.88671875" style="6" customWidth="1"/>
    <col min="17" max="16384" width="8.88671875" style="6"/>
  </cols>
  <sheetData>
    <row r="1" spans="1:16" ht="18" x14ac:dyDescent="0.35">
      <c r="A1" s="16" t="s">
        <v>25</v>
      </c>
      <c r="B1" s="52" t="str">
        <f>"SPARSE Benchmarking - "&amp;CalculationsforGraph!B1</f>
        <v>SPARSE Benchmarking - Alternative claimant count as a percentage of working population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37"/>
    </row>
    <row r="2" spans="1:16" ht="9.75" customHeight="1" x14ac:dyDescent="0.3">
      <c r="A2" s="16" t="s">
        <v>29</v>
      </c>
    </row>
    <row r="3" spans="1:16" ht="18.75" customHeight="1" x14ac:dyDescent="0.35">
      <c r="A3" s="16" t="s">
        <v>31</v>
      </c>
      <c r="B3" s="8"/>
      <c r="C3" s="8"/>
      <c r="D3" s="55" t="str">
        <f>CalculationsforGraph!B1</f>
        <v>Alternative claimant count as a percentage of working population</v>
      </c>
      <c r="E3" s="55"/>
      <c r="F3" s="55"/>
      <c r="G3" s="55"/>
      <c r="H3" s="55"/>
      <c r="I3" s="55"/>
      <c r="K3" s="39" t="s">
        <v>7</v>
      </c>
      <c r="L3" s="53" t="s">
        <v>25</v>
      </c>
      <c r="M3" s="53"/>
      <c r="N3" s="53"/>
      <c r="O3" s="53"/>
      <c r="P3" s="53"/>
    </row>
    <row r="4" spans="1:16" ht="18.75" customHeight="1" x14ac:dyDescent="0.35">
      <c r="A4" s="16" t="s">
        <v>48</v>
      </c>
      <c r="B4" s="8"/>
      <c r="C4" s="8"/>
      <c r="D4" s="55"/>
      <c r="E4" s="55"/>
      <c r="F4" s="55"/>
      <c r="G4" s="55"/>
      <c r="H4" s="55"/>
      <c r="I4" s="55"/>
      <c r="K4" s="39" t="s">
        <v>356</v>
      </c>
      <c r="L4" s="54" t="str">
        <f>VLOOKUP(L3,CalculationsforGraph!E3:F345,2,FALSE)</f>
        <v>Cumbria LEP</v>
      </c>
      <c r="M4" s="54"/>
      <c r="N4" s="54"/>
      <c r="O4" s="54"/>
      <c r="P4" s="54"/>
    </row>
    <row r="5" spans="1:16" ht="18.75" customHeight="1" x14ac:dyDescent="0.3">
      <c r="A5" s="16" t="s">
        <v>51</v>
      </c>
      <c r="K5" s="39" t="s">
        <v>357</v>
      </c>
      <c r="L5" s="54" t="s">
        <v>441</v>
      </c>
      <c r="M5" s="54"/>
      <c r="N5" s="54"/>
      <c r="O5" s="54"/>
      <c r="P5" s="54"/>
    </row>
    <row r="6" spans="1:16" x14ac:dyDescent="0.3">
      <c r="A6" s="16" t="s">
        <v>52</v>
      </c>
    </row>
    <row r="7" spans="1:16" x14ac:dyDescent="0.3">
      <c r="A7" s="16" t="s">
        <v>78</v>
      </c>
    </row>
    <row r="8" spans="1:16" x14ac:dyDescent="0.3">
      <c r="A8" s="16" t="s">
        <v>81</v>
      </c>
    </row>
    <row r="9" spans="1:16" x14ac:dyDescent="0.3">
      <c r="A9" s="16" t="s">
        <v>86</v>
      </c>
    </row>
    <row r="10" spans="1:16" x14ac:dyDescent="0.3">
      <c r="A10" s="16" t="s">
        <v>88</v>
      </c>
    </row>
    <row r="11" spans="1:16" x14ac:dyDescent="0.3">
      <c r="A11" s="16" t="s">
        <v>89</v>
      </c>
    </row>
    <row r="12" spans="1:16" x14ac:dyDescent="0.3">
      <c r="A12" s="16" t="s">
        <v>90</v>
      </c>
    </row>
    <row r="13" spans="1:16" x14ac:dyDescent="0.3">
      <c r="A13" s="16" t="s">
        <v>92</v>
      </c>
    </row>
    <row r="14" spans="1:16" x14ac:dyDescent="0.3">
      <c r="A14" s="16" t="s">
        <v>13</v>
      </c>
    </row>
    <row r="15" spans="1:16" x14ac:dyDescent="0.3">
      <c r="A15" s="16" t="s">
        <v>98</v>
      </c>
    </row>
    <row r="16" spans="1:16" x14ac:dyDescent="0.3">
      <c r="A16" s="16" t="s">
        <v>100</v>
      </c>
    </row>
    <row r="17" spans="1:5" x14ac:dyDescent="0.3">
      <c r="A17" s="16" t="s">
        <v>101</v>
      </c>
    </row>
    <row r="18" spans="1:5" x14ac:dyDescent="0.3">
      <c r="A18" s="16" t="s">
        <v>102</v>
      </c>
    </row>
    <row r="19" spans="1:5" x14ac:dyDescent="0.3">
      <c r="A19" s="16" t="s">
        <v>107</v>
      </c>
    </row>
    <row r="20" spans="1:5" x14ac:dyDescent="0.3">
      <c r="A20" s="16" t="s">
        <v>108</v>
      </c>
    </row>
    <row r="21" spans="1:5" x14ac:dyDescent="0.3">
      <c r="A21" s="16" t="s">
        <v>110</v>
      </c>
    </row>
    <row r="22" spans="1:5" x14ac:dyDescent="0.3">
      <c r="A22" s="16" t="s">
        <v>111</v>
      </c>
    </row>
    <row r="23" spans="1:5" x14ac:dyDescent="0.3">
      <c r="A23" s="16" t="s">
        <v>112</v>
      </c>
    </row>
    <row r="24" spans="1:5" x14ac:dyDescent="0.3">
      <c r="A24" s="16" t="s">
        <v>113</v>
      </c>
    </row>
    <row r="25" spans="1:5" x14ac:dyDescent="0.3">
      <c r="A25" s="16" t="s">
        <v>467</v>
      </c>
    </row>
    <row r="26" spans="1:5" x14ac:dyDescent="0.3">
      <c r="A26" s="16" t="s">
        <v>115</v>
      </c>
      <c r="E26" s="10"/>
    </row>
    <row r="27" spans="1:5" x14ac:dyDescent="0.3">
      <c r="A27" s="16" t="s">
        <v>118</v>
      </c>
    </row>
    <row r="28" spans="1:5" x14ac:dyDescent="0.3">
      <c r="A28" s="16" t="s">
        <v>128</v>
      </c>
    </row>
    <row r="29" spans="1:5" x14ac:dyDescent="0.3">
      <c r="A29" s="16" t="s">
        <v>140</v>
      </c>
    </row>
    <row r="30" spans="1:5" x14ac:dyDescent="0.3">
      <c r="A30" s="16" t="s">
        <v>142</v>
      </c>
    </row>
    <row r="31" spans="1:5" x14ac:dyDescent="0.3">
      <c r="A31" s="16" t="s">
        <v>143</v>
      </c>
    </row>
    <row r="32" spans="1:5" x14ac:dyDescent="0.3">
      <c r="A32" s="16" t="s">
        <v>146</v>
      </c>
    </row>
    <row r="33" spans="1:1" ht="60" customHeight="1" x14ac:dyDescent="0.3">
      <c r="A33" s="16" t="s">
        <v>153</v>
      </c>
    </row>
    <row r="34" spans="1:1" x14ac:dyDescent="0.3">
      <c r="A34" s="16" t="s">
        <v>160</v>
      </c>
    </row>
    <row r="35" spans="1:1" x14ac:dyDescent="0.3">
      <c r="A35" s="16" t="s">
        <v>163</v>
      </c>
    </row>
    <row r="36" spans="1:1" x14ac:dyDescent="0.3">
      <c r="A36" s="16" t="s">
        <v>355</v>
      </c>
    </row>
    <row r="37" spans="1:1" x14ac:dyDescent="0.3">
      <c r="A37" s="16" t="s">
        <v>14</v>
      </c>
    </row>
    <row r="38" spans="1:1" x14ac:dyDescent="0.3">
      <c r="A38" s="16" t="s">
        <v>177</v>
      </c>
    </row>
    <row r="39" spans="1:1" x14ac:dyDescent="0.3">
      <c r="A39" s="16" t="s">
        <v>178</v>
      </c>
    </row>
    <row r="40" spans="1:1" x14ac:dyDescent="0.3">
      <c r="A40" s="16" t="s">
        <v>180</v>
      </c>
    </row>
    <row r="41" spans="1:1" x14ac:dyDescent="0.3">
      <c r="A41" s="16" t="s">
        <v>182</v>
      </c>
    </row>
    <row r="42" spans="1:1" x14ac:dyDescent="0.3">
      <c r="A42" s="16" t="s">
        <v>187</v>
      </c>
    </row>
    <row r="43" spans="1:1" x14ac:dyDescent="0.3">
      <c r="A43" s="16" t="s">
        <v>191</v>
      </c>
    </row>
    <row r="44" spans="1:1" x14ac:dyDescent="0.3">
      <c r="A44" s="16" t="s">
        <v>192</v>
      </c>
    </row>
    <row r="45" spans="1:1" x14ac:dyDescent="0.3">
      <c r="A45" s="16" t="s">
        <v>194</v>
      </c>
    </row>
    <row r="46" spans="1:1" x14ac:dyDescent="0.3">
      <c r="A46" s="16" t="s">
        <v>195</v>
      </c>
    </row>
    <row r="47" spans="1:1" x14ac:dyDescent="0.3">
      <c r="A47" s="16" t="s">
        <v>196</v>
      </c>
    </row>
    <row r="48" spans="1:1" x14ac:dyDescent="0.3">
      <c r="A48" s="16" t="s">
        <v>200</v>
      </c>
    </row>
    <row r="49" spans="1:1" x14ac:dyDescent="0.3">
      <c r="A49" s="16" t="s">
        <v>201</v>
      </c>
    </row>
    <row r="50" spans="1:1" x14ac:dyDescent="0.3">
      <c r="A50" s="16" t="s">
        <v>205</v>
      </c>
    </row>
    <row r="51" spans="1:1" x14ac:dyDescent="0.3">
      <c r="A51" s="16" t="s">
        <v>206</v>
      </c>
    </row>
    <row r="52" spans="1:1" x14ac:dyDescent="0.3">
      <c r="A52" s="16" t="s">
        <v>210</v>
      </c>
    </row>
    <row r="53" spans="1:1" x14ac:dyDescent="0.3">
      <c r="A53" s="16" t="s">
        <v>211</v>
      </c>
    </row>
    <row r="54" spans="1:1" x14ac:dyDescent="0.3">
      <c r="A54" s="16" t="s">
        <v>212</v>
      </c>
    </row>
    <row r="55" spans="1:1" x14ac:dyDescent="0.3">
      <c r="A55" s="16" t="s">
        <v>213</v>
      </c>
    </row>
    <row r="56" spans="1:1" x14ac:dyDescent="0.3">
      <c r="A56" s="16" t="s">
        <v>216</v>
      </c>
    </row>
    <row r="57" spans="1:1" x14ac:dyDescent="0.3">
      <c r="A57" s="16" t="s">
        <v>217</v>
      </c>
    </row>
    <row r="58" spans="1:1" x14ac:dyDescent="0.3">
      <c r="A58" s="16" t="s">
        <v>219</v>
      </c>
    </row>
    <row r="59" spans="1:1" x14ac:dyDescent="0.3">
      <c r="A59" s="16" t="s">
        <v>222</v>
      </c>
    </row>
    <row r="60" spans="1:1" x14ac:dyDescent="0.3">
      <c r="A60" s="16" t="s">
        <v>237</v>
      </c>
    </row>
    <row r="61" spans="1:1" x14ac:dyDescent="0.3">
      <c r="A61" s="16" t="s">
        <v>239</v>
      </c>
    </row>
    <row r="62" spans="1:1" x14ac:dyDescent="0.3">
      <c r="A62" s="16" t="s">
        <v>243</v>
      </c>
    </row>
    <row r="63" spans="1:1" x14ac:dyDescent="0.3">
      <c r="A63" s="16" t="s">
        <v>245</v>
      </c>
    </row>
    <row r="64" spans="1:1" x14ac:dyDescent="0.3">
      <c r="A64" s="16" t="s">
        <v>249</v>
      </c>
    </row>
    <row r="65" spans="1:1" x14ac:dyDescent="0.3">
      <c r="A65" s="16" t="s">
        <v>250</v>
      </c>
    </row>
    <row r="66" spans="1:1" x14ac:dyDescent="0.3">
      <c r="A66" s="16" t="s">
        <v>253</v>
      </c>
    </row>
    <row r="67" spans="1:1" x14ac:dyDescent="0.3">
      <c r="A67" s="16" t="s">
        <v>254</v>
      </c>
    </row>
    <row r="68" spans="1:1" x14ac:dyDescent="0.3">
      <c r="A68" s="16" t="s">
        <v>256</v>
      </c>
    </row>
    <row r="69" spans="1:1" x14ac:dyDescent="0.3">
      <c r="A69" s="16" t="s">
        <v>259</v>
      </c>
    </row>
    <row r="70" spans="1:1" x14ac:dyDescent="0.3">
      <c r="A70" s="16" t="s">
        <v>468</v>
      </c>
    </row>
    <row r="71" spans="1:1" x14ac:dyDescent="0.3">
      <c r="A71" s="16" t="s">
        <v>264</v>
      </c>
    </row>
    <row r="72" spans="1:1" x14ac:dyDescent="0.3">
      <c r="A72" s="16" t="s">
        <v>265</v>
      </c>
    </row>
    <row r="73" spans="1:1" x14ac:dyDescent="0.3">
      <c r="A73" s="16" t="s">
        <v>267</v>
      </c>
    </row>
    <row r="74" spans="1:1" x14ac:dyDescent="0.3">
      <c r="A74" s="16" t="s">
        <v>268</v>
      </c>
    </row>
    <row r="75" spans="1:1" x14ac:dyDescent="0.3">
      <c r="A75" s="16" t="s">
        <v>269</v>
      </c>
    </row>
    <row r="76" spans="1:1" x14ac:dyDescent="0.3">
      <c r="A76" s="16" t="s">
        <v>270</v>
      </c>
    </row>
    <row r="77" spans="1:1" x14ac:dyDescent="0.3">
      <c r="A77" s="16" t="s">
        <v>271</v>
      </c>
    </row>
    <row r="78" spans="1:1" x14ac:dyDescent="0.3">
      <c r="A78" s="16" t="s">
        <v>272</v>
      </c>
    </row>
    <row r="79" spans="1:1" x14ac:dyDescent="0.3">
      <c r="A79" s="16" t="s">
        <v>273</v>
      </c>
    </row>
    <row r="80" spans="1:1" x14ac:dyDescent="0.3">
      <c r="A80" s="16" t="s">
        <v>275</v>
      </c>
    </row>
    <row r="81" spans="1:1" x14ac:dyDescent="0.3">
      <c r="A81" s="16" t="s">
        <v>276</v>
      </c>
    </row>
    <row r="82" spans="1:1" x14ac:dyDescent="0.3">
      <c r="A82" s="16" t="s">
        <v>284</v>
      </c>
    </row>
    <row r="83" spans="1:1" x14ac:dyDescent="0.3">
      <c r="A83" s="16" t="s">
        <v>285</v>
      </c>
    </row>
    <row r="84" spans="1:1" x14ac:dyDescent="0.3">
      <c r="A84" s="16" t="s">
        <v>291</v>
      </c>
    </row>
    <row r="85" spans="1:1" x14ac:dyDescent="0.3">
      <c r="A85" s="16" t="s">
        <v>292</v>
      </c>
    </row>
    <row r="86" spans="1:1" x14ac:dyDescent="0.3">
      <c r="A86" s="16" t="s">
        <v>293</v>
      </c>
    </row>
    <row r="87" spans="1:1" x14ac:dyDescent="0.3">
      <c r="A87" s="16" t="s">
        <v>302</v>
      </c>
    </row>
    <row r="88" spans="1:1" x14ac:dyDescent="0.3">
      <c r="A88" s="16" t="s">
        <v>303</v>
      </c>
    </row>
    <row r="89" spans="1:1" x14ac:dyDescent="0.3">
      <c r="A89" s="16" t="s">
        <v>307</v>
      </c>
    </row>
    <row r="90" spans="1:1" x14ac:dyDescent="0.3">
      <c r="A90" s="16" t="s">
        <v>313</v>
      </c>
    </row>
    <row r="91" spans="1:1" x14ac:dyDescent="0.3">
      <c r="A91" s="16" t="s">
        <v>317</v>
      </c>
    </row>
    <row r="92" spans="1:1" x14ac:dyDescent="0.3">
      <c r="A92" s="16" t="s">
        <v>318</v>
      </c>
    </row>
    <row r="93" spans="1:1" x14ac:dyDescent="0.3">
      <c r="A93" s="16" t="s">
        <v>325</v>
      </c>
    </row>
    <row r="94" spans="1:1" x14ac:dyDescent="0.3">
      <c r="A94" s="16" t="s">
        <v>328</v>
      </c>
    </row>
    <row r="95" spans="1:1" x14ac:dyDescent="0.3">
      <c r="A95" s="16" t="s">
        <v>332</v>
      </c>
    </row>
    <row r="96" spans="1:1" x14ac:dyDescent="0.3">
      <c r="A96" s="16" t="s">
        <v>334</v>
      </c>
    </row>
    <row r="97" spans="1:1" x14ac:dyDescent="0.3">
      <c r="A97" s="16" t="s">
        <v>335</v>
      </c>
    </row>
    <row r="98" spans="1:1" x14ac:dyDescent="0.3">
      <c r="A98" s="16" t="s">
        <v>466</v>
      </c>
    </row>
    <row r="99" spans="1:1" x14ac:dyDescent="0.3">
      <c r="A99" s="16" t="s">
        <v>16</v>
      </c>
    </row>
    <row r="100" spans="1:1" x14ac:dyDescent="0.3">
      <c r="A100" s="16" t="s">
        <v>348</v>
      </c>
    </row>
    <row r="101" spans="1:1" x14ac:dyDescent="0.3">
      <c r="A101" s="16"/>
    </row>
    <row r="102" spans="1:1" x14ac:dyDescent="0.3">
      <c r="A102" s="16"/>
    </row>
    <row r="103" spans="1:1" x14ac:dyDescent="0.3">
      <c r="A103" s="16"/>
    </row>
    <row r="104" spans="1:1" x14ac:dyDescent="0.3">
      <c r="A104" s="16"/>
    </row>
    <row r="105" spans="1:1" x14ac:dyDescent="0.3">
      <c r="A105" s="16"/>
    </row>
    <row r="106" spans="1:1" x14ac:dyDescent="0.3">
      <c r="A106" s="16"/>
    </row>
    <row r="107" spans="1:1" x14ac:dyDescent="0.3">
      <c r="A107" s="16"/>
    </row>
    <row r="108" spans="1:1" x14ac:dyDescent="0.3">
      <c r="A108" s="16"/>
    </row>
    <row r="109" spans="1:1" x14ac:dyDescent="0.3">
      <c r="A109" s="16"/>
    </row>
    <row r="110" spans="1:1" x14ac:dyDescent="0.3">
      <c r="A110" s="16"/>
    </row>
    <row r="111" spans="1:1" x14ac:dyDescent="0.3">
      <c r="A111" s="16"/>
    </row>
    <row r="112" spans="1:1" x14ac:dyDescent="0.3">
      <c r="A112" s="16"/>
    </row>
    <row r="113" spans="1:1" x14ac:dyDescent="0.3">
      <c r="A113" s="16"/>
    </row>
    <row r="114" spans="1:1" x14ac:dyDescent="0.3">
      <c r="A114" s="16"/>
    </row>
    <row r="115" spans="1:1" x14ac:dyDescent="0.3">
      <c r="A115" s="16"/>
    </row>
    <row r="116" spans="1:1" x14ac:dyDescent="0.3">
      <c r="A116" s="16"/>
    </row>
    <row r="117" spans="1:1" x14ac:dyDescent="0.3">
      <c r="A117" s="16"/>
    </row>
    <row r="118" spans="1:1" x14ac:dyDescent="0.3">
      <c r="A118" s="16"/>
    </row>
    <row r="119" spans="1:1" x14ac:dyDescent="0.3">
      <c r="A119" s="16"/>
    </row>
    <row r="120" spans="1:1" x14ac:dyDescent="0.3">
      <c r="A120" s="16"/>
    </row>
    <row r="121" spans="1:1" x14ac:dyDescent="0.3">
      <c r="A121" s="16"/>
    </row>
    <row r="122" spans="1:1" x14ac:dyDescent="0.3">
      <c r="A122" s="16"/>
    </row>
    <row r="123" spans="1:1" x14ac:dyDescent="0.3">
      <c r="A123" s="16"/>
    </row>
    <row r="124" spans="1:1" x14ac:dyDescent="0.3">
      <c r="A124" s="16"/>
    </row>
    <row r="125" spans="1:1" x14ac:dyDescent="0.3">
      <c r="A125" s="16"/>
    </row>
    <row r="126" spans="1:1" x14ac:dyDescent="0.3">
      <c r="A126" s="16"/>
    </row>
    <row r="127" spans="1:1" x14ac:dyDescent="0.3">
      <c r="A127" s="16"/>
    </row>
    <row r="128" spans="1:1" x14ac:dyDescent="0.3">
      <c r="A128" s="16"/>
    </row>
    <row r="129" spans="1:1" x14ac:dyDescent="0.3">
      <c r="A129" s="16"/>
    </row>
    <row r="130" spans="1:1" x14ac:dyDescent="0.3">
      <c r="A130" s="16"/>
    </row>
    <row r="131" spans="1:1" x14ac:dyDescent="0.3">
      <c r="A131" s="16"/>
    </row>
    <row r="132" spans="1:1" x14ac:dyDescent="0.3">
      <c r="A132" s="16"/>
    </row>
    <row r="133" spans="1:1" x14ac:dyDescent="0.3">
      <c r="A133" s="16"/>
    </row>
    <row r="134" spans="1:1" x14ac:dyDescent="0.3">
      <c r="A134" s="16"/>
    </row>
    <row r="135" spans="1:1" x14ac:dyDescent="0.3">
      <c r="A135" s="16"/>
    </row>
    <row r="136" spans="1:1" x14ac:dyDescent="0.3">
      <c r="A136" s="16"/>
    </row>
    <row r="137" spans="1:1" x14ac:dyDescent="0.3">
      <c r="A137" s="16"/>
    </row>
    <row r="138" spans="1:1" x14ac:dyDescent="0.3">
      <c r="A138" s="16"/>
    </row>
    <row r="139" spans="1:1" x14ac:dyDescent="0.3">
      <c r="A139" s="16"/>
    </row>
    <row r="140" spans="1:1" x14ac:dyDescent="0.3">
      <c r="A140" s="16"/>
    </row>
    <row r="141" spans="1:1" x14ac:dyDescent="0.3">
      <c r="A141" s="16"/>
    </row>
    <row r="142" spans="1:1" x14ac:dyDescent="0.3">
      <c r="A142" s="16"/>
    </row>
    <row r="143" spans="1:1" x14ac:dyDescent="0.3">
      <c r="A143" s="16"/>
    </row>
    <row r="144" spans="1:1" x14ac:dyDescent="0.3">
      <c r="A144" s="16"/>
    </row>
    <row r="145" spans="1:1" x14ac:dyDescent="0.3">
      <c r="A145" s="16"/>
    </row>
    <row r="146" spans="1:1" x14ac:dyDescent="0.3">
      <c r="A146" s="16"/>
    </row>
    <row r="147" spans="1:1" x14ac:dyDescent="0.3">
      <c r="A147" s="16"/>
    </row>
    <row r="148" spans="1:1" x14ac:dyDescent="0.3">
      <c r="A148" s="16"/>
    </row>
    <row r="149" spans="1:1" x14ac:dyDescent="0.3">
      <c r="A149" s="16"/>
    </row>
    <row r="150" spans="1:1" x14ac:dyDescent="0.3">
      <c r="A150" s="16"/>
    </row>
    <row r="151" spans="1:1" x14ac:dyDescent="0.3">
      <c r="A151" s="16"/>
    </row>
    <row r="152" spans="1:1" x14ac:dyDescent="0.3">
      <c r="A152" s="16"/>
    </row>
    <row r="153" spans="1:1" x14ac:dyDescent="0.3">
      <c r="A153" s="16"/>
    </row>
    <row r="154" spans="1:1" x14ac:dyDescent="0.3">
      <c r="A154" s="16"/>
    </row>
    <row r="155" spans="1:1" x14ac:dyDescent="0.3">
      <c r="A155" s="16"/>
    </row>
    <row r="156" spans="1:1" x14ac:dyDescent="0.3">
      <c r="A156" s="16"/>
    </row>
    <row r="157" spans="1:1" x14ac:dyDescent="0.3">
      <c r="A157" s="16"/>
    </row>
    <row r="158" spans="1:1" x14ac:dyDescent="0.3">
      <c r="A158" s="16"/>
    </row>
    <row r="159" spans="1:1" x14ac:dyDescent="0.3">
      <c r="A159" s="16"/>
    </row>
    <row r="160" spans="1:1" x14ac:dyDescent="0.3">
      <c r="A160" s="16"/>
    </row>
    <row r="161" spans="1:1" x14ac:dyDescent="0.3">
      <c r="A161" s="16"/>
    </row>
    <row r="162" spans="1:1" x14ac:dyDescent="0.3">
      <c r="A162" s="16"/>
    </row>
    <row r="163" spans="1:1" x14ac:dyDescent="0.3">
      <c r="A163" s="16"/>
    </row>
    <row r="164" spans="1:1" x14ac:dyDescent="0.3">
      <c r="A164" s="16"/>
    </row>
    <row r="165" spans="1:1" x14ac:dyDescent="0.3">
      <c r="A165" s="16"/>
    </row>
    <row r="166" spans="1:1" x14ac:dyDescent="0.3">
      <c r="A166" s="16"/>
    </row>
    <row r="167" spans="1:1" x14ac:dyDescent="0.3">
      <c r="A167" s="16"/>
    </row>
    <row r="168" spans="1:1" x14ac:dyDescent="0.3">
      <c r="A168" s="16"/>
    </row>
    <row r="169" spans="1:1" x14ac:dyDescent="0.3">
      <c r="A169" s="16"/>
    </row>
    <row r="170" spans="1:1" x14ac:dyDescent="0.3">
      <c r="A170" s="16"/>
    </row>
    <row r="171" spans="1:1" x14ac:dyDescent="0.3">
      <c r="A171" s="16"/>
    </row>
    <row r="172" spans="1:1" x14ac:dyDescent="0.3">
      <c r="A172" s="16"/>
    </row>
    <row r="173" spans="1:1" x14ac:dyDescent="0.3">
      <c r="A173" s="16"/>
    </row>
    <row r="174" spans="1:1" x14ac:dyDescent="0.3">
      <c r="A174" s="16"/>
    </row>
    <row r="175" spans="1:1" x14ac:dyDescent="0.3">
      <c r="A175" s="16"/>
    </row>
    <row r="176" spans="1:1" x14ac:dyDescent="0.3">
      <c r="A176" s="16"/>
    </row>
    <row r="177" spans="1:1" x14ac:dyDescent="0.3">
      <c r="A177" s="16"/>
    </row>
    <row r="178" spans="1:1" x14ac:dyDescent="0.3">
      <c r="A178" s="16"/>
    </row>
    <row r="179" spans="1:1" x14ac:dyDescent="0.3">
      <c r="A179" s="16"/>
    </row>
    <row r="180" spans="1:1" x14ac:dyDescent="0.3">
      <c r="A180" s="16"/>
    </row>
    <row r="181" spans="1:1" x14ac:dyDescent="0.3">
      <c r="A181" s="16"/>
    </row>
    <row r="182" spans="1:1" x14ac:dyDescent="0.3">
      <c r="A182" s="16"/>
    </row>
    <row r="183" spans="1:1" x14ac:dyDescent="0.3">
      <c r="A183" s="16"/>
    </row>
    <row r="184" spans="1:1" x14ac:dyDescent="0.3">
      <c r="A184" s="16"/>
    </row>
    <row r="185" spans="1:1" x14ac:dyDescent="0.3">
      <c r="A185" s="16"/>
    </row>
    <row r="186" spans="1:1" x14ac:dyDescent="0.3">
      <c r="A186" s="16"/>
    </row>
    <row r="187" spans="1:1" x14ac:dyDescent="0.3">
      <c r="A187" s="16"/>
    </row>
    <row r="188" spans="1:1" x14ac:dyDescent="0.3">
      <c r="A188" s="16"/>
    </row>
    <row r="189" spans="1:1" x14ac:dyDescent="0.3">
      <c r="A189" s="16"/>
    </row>
    <row r="190" spans="1:1" x14ac:dyDescent="0.3">
      <c r="A190" s="16"/>
    </row>
    <row r="191" spans="1:1" x14ac:dyDescent="0.3">
      <c r="A191" s="16"/>
    </row>
    <row r="192" spans="1:1" x14ac:dyDescent="0.3">
      <c r="A192" s="16"/>
    </row>
    <row r="193" spans="1:1" x14ac:dyDescent="0.3">
      <c r="A193" s="16"/>
    </row>
    <row r="194" spans="1:1" x14ac:dyDescent="0.3">
      <c r="A194" s="16"/>
    </row>
    <row r="195" spans="1:1" x14ac:dyDescent="0.3">
      <c r="A195" s="16"/>
    </row>
    <row r="196" spans="1:1" x14ac:dyDescent="0.3">
      <c r="A196" s="16"/>
    </row>
    <row r="197" spans="1:1" x14ac:dyDescent="0.3">
      <c r="A197" s="16"/>
    </row>
    <row r="198" spans="1:1" x14ac:dyDescent="0.3">
      <c r="A198" s="16"/>
    </row>
    <row r="199" spans="1:1" x14ac:dyDescent="0.3">
      <c r="A199" s="16"/>
    </row>
    <row r="200" spans="1:1" x14ac:dyDescent="0.3">
      <c r="A200" s="16"/>
    </row>
    <row r="201" spans="1:1" x14ac:dyDescent="0.3">
      <c r="A201" s="16"/>
    </row>
    <row r="202" spans="1:1" x14ac:dyDescent="0.3">
      <c r="A202" s="16"/>
    </row>
    <row r="203" spans="1:1" x14ac:dyDescent="0.3">
      <c r="A203" s="16"/>
    </row>
    <row r="204" spans="1:1" x14ac:dyDescent="0.3">
      <c r="A204" s="16"/>
    </row>
    <row r="205" spans="1:1" x14ac:dyDescent="0.3">
      <c r="A205" s="16"/>
    </row>
    <row r="206" spans="1:1" x14ac:dyDescent="0.3">
      <c r="A206" s="16"/>
    </row>
    <row r="207" spans="1:1" x14ac:dyDescent="0.3">
      <c r="A207" s="16"/>
    </row>
    <row r="208" spans="1:1" x14ac:dyDescent="0.3">
      <c r="A208" s="16"/>
    </row>
    <row r="209" spans="1:1" x14ac:dyDescent="0.3">
      <c r="A209" s="16"/>
    </row>
    <row r="210" spans="1:1" x14ac:dyDescent="0.3">
      <c r="A210" s="16"/>
    </row>
    <row r="211" spans="1:1" x14ac:dyDescent="0.3">
      <c r="A211" s="16"/>
    </row>
    <row r="212" spans="1:1" x14ac:dyDescent="0.3">
      <c r="A212" s="16"/>
    </row>
    <row r="213" spans="1:1" x14ac:dyDescent="0.3">
      <c r="A213" s="16"/>
    </row>
    <row r="214" spans="1:1" x14ac:dyDescent="0.3">
      <c r="A214" s="16"/>
    </row>
    <row r="215" spans="1:1" x14ac:dyDescent="0.3">
      <c r="A215" s="16"/>
    </row>
    <row r="216" spans="1:1" x14ac:dyDescent="0.3">
      <c r="A216" s="16"/>
    </row>
    <row r="217" spans="1:1" x14ac:dyDescent="0.3">
      <c r="A217" s="16"/>
    </row>
    <row r="218" spans="1:1" x14ac:dyDescent="0.3">
      <c r="A218" s="16"/>
    </row>
    <row r="219" spans="1:1" x14ac:dyDescent="0.3">
      <c r="A219" s="16"/>
    </row>
    <row r="220" spans="1:1" x14ac:dyDescent="0.3">
      <c r="A220" s="16"/>
    </row>
    <row r="221" spans="1:1" x14ac:dyDescent="0.3">
      <c r="A221" s="16"/>
    </row>
    <row r="222" spans="1:1" x14ac:dyDescent="0.3">
      <c r="A222" s="16"/>
    </row>
    <row r="223" spans="1:1" x14ac:dyDescent="0.3">
      <c r="A223" s="16"/>
    </row>
    <row r="224" spans="1:1" x14ac:dyDescent="0.3">
      <c r="A224" s="16"/>
    </row>
    <row r="225" spans="1:1" x14ac:dyDescent="0.3">
      <c r="A225" s="16"/>
    </row>
    <row r="226" spans="1:1" x14ac:dyDescent="0.3">
      <c r="A226" s="16"/>
    </row>
    <row r="227" spans="1:1" x14ac:dyDescent="0.3">
      <c r="A227" s="16"/>
    </row>
    <row r="228" spans="1:1" x14ac:dyDescent="0.3">
      <c r="A228" s="16"/>
    </row>
    <row r="229" spans="1:1" x14ac:dyDescent="0.3">
      <c r="A229" s="16"/>
    </row>
    <row r="230" spans="1:1" x14ac:dyDescent="0.3">
      <c r="A230" s="16"/>
    </row>
    <row r="231" spans="1:1" x14ac:dyDescent="0.3">
      <c r="A231" s="16"/>
    </row>
    <row r="232" spans="1:1" x14ac:dyDescent="0.3">
      <c r="A232" s="16"/>
    </row>
    <row r="233" spans="1:1" x14ac:dyDescent="0.3">
      <c r="A233" s="16"/>
    </row>
    <row r="234" spans="1:1" x14ac:dyDescent="0.3">
      <c r="A234" s="16"/>
    </row>
    <row r="235" spans="1:1" x14ac:dyDescent="0.3">
      <c r="A235" s="16"/>
    </row>
    <row r="236" spans="1:1" x14ac:dyDescent="0.3">
      <c r="A236" s="16"/>
    </row>
    <row r="237" spans="1:1" x14ac:dyDescent="0.3">
      <c r="A237" s="16"/>
    </row>
    <row r="238" spans="1:1" x14ac:dyDescent="0.3">
      <c r="A238" s="16"/>
    </row>
    <row r="239" spans="1:1" x14ac:dyDescent="0.3">
      <c r="A239" s="16"/>
    </row>
    <row r="240" spans="1:1" x14ac:dyDescent="0.3">
      <c r="A240" s="16"/>
    </row>
    <row r="241" spans="1:1" x14ac:dyDescent="0.3">
      <c r="A241" s="16"/>
    </row>
    <row r="242" spans="1:1" x14ac:dyDescent="0.3">
      <c r="A242" s="16"/>
    </row>
    <row r="243" spans="1:1" x14ac:dyDescent="0.3">
      <c r="A243" s="16"/>
    </row>
    <row r="244" spans="1:1" x14ac:dyDescent="0.3">
      <c r="A244" s="16"/>
    </row>
    <row r="245" spans="1:1" x14ac:dyDescent="0.3">
      <c r="A245" s="16"/>
    </row>
    <row r="246" spans="1:1" x14ac:dyDescent="0.3">
      <c r="A246" s="16"/>
    </row>
    <row r="247" spans="1:1" x14ac:dyDescent="0.3">
      <c r="A247" s="16"/>
    </row>
    <row r="248" spans="1:1" x14ac:dyDescent="0.3">
      <c r="A248" s="16"/>
    </row>
    <row r="249" spans="1:1" x14ac:dyDescent="0.3">
      <c r="A249" s="16"/>
    </row>
    <row r="250" spans="1:1" x14ac:dyDescent="0.3">
      <c r="A250" s="16"/>
    </row>
    <row r="251" spans="1:1" x14ac:dyDescent="0.3">
      <c r="A251" s="16"/>
    </row>
    <row r="252" spans="1:1" x14ac:dyDescent="0.3">
      <c r="A252" s="16"/>
    </row>
    <row r="253" spans="1:1" x14ac:dyDescent="0.3">
      <c r="A253" s="16"/>
    </row>
    <row r="254" spans="1:1" x14ac:dyDescent="0.3">
      <c r="A254" s="16"/>
    </row>
    <row r="255" spans="1:1" x14ac:dyDescent="0.3">
      <c r="A255" s="16"/>
    </row>
    <row r="256" spans="1:1" x14ac:dyDescent="0.3">
      <c r="A256" s="16"/>
    </row>
    <row r="257" spans="1:1" x14ac:dyDescent="0.3">
      <c r="A257" s="16"/>
    </row>
    <row r="258" spans="1:1" x14ac:dyDescent="0.3">
      <c r="A258" s="16"/>
    </row>
    <row r="259" spans="1:1" x14ac:dyDescent="0.3">
      <c r="A259" s="16"/>
    </row>
    <row r="260" spans="1:1" x14ac:dyDescent="0.3">
      <c r="A260" s="16"/>
    </row>
    <row r="261" spans="1:1" x14ac:dyDescent="0.3">
      <c r="A261" s="16"/>
    </row>
    <row r="262" spans="1:1" x14ac:dyDescent="0.3">
      <c r="A262" s="16"/>
    </row>
    <row r="263" spans="1:1" x14ac:dyDescent="0.3">
      <c r="A263" s="16"/>
    </row>
    <row r="264" spans="1:1" x14ac:dyDescent="0.3">
      <c r="A264" s="16"/>
    </row>
    <row r="265" spans="1:1" x14ac:dyDescent="0.3">
      <c r="A265" s="16"/>
    </row>
    <row r="266" spans="1:1" x14ac:dyDescent="0.3">
      <c r="A266" s="16"/>
    </row>
    <row r="267" spans="1:1" x14ac:dyDescent="0.3">
      <c r="A267" s="16"/>
    </row>
    <row r="268" spans="1:1" x14ac:dyDescent="0.3">
      <c r="A268" s="16"/>
    </row>
    <row r="269" spans="1:1" x14ac:dyDescent="0.3">
      <c r="A269" s="16"/>
    </row>
    <row r="270" spans="1:1" x14ac:dyDescent="0.3">
      <c r="A270" s="16"/>
    </row>
    <row r="271" spans="1:1" x14ac:dyDescent="0.3">
      <c r="A271" s="16"/>
    </row>
    <row r="272" spans="1:1" x14ac:dyDescent="0.3">
      <c r="A272" s="16"/>
    </row>
    <row r="273" spans="1:1" x14ac:dyDescent="0.3">
      <c r="A273" s="16"/>
    </row>
    <row r="274" spans="1:1" x14ac:dyDescent="0.3">
      <c r="A274" s="16"/>
    </row>
    <row r="275" spans="1:1" x14ac:dyDescent="0.3">
      <c r="A275" s="16"/>
    </row>
    <row r="276" spans="1:1" x14ac:dyDescent="0.3">
      <c r="A276" s="16"/>
    </row>
    <row r="277" spans="1:1" x14ac:dyDescent="0.3">
      <c r="A277" s="16"/>
    </row>
    <row r="278" spans="1:1" x14ac:dyDescent="0.3">
      <c r="A278" s="16"/>
    </row>
    <row r="279" spans="1:1" x14ac:dyDescent="0.3">
      <c r="A279" s="16"/>
    </row>
    <row r="280" spans="1:1" x14ac:dyDescent="0.3">
      <c r="A280" s="16"/>
    </row>
    <row r="281" spans="1:1" x14ac:dyDescent="0.3">
      <c r="A281" s="16"/>
    </row>
    <row r="282" spans="1:1" x14ac:dyDescent="0.3">
      <c r="A282" s="16"/>
    </row>
    <row r="283" spans="1:1" x14ac:dyDescent="0.3">
      <c r="A283" s="16"/>
    </row>
    <row r="284" spans="1:1" x14ac:dyDescent="0.3">
      <c r="A284" s="16"/>
    </row>
    <row r="285" spans="1:1" x14ac:dyDescent="0.3">
      <c r="A285" s="16"/>
    </row>
    <row r="286" spans="1:1" x14ac:dyDescent="0.3">
      <c r="A286" s="16"/>
    </row>
    <row r="287" spans="1:1" x14ac:dyDescent="0.3">
      <c r="A287" s="16"/>
    </row>
    <row r="288" spans="1:1" x14ac:dyDescent="0.3">
      <c r="A288" s="16"/>
    </row>
    <row r="289" spans="1:1" x14ac:dyDescent="0.3">
      <c r="A289" s="16"/>
    </row>
    <row r="290" spans="1:1" x14ac:dyDescent="0.3">
      <c r="A290" s="16"/>
    </row>
    <row r="291" spans="1:1" x14ac:dyDescent="0.3">
      <c r="A291" s="16"/>
    </row>
    <row r="292" spans="1:1" x14ac:dyDescent="0.3">
      <c r="A292" s="16"/>
    </row>
    <row r="293" spans="1:1" x14ac:dyDescent="0.3">
      <c r="A293" s="16"/>
    </row>
    <row r="294" spans="1:1" x14ac:dyDescent="0.3">
      <c r="A294" s="16"/>
    </row>
    <row r="295" spans="1:1" x14ac:dyDescent="0.3">
      <c r="A295" s="16"/>
    </row>
    <row r="296" spans="1:1" x14ac:dyDescent="0.3">
      <c r="A296" s="16"/>
    </row>
    <row r="297" spans="1:1" x14ac:dyDescent="0.3">
      <c r="A297" s="16"/>
    </row>
    <row r="298" spans="1:1" x14ac:dyDescent="0.3">
      <c r="A298" s="16"/>
    </row>
    <row r="299" spans="1:1" x14ac:dyDescent="0.3">
      <c r="A299" s="16"/>
    </row>
    <row r="300" spans="1:1" x14ac:dyDescent="0.3">
      <c r="A300" s="16"/>
    </row>
    <row r="301" spans="1:1" x14ac:dyDescent="0.3">
      <c r="A301" s="16"/>
    </row>
    <row r="302" spans="1:1" x14ac:dyDescent="0.3">
      <c r="A302" s="16"/>
    </row>
    <row r="303" spans="1:1" x14ac:dyDescent="0.3">
      <c r="A303" s="16"/>
    </row>
    <row r="304" spans="1:1" x14ac:dyDescent="0.3">
      <c r="A304" s="16"/>
    </row>
    <row r="305" spans="1:1" x14ac:dyDescent="0.3">
      <c r="A305" s="16"/>
    </row>
    <row r="306" spans="1:1" x14ac:dyDescent="0.3">
      <c r="A306" s="16"/>
    </row>
    <row r="307" spans="1:1" x14ac:dyDescent="0.3">
      <c r="A307" s="16"/>
    </row>
    <row r="308" spans="1:1" x14ac:dyDescent="0.3">
      <c r="A308" s="16"/>
    </row>
    <row r="309" spans="1:1" x14ac:dyDescent="0.3">
      <c r="A309" s="16"/>
    </row>
    <row r="310" spans="1:1" x14ac:dyDescent="0.3">
      <c r="A310" s="16"/>
    </row>
    <row r="311" spans="1:1" x14ac:dyDescent="0.3">
      <c r="A311" s="16"/>
    </row>
    <row r="312" spans="1:1" x14ac:dyDescent="0.3">
      <c r="A312" s="16"/>
    </row>
    <row r="313" spans="1:1" x14ac:dyDescent="0.3">
      <c r="A313" s="16"/>
    </row>
    <row r="314" spans="1:1" x14ac:dyDescent="0.3">
      <c r="A314" s="16"/>
    </row>
    <row r="315" spans="1:1" x14ac:dyDescent="0.3">
      <c r="A315" s="16"/>
    </row>
    <row r="316" spans="1:1" x14ac:dyDescent="0.3">
      <c r="A316" s="16"/>
    </row>
    <row r="317" spans="1:1" x14ac:dyDescent="0.3">
      <c r="A317" s="16"/>
    </row>
    <row r="318" spans="1:1" x14ac:dyDescent="0.3">
      <c r="A318" s="16"/>
    </row>
    <row r="319" spans="1:1" x14ac:dyDescent="0.3">
      <c r="A319" s="16"/>
    </row>
    <row r="320" spans="1:1" x14ac:dyDescent="0.3">
      <c r="A320" s="16"/>
    </row>
    <row r="321" spans="1:1" x14ac:dyDescent="0.3">
      <c r="A321" s="16"/>
    </row>
    <row r="322" spans="1:1" x14ac:dyDescent="0.3">
      <c r="A322" s="16"/>
    </row>
    <row r="323" spans="1:1" x14ac:dyDescent="0.3">
      <c r="A323" s="16"/>
    </row>
    <row r="324" spans="1:1" x14ac:dyDescent="0.3">
      <c r="A324" s="16"/>
    </row>
    <row r="325" spans="1:1" x14ac:dyDescent="0.3">
      <c r="A325" s="16"/>
    </row>
    <row r="326" spans="1:1" x14ac:dyDescent="0.3">
      <c r="A326" s="16"/>
    </row>
    <row r="327" spans="1:1" x14ac:dyDescent="0.3">
      <c r="A327" s="16"/>
    </row>
    <row r="328" spans="1:1" x14ac:dyDescent="0.3">
      <c r="A328" s="16"/>
    </row>
    <row r="329" spans="1:1" x14ac:dyDescent="0.3">
      <c r="A329" s="16"/>
    </row>
    <row r="330" spans="1:1" x14ac:dyDescent="0.3">
      <c r="A330" s="16"/>
    </row>
    <row r="331" spans="1:1" x14ac:dyDescent="0.3">
      <c r="A331" s="16"/>
    </row>
    <row r="332" spans="1:1" x14ac:dyDescent="0.3">
      <c r="A332" s="16"/>
    </row>
    <row r="333" spans="1:1" x14ac:dyDescent="0.3">
      <c r="A333" s="16"/>
    </row>
    <row r="334" spans="1:1" x14ac:dyDescent="0.3">
      <c r="A334" s="16"/>
    </row>
    <row r="335" spans="1:1" x14ac:dyDescent="0.3">
      <c r="A335" s="16"/>
    </row>
    <row r="336" spans="1:1" x14ac:dyDescent="0.3">
      <c r="A336" s="16"/>
    </row>
    <row r="337" spans="1:1" x14ac:dyDescent="0.3">
      <c r="A337" s="16"/>
    </row>
    <row r="338" spans="1:1" x14ac:dyDescent="0.3">
      <c r="A338" s="16"/>
    </row>
    <row r="339" spans="1:1" x14ac:dyDescent="0.3">
      <c r="A339" s="16"/>
    </row>
    <row r="340" spans="1:1" x14ac:dyDescent="0.3">
      <c r="A340" s="16"/>
    </row>
    <row r="341" spans="1:1" x14ac:dyDescent="0.3">
      <c r="A341" s="16"/>
    </row>
    <row r="342" spans="1:1" x14ac:dyDescent="0.3">
      <c r="A342" s="16"/>
    </row>
    <row r="343" spans="1:1" x14ac:dyDescent="0.3">
      <c r="A343" s="16"/>
    </row>
    <row r="344" spans="1:1" x14ac:dyDescent="0.3">
      <c r="A344" s="16"/>
    </row>
    <row r="345" spans="1:1" x14ac:dyDescent="0.3">
      <c r="A345" s="16"/>
    </row>
    <row r="346" spans="1:1" x14ac:dyDescent="0.3">
      <c r="A346" s="16"/>
    </row>
    <row r="347" spans="1:1" x14ac:dyDescent="0.3">
      <c r="A347" s="16"/>
    </row>
    <row r="348" spans="1:1" x14ac:dyDescent="0.3">
      <c r="A348" s="16"/>
    </row>
    <row r="349" spans="1:1" x14ac:dyDescent="0.3">
      <c r="A349" s="16"/>
    </row>
    <row r="350" spans="1:1" x14ac:dyDescent="0.3">
      <c r="A350" s="16"/>
    </row>
    <row r="351" spans="1:1" x14ac:dyDescent="0.3">
      <c r="A351" s="16"/>
    </row>
    <row r="352" spans="1:1" x14ac:dyDescent="0.3">
      <c r="A352" s="16"/>
    </row>
    <row r="353" spans="1:1" x14ac:dyDescent="0.3">
      <c r="A353" s="16"/>
    </row>
    <row r="354" spans="1:1" x14ac:dyDescent="0.3">
      <c r="A354"/>
    </row>
    <row r="355" spans="1:1" x14ac:dyDescent="0.3">
      <c r="A355" s="16"/>
    </row>
    <row r="356" spans="1:1" x14ac:dyDescent="0.3">
      <c r="A356" s="16"/>
    </row>
    <row r="357" spans="1:1" x14ac:dyDescent="0.3">
      <c r="A357" s="16"/>
    </row>
    <row r="358" spans="1:1" x14ac:dyDescent="0.3">
      <c r="A358" s="16"/>
    </row>
    <row r="359" spans="1:1" x14ac:dyDescent="0.3">
      <c r="A359" s="16"/>
    </row>
    <row r="360" spans="1:1" x14ac:dyDescent="0.3">
      <c r="A360" s="16"/>
    </row>
    <row r="361" spans="1:1" x14ac:dyDescent="0.3">
      <c r="A361" s="16"/>
    </row>
    <row r="362" spans="1:1" x14ac:dyDescent="0.3">
      <c r="A362" s="16"/>
    </row>
    <row r="363" spans="1:1" x14ac:dyDescent="0.3">
      <c r="A363" s="16"/>
    </row>
    <row r="364" spans="1:1" x14ac:dyDescent="0.3">
      <c r="A364" s="16"/>
    </row>
    <row r="365" spans="1:1" x14ac:dyDescent="0.3">
      <c r="A365" s="16"/>
    </row>
    <row r="366" spans="1:1" x14ac:dyDescent="0.3">
      <c r="A366" s="16"/>
    </row>
    <row r="367" spans="1:1" x14ac:dyDescent="0.3">
      <c r="A367" s="16"/>
    </row>
    <row r="368" spans="1:1" x14ac:dyDescent="0.3">
      <c r="A368" s="16"/>
    </row>
    <row r="369" spans="1:1" x14ac:dyDescent="0.3">
      <c r="A369" s="16"/>
    </row>
    <row r="370" spans="1:1" x14ac:dyDescent="0.3">
      <c r="A370" s="16"/>
    </row>
    <row r="371" spans="1:1" x14ac:dyDescent="0.3">
      <c r="A371" s="16"/>
    </row>
    <row r="372" spans="1:1" x14ac:dyDescent="0.3">
      <c r="A372" s="16"/>
    </row>
    <row r="373" spans="1:1" x14ac:dyDescent="0.3">
      <c r="A373" s="16"/>
    </row>
    <row r="374" spans="1:1" x14ac:dyDescent="0.3">
      <c r="A374" s="16"/>
    </row>
    <row r="375" spans="1:1" x14ac:dyDescent="0.3">
      <c r="A375" s="16"/>
    </row>
    <row r="376" spans="1:1" x14ac:dyDescent="0.3">
      <c r="A376" s="16"/>
    </row>
    <row r="377" spans="1:1" x14ac:dyDescent="0.3">
      <c r="A377" s="16"/>
    </row>
    <row r="378" spans="1:1" x14ac:dyDescent="0.3">
      <c r="A378" s="16"/>
    </row>
    <row r="379" spans="1:1" x14ac:dyDescent="0.3">
      <c r="A379" s="16"/>
    </row>
    <row r="380" spans="1:1" x14ac:dyDescent="0.3">
      <c r="A380" s="16"/>
    </row>
    <row r="381" spans="1:1" x14ac:dyDescent="0.3">
      <c r="A381" s="16"/>
    </row>
    <row r="382" spans="1:1" x14ac:dyDescent="0.3">
      <c r="A382" s="16"/>
    </row>
    <row r="383" spans="1:1" x14ac:dyDescent="0.3">
      <c r="A383" s="16"/>
    </row>
    <row r="384" spans="1:1" x14ac:dyDescent="0.3">
      <c r="A384" s="16"/>
    </row>
    <row r="385" spans="1:1" x14ac:dyDescent="0.3">
      <c r="A385" s="16"/>
    </row>
    <row r="386" spans="1:1" x14ac:dyDescent="0.3">
      <c r="A386" s="16"/>
    </row>
    <row r="387" spans="1:1" x14ac:dyDescent="0.3">
      <c r="A387" s="16"/>
    </row>
    <row r="388" spans="1:1" x14ac:dyDescent="0.3">
      <c r="A388" s="16"/>
    </row>
    <row r="389" spans="1:1" x14ac:dyDescent="0.3">
      <c r="A389" s="16"/>
    </row>
    <row r="390" spans="1:1" x14ac:dyDescent="0.3">
      <c r="A390" s="16"/>
    </row>
    <row r="391" spans="1:1" x14ac:dyDescent="0.3">
      <c r="A391" s="16"/>
    </row>
    <row r="392" spans="1:1" x14ac:dyDescent="0.3">
      <c r="A392" s="16"/>
    </row>
    <row r="393" spans="1:1" x14ac:dyDescent="0.3">
      <c r="A393" s="16"/>
    </row>
    <row r="395" spans="1:1" x14ac:dyDescent="0.3">
      <c r="A395" s="17"/>
    </row>
    <row r="396" spans="1:1" x14ac:dyDescent="0.3">
      <c r="A396" s="17"/>
    </row>
    <row r="397" spans="1:1" x14ac:dyDescent="0.3">
      <c r="A397" s="17"/>
    </row>
    <row r="398" spans="1:1" x14ac:dyDescent="0.3">
      <c r="A398" s="17"/>
    </row>
    <row r="399" spans="1:1" x14ac:dyDescent="0.3">
      <c r="A399" s="17" t="s">
        <v>358</v>
      </c>
    </row>
    <row r="400" spans="1:1" x14ac:dyDescent="0.3">
      <c r="A400" s="17"/>
    </row>
    <row r="401" spans="1:1" x14ac:dyDescent="0.3">
      <c r="A401" s="17" t="s">
        <v>441</v>
      </c>
    </row>
    <row r="402" spans="1:1" x14ac:dyDescent="0.3">
      <c r="A402" s="17" t="s">
        <v>446</v>
      </c>
    </row>
    <row r="403" spans="1:1" x14ac:dyDescent="0.3">
      <c r="A403" s="17" t="s">
        <v>440</v>
      </c>
    </row>
    <row r="404" spans="1:1" x14ac:dyDescent="0.3">
      <c r="A404" s="17"/>
    </row>
    <row r="405" spans="1:1" x14ac:dyDescent="0.3">
      <c r="A405" s="16" t="s">
        <v>25</v>
      </c>
    </row>
    <row r="406" spans="1:1" x14ac:dyDescent="0.3">
      <c r="A406" s="16" t="s">
        <v>29</v>
      </c>
    </row>
    <row r="407" spans="1:1" x14ac:dyDescent="0.3">
      <c r="A407" s="16" t="s">
        <v>31</v>
      </c>
    </row>
    <row r="408" spans="1:1" x14ac:dyDescent="0.3">
      <c r="A408" s="16" t="s">
        <v>48</v>
      </c>
    </row>
    <row r="409" spans="1:1" x14ac:dyDescent="0.3">
      <c r="A409" s="16" t="s">
        <v>51</v>
      </c>
    </row>
    <row r="410" spans="1:1" x14ac:dyDescent="0.3">
      <c r="A410" s="16" t="s">
        <v>52</v>
      </c>
    </row>
    <row r="411" spans="1:1" x14ac:dyDescent="0.3">
      <c r="A411" s="16" t="s">
        <v>78</v>
      </c>
    </row>
    <row r="412" spans="1:1" x14ac:dyDescent="0.3">
      <c r="A412" s="16" t="s">
        <v>81</v>
      </c>
    </row>
    <row r="413" spans="1:1" x14ac:dyDescent="0.3">
      <c r="A413" s="16" t="s">
        <v>86</v>
      </c>
    </row>
    <row r="414" spans="1:1" x14ac:dyDescent="0.3">
      <c r="A414" s="16" t="s">
        <v>88</v>
      </c>
    </row>
    <row r="415" spans="1:1" x14ac:dyDescent="0.3">
      <c r="A415" s="16" t="s">
        <v>89</v>
      </c>
    </row>
    <row r="416" spans="1:1" x14ac:dyDescent="0.3">
      <c r="A416" s="16" t="s">
        <v>90</v>
      </c>
    </row>
    <row r="417" spans="1:1" x14ac:dyDescent="0.3">
      <c r="A417" s="16" t="s">
        <v>92</v>
      </c>
    </row>
    <row r="418" spans="1:1" x14ac:dyDescent="0.3">
      <c r="A418" s="16" t="s">
        <v>13</v>
      </c>
    </row>
    <row r="419" spans="1:1" x14ac:dyDescent="0.3">
      <c r="A419" s="16" t="s">
        <v>98</v>
      </c>
    </row>
    <row r="420" spans="1:1" x14ac:dyDescent="0.3">
      <c r="A420" s="16" t="s">
        <v>100</v>
      </c>
    </row>
    <row r="421" spans="1:1" x14ac:dyDescent="0.3">
      <c r="A421" s="16" t="s">
        <v>101</v>
      </c>
    </row>
    <row r="422" spans="1:1" x14ac:dyDescent="0.3">
      <c r="A422" s="16" t="s">
        <v>102</v>
      </c>
    </row>
    <row r="423" spans="1:1" x14ac:dyDescent="0.3">
      <c r="A423" s="16" t="s">
        <v>107</v>
      </c>
    </row>
    <row r="424" spans="1:1" x14ac:dyDescent="0.3">
      <c r="A424" s="16" t="s">
        <v>108</v>
      </c>
    </row>
    <row r="425" spans="1:1" x14ac:dyDescent="0.3">
      <c r="A425" s="16" t="s">
        <v>110</v>
      </c>
    </row>
    <row r="426" spans="1:1" x14ac:dyDescent="0.3">
      <c r="A426" s="16" t="s">
        <v>111</v>
      </c>
    </row>
    <row r="427" spans="1:1" x14ac:dyDescent="0.3">
      <c r="A427" s="16" t="s">
        <v>112</v>
      </c>
    </row>
    <row r="428" spans="1:1" x14ac:dyDescent="0.3">
      <c r="A428" s="16" t="s">
        <v>113</v>
      </c>
    </row>
    <row r="429" spans="1:1" x14ac:dyDescent="0.3">
      <c r="A429" s="16" t="s">
        <v>467</v>
      </c>
    </row>
    <row r="430" spans="1:1" x14ac:dyDescent="0.3">
      <c r="A430" s="16" t="s">
        <v>115</v>
      </c>
    </row>
    <row r="431" spans="1:1" x14ac:dyDescent="0.3">
      <c r="A431" s="16" t="s">
        <v>118</v>
      </c>
    </row>
    <row r="432" spans="1:1" x14ac:dyDescent="0.3">
      <c r="A432" s="16" t="s">
        <v>128</v>
      </c>
    </row>
    <row r="433" spans="1:1" x14ac:dyDescent="0.3">
      <c r="A433" s="16" t="s">
        <v>140</v>
      </c>
    </row>
    <row r="434" spans="1:1" x14ac:dyDescent="0.3">
      <c r="A434" s="16" t="s">
        <v>142</v>
      </c>
    </row>
    <row r="435" spans="1:1" x14ac:dyDescent="0.3">
      <c r="A435" s="16" t="s">
        <v>143</v>
      </c>
    </row>
    <row r="436" spans="1:1" x14ac:dyDescent="0.3">
      <c r="A436" s="16" t="s">
        <v>146</v>
      </c>
    </row>
    <row r="437" spans="1:1" x14ac:dyDescent="0.3">
      <c r="A437" s="16" t="s">
        <v>153</v>
      </c>
    </row>
    <row r="438" spans="1:1" x14ac:dyDescent="0.3">
      <c r="A438" s="16" t="s">
        <v>160</v>
      </c>
    </row>
    <row r="439" spans="1:1" x14ac:dyDescent="0.3">
      <c r="A439" s="16" t="s">
        <v>163</v>
      </c>
    </row>
    <row r="440" spans="1:1" x14ac:dyDescent="0.3">
      <c r="A440" s="16" t="s">
        <v>355</v>
      </c>
    </row>
    <row r="441" spans="1:1" x14ac:dyDescent="0.3">
      <c r="A441" s="16" t="s">
        <v>14</v>
      </c>
    </row>
    <row r="442" spans="1:1" x14ac:dyDescent="0.3">
      <c r="A442" s="16" t="s">
        <v>177</v>
      </c>
    </row>
    <row r="443" spans="1:1" x14ac:dyDescent="0.3">
      <c r="A443" s="16" t="s">
        <v>178</v>
      </c>
    </row>
    <row r="444" spans="1:1" x14ac:dyDescent="0.3">
      <c r="A444" s="16" t="s">
        <v>180</v>
      </c>
    </row>
    <row r="445" spans="1:1" x14ac:dyDescent="0.3">
      <c r="A445" s="16" t="s">
        <v>182</v>
      </c>
    </row>
    <row r="446" spans="1:1" x14ac:dyDescent="0.3">
      <c r="A446" s="16" t="s">
        <v>187</v>
      </c>
    </row>
    <row r="447" spans="1:1" x14ac:dyDescent="0.3">
      <c r="A447" s="16" t="s">
        <v>191</v>
      </c>
    </row>
    <row r="448" spans="1:1" x14ac:dyDescent="0.3">
      <c r="A448" s="16" t="s">
        <v>192</v>
      </c>
    </row>
    <row r="449" spans="1:1" x14ac:dyDescent="0.3">
      <c r="A449" s="16" t="s">
        <v>194</v>
      </c>
    </row>
    <row r="450" spans="1:1" x14ac:dyDescent="0.3">
      <c r="A450" s="16" t="s">
        <v>195</v>
      </c>
    </row>
    <row r="451" spans="1:1" x14ac:dyDescent="0.3">
      <c r="A451" s="16" t="s">
        <v>196</v>
      </c>
    </row>
    <row r="452" spans="1:1" x14ac:dyDescent="0.3">
      <c r="A452" s="16" t="s">
        <v>200</v>
      </c>
    </row>
    <row r="453" spans="1:1" x14ac:dyDescent="0.3">
      <c r="A453" s="16" t="s">
        <v>201</v>
      </c>
    </row>
    <row r="454" spans="1:1" x14ac:dyDescent="0.3">
      <c r="A454" s="16" t="s">
        <v>205</v>
      </c>
    </row>
    <row r="455" spans="1:1" x14ac:dyDescent="0.3">
      <c r="A455" s="16" t="s">
        <v>206</v>
      </c>
    </row>
    <row r="456" spans="1:1" x14ac:dyDescent="0.3">
      <c r="A456" s="16" t="s">
        <v>210</v>
      </c>
    </row>
    <row r="457" spans="1:1" x14ac:dyDescent="0.3">
      <c r="A457" s="16" t="s">
        <v>211</v>
      </c>
    </row>
    <row r="458" spans="1:1" x14ac:dyDescent="0.3">
      <c r="A458" s="16" t="s">
        <v>212</v>
      </c>
    </row>
    <row r="459" spans="1:1" x14ac:dyDescent="0.3">
      <c r="A459" s="16" t="s">
        <v>213</v>
      </c>
    </row>
    <row r="460" spans="1:1" x14ac:dyDescent="0.3">
      <c r="A460" s="16" t="s">
        <v>216</v>
      </c>
    </row>
    <row r="461" spans="1:1" x14ac:dyDescent="0.3">
      <c r="A461" s="16" t="s">
        <v>217</v>
      </c>
    </row>
    <row r="462" spans="1:1" x14ac:dyDescent="0.3">
      <c r="A462" s="16" t="s">
        <v>219</v>
      </c>
    </row>
    <row r="463" spans="1:1" x14ac:dyDescent="0.3">
      <c r="A463" s="16" t="s">
        <v>222</v>
      </c>
    </row>
    <row r="464" spans="1:1" x14ac:dyDescent="0.3">
      <c r="A464" s="16" t="s">
        <v>237</v>
      </c>
    </row>
    <row r="465" spans="1:1" x14ac:dyDescent="0.3">
      <c r="A465" s="16" t="s">
        <v>239</v>
      </c>
    </row>
    <row r="466" spans="1:1" x14ac:dyDescent="0.3">
      <c r="A466" s="16" t="s">
        <v>243</v>
      </c>
    </row>
    <row r="467" spans="1:1" x14ac:dyDescent="0.3">
      <c r="A467" s="16" t="s">
        <v>245</v>
      </c>
    </row>
    <row r="468" spans="1:1" x14ac:dyDescent="0.3">
      <c r="A468" s="16" t="s">
        <v>249</v>
      </c>
    </row>
    <row r="469" spans="1:1" x14ac:dyDescent="0.3">
      <c r="A469" s="16" t="s">
        <v>250</v>
      </c>
    </row>
    <row r="470" spans="1:1" x14ac:dyDescent="0.3">
      <c r="A470" s="16" t="s">
        <v>253</v>
      </c>
    </row>
    <row r="471" spans="1:1" x14ac:dyDescent="0.3">
      <c r="A471" s="16" t="s">
        <v>254</v>
      </c>
    </row>
    <row r="472" spans="1:1" x14ac:dyDescent="0.3">
      <c r="A472" s="16" t="s">
        <v>256</v>
      </c>
    </row>
    <row r="473" spans="1:1" x14ac:dyDescent="0.3">
      <c r="A473" s="16" t="s">
        <v>259</v>
      </c>
    </row>
    <row r="474" spans="1:1" x14ac:dyDescent="0.3">
      <c r="A474" s="16" t="s">
        <v>468</v>
      </c>
    </row>
    <row r="475" spans="1:1" x14ac:dyDescent="0.3">
      <c r="A475" s="16" t="s">
        <v>264</v>
      </c>
    </row>
    <row r="476" spans="1:1" x14ac:dyDescent="0.3">
      <c r="A476" s="16" t="s">
        <v>265</v>
      </c>
    </row>
    <row r="477" spans="1:1" x14ac:dyDescent="0.3">
      <c r="A477" s="16" t="s">
        <v>267</v>
      </c>
    </row>
    <row r="478" spans="1:1" x14ac:dyDescent="0.3">
      <c r="A478" s="16" t="s">
        <v>268</v>
      </c>
    </row>
    <row r="479" spans="1:1" x14ac:dyDescent="0.3">
      <c r="A479" s="16" t="s">
        <v>269</v>
      </c>
    </row>
    <row r="480" spans="1:1" x14ac:dyDescent="0.3">
      <c r="A480" s="16" t="s">
        <v>270</v>
      </c>
    </row>
    <row r="481" spans="1:1" x14ac:dyDescent="0.3">
      <c r="A481" s="16" t="s">
        <v>271</v>
      </c>
    </row>
    <row r="482" spans="1:1" x14ac:dyDescent="0.3">
      <c r="A482" s="16" t="s">
        <v>272</v>
      </c>
    </row>
    <row r="483" spans="1:1" x14ac:dyDescent="0.3">
      <c r="A483" s="16" t="s">
        <v>273</v>
      </c>
    </row>
    <row r="484" spans="1:1" x14ac:dyDescent="0.3">
      <c r="A484" s="16" t="s">
        <v>275</v>
      </c>
    </row>
    <row r="485" spans="1:1" x14ac:dyDescent="0.3">
      <c r="A485" s="16" t="s">
        <v>276</v>
      </c>
    </row>
    <row r="486" spans="1:1" x14ac:dyDescent="0.3">
      <c r="A486" s="16" t="s">
        <v>284</v>
      </c>
    </row>
    <row r="487" spans="1:1" x14ac:dyDescent="0.3">
      <c r="A487" s="16" t="s">
        <v>285</v>
      </c>
    </row>
    <row r="488" spans="1:1" x14ac:dyDescent="0.3">
      <c r="A488" s="16" t="s">
        <v>291</v>
      </c>
    </row>
    <row r="489" spans="1:1" x14ac:dyDescent="0.3">
      <c r="A489" s="16" t="s">
        <v>292</v>
      </c>
    </row>
    <row r="490" spans="1:1" x14ac:dyDescent="0.3">
      <c r="A490" s="16" t="s">
        <v>293</v>
      </c>
    </row>
    <row r="491" spans="1:1" x14ac:dyDescent="0.3">
      <c r="A491" s="16" t="s">
        <v>302</v>
      </c>
    </row>
    <row r="492" spans="1:1" x14ac:dyDescent="0.3">
      <c r="A492" s="16" t="s">
        <v>303</v>
      </c>
    </row>
    <row r="493" spans="1:1" x14ac:dyDescent="0.3">
      <c r="A493" s="16" t="s">
        <v>307</v>
      </c>
    </row>
    <row r="494" spans="1:1" x14ac:dyDescent="0.3">
      <c r="A494" s="16" t="s">
        <v>313</v>
      </c>
    </row>
    <row r="495" spans="1:1" x14ac:dyDescent="0.3">
      <c r="A495" s="16" t="s">
        <v>317</v>
      </c>
    </row>
    <row r="496" spans="1:1" x14ac:dyDescent="0.3">
      <c r="A496" s="16" t="s">
        <v>318</v>
      </c>
    </row>
    <row r="497" spans="1:1" x14ac:dyDescent="0.3">
      <c r="A497" s="16" t="s">
        <v>325</v>
      </c>
    </row>
    <row r="498" spans="1:1" x14ac:dyDescent="0.3">
      <c r="A498" s="16" t="s">
        <v>328</v>
      </c>
    </row>
    <row r="499" spans="1:1" x14ac:dyDescent="0.3">
      <c r="A499" s="16" t="s">
        <v>332</v>
      </c>
    </row>
    <row r="500" spans="1:1" x14ac:dyDescent="0.3">
      <c r="A500" s="16" t="s">
        <v>334</v>
      </c>
    </row>
    <row r="501" spans="1:1" x14ac:dyDescent="0.3">
      <c r="A501" s="16" t="s">
        <v>335</v>
      </c>
    </row>
    <row r="502" spans="1:1" x14ac:dyDescent="0.3">
      <c r="A502" s="16" t="s">
        <v>466</v>
      </c>
    </row>
    <row r="503" spans="1:1" x14ac:dyDescent="0.3">
      <c r="A503" s="16" t="s">
        <v>16</v>
      </c>
    </row>
    <row r="504" spans="1:1" x14ac:dyDescent="0.3">
      <c r="A504" s="16" t="s">
        <v>348</v>
      </c>
    </row>
    <row r="505" spans="1:1" x14ac:dyDescent="0.3">
      <c r="A505" s="16"/>
    </row>
    <row r="506" spans="1:1" x14ac:dyDescent="0.3">
      <c r="A506" s="16"/>
    </row>
    <row r="507" spans="1:1" x14ac:dyDescent="0.3">
      <c r="A507" s="16"/>
    </row>
    <row r="508" spans="1:1" x14ac:dyDescent="0.3">
      <c r="A508" s="16"/>
    </row>
    <row r="509" spans="1:1" x14ac:dyDescent="0.3">
      <c r="A509" s="16"/>
    </row>
    <row r="510" spans="1:1" x14ac:dyDescent="0.3">
      <c r="A510" s="16"/>
    </row>
    <row r="511" spans="1:1" x14ac:dyDescent="0.3">
      <c r="A511" s="16"/>
    </row>
    <row r="512" spans="1:1" x14ac:dyDescent="0.3">
      <c r="A512" s="16"/>
    </row>
    <row r="513" spans="1:1" x14ac:dyDescent="0.3">
      <c r="A513" s="16"/>
    </row>
    <row r="514" spans="1:1" x14ac:dyDescent="0.3">
      <c r="A514" s="16"/>
    </row>
    <row r="515" spans="1:1" x14ac:dyDescent="0.3">
      <c r="A515" s="16"/>
    </row>
    <row r="516" spans="1:1" x14ac:dyDescent="0.3">
      <c r="A516" s="16"/>
    </row>
    <row r="517" spans="1:1" x14ac:dyDescent="0.3">
      <c r="A517" s="16"/>
    </row>
    <row r="518" spans="1:1" x14ac:dyDescent="0.3">
      <c r="A518" s="16"/>
    </row>
    <row r="519" spans="1:1" x14ac:dyDescent="0.3">
      <c r="A519" s="16"/>
    </row>
    <row r="520" spans="1:1" x14ac:dyDescent="0.3">
      <c r="A520" s="16"/>
    </row>
    <row r="521" spans="1:1" x14ac:dyDescent="0.3">
      <c r="A521" s="16"/>
    </row>
    <row r="522" spans="1:1" x14ac:dyDescent="0.3">
      <c r="A522" s="16"/>
    </row>
    <row r="523" spans="1:1" x14ac:dyDescent="0.3">
      <c r="A523" s="16"/>
    </row>
    <row r="524" spans="1:1" x14ac:dyDescent="0.3">
      <c r="A524" s="16"/>
    </row>
    <row r="525" spans="1:1" x14ac:dyDescent="0.3">
      <c r="A525" s="16"/>
    </row>
    <row r="526" spans="1:1" x14ac:dyDescent="0.3">
      <c r="A526" s="16"/>
    </row>
    <row r="527" spans="1:1" x14ac:dyDescent="0.3">
      <c r="A527" s="16"/>
    </row>
    <row r="528" spans="1:1" x14ac:dyDescent="0.3">
      <c r="A528" s="16"/>
    </row>
    <row r="529" spans="1:1" x14ac:dyDescent="0.3">
      <c r="A529" s="16"/>
    </row>
    <row r="530" spans="1:1" x14ac:dyDescent="0.3">
      <c r="A530" s="16"/>
    </row>
    <row r="531" spans="1:1" x14ac:dyDescent="0.3">
      <c r="A531" s="16"/>
    </row>
    <row r="532" spans="1:1" x14ac:dyDescent="0.3">
      <c r="A532" s="16"/>
    </row>
    <row r="533" spans="1:1" x14ac:dyDescent="0.3">
      <c r="A533" s="16"/>
    </row>
    <row r="534" spans="1:1" x14ac:dyDescent="0.3">
      <c r="A534" s="16"/>
    </row>
    <row r="535" spans="1:1" x14ac:dyDescent="0.3">
      <c r="A535" s="16"/>
    </row>
    <row r="536" spans="1:1" x14ac:dyDescent="0.3">
      <c r="A536" s="16"/>
    </row>
    <row r="537" spans="1:1" x14ac:dyDescent="0.3">
      <c r="A537" s="16"/>
    </row>
    <row r="538" spans="1:1" x14ac:dyDescent="0.3">
      <c r="A538" s="16"/>
    </row>
    <row r="539" spans="1:1" x14ac:dyDescent="0.3">
      <c r="A539" s="16"/>
    </row>
    <row r="540" spans="1:1" x14ac:dyDescent="0.3">
      <c r="A540" s="16"/>
    </row>
    <row r="541" spans="1:1" x14ac:dyDescent="0.3">
      <c r="A541" s="16"/>
    </row>
    <row r="542" spans="1:1" x14ac:dyDescent="0.3">
      <c r="A542" s="16"/>
    </row>
    <row r="543" spans="1:1" x14ac:dyDescent="0.3">
      <c r="A543" s="16"/>
    </row>
    <row r="544" spans="1:1" x14ac:dyDescent="0.3">
      <c r="A544" s="16"/>
    </row>
    <row r="545" spans="1:1" x14ac:dyDescent="0.3">
      <c r="A545" s="16"/>
    </row>
    <row r="546" spans="1:1" x14ac:dyDescent="0.3">
      <c r="A546" s="16"/>
    </row>
    <row r="547" spans="1:1" x14ac:dyDescent="0.3">
      <c r="A547" s="16"/>
    </row>
    <row r="548" spans="1:1" x14ac:dyDescent="0.3">
      <c r="A548" s="16"/>
    </row>
    <row r="549" spans="1:1" x14ac:dyDescent="0.3">
      <c r="A549" s="16"/>
    </row>
    <row r="550" spans="1:1" x14ac:dyDescent="0.3">
      <c r="A550" s="16"/>
    </row>
    <row r="551" spans="1:1" x14ac:dyDescent="0.3">
      <c r="A551" s="16"/>
    </row>
    <row r="552" spans="1:1" x14ac:dyDescent="0.3">
      <c r="A552" s="16"/>
    </row>
    <row r="553" spans="1:1" x14ac:dyDescent="0.3">
      <c r="A553" s="16"/>
    </row>
    <row r="554" spans="1:1" x14ac:dyDescent="0.3">
      <c r="A554" s="16"/>
    </row>
    <row r="555" spans="1:1" x14ac:dyDescent="0.3">
      <c r="A555" s="16"/>
    </row>
    <row r="556" spans="1:1" x14ac:dyDescent="0.3">
      <c r="A556" s="16"/>
    </row>
    <row r="557" spans="1:1" x14ac:dyDescent="0.3">
      <c r="A557" s="16"/>
    </row>
    <row r="558" spans="1:1" x14ac:dyDescent="0.3">
      <c r="A558" s="16"/>
    </row>
    <row r="559" spans="1:1" x14ac:dyDescent="0.3">
      <c r="A559" s="16"/>
    </row>
    <row r="560" spans="1:1" x14ac:dyDescent="0.3">
      <c r="A560" s="16"/>
    </row>
    <row r="561" spans="1:1" x14ac:dyDescent="0.3">
      <c r="A561" s="16"/>
    </row>
    <row r="562" spans="1:1" x14ac:dyDescent="0.3">
      <c r="A562" s="16"/>
    </row>
    <row r="563" spans="1:1" x14ac:dyDescent="0.3">
      <c r="A563" s="16"/>
    </row>
    <row r="564" spans="1:1" x14ac:dyDescent="0.3">
      <c r="A564" s="16"/>
    </row>
    <row r="565" spans="1:1" x14ac:dyDescent="0.3">
      <c r="A565" s="16"/>
    </row>
    <row r="566" spans="1:1" x14ac:dyDescent="0.3">
      <c r="A566" s="16"/>
    </row>
    <row r="567" spans="1:1" x14ac:dyDescent="0.3">
      <c r="A567" s="16"/>
    </row>
    <row r="568" spans="1:1" x14ac:dyDescent="0.3">
      <c r="A568" s="16"/>
    </row>
    <row r="569" spans="1:1" x14ac:dyDescent="0.3">
      <c r="A569" s="16"/>
    </row>
    <row r="570" spans="1:1" x14ac:dyDescent="0.3">
      <c r="A570" s="16"/>
    </row>
    <row r="571" spans="1:1" x14ac:dyDescent="0.3">
      <c r="A571" s="16"/>
    </row>
    <row r="572" spans="1:1" x14ac:dyDescent="0.3">
      <c r="A572" s="16"/>
    </row>
    <row r="573" spans="1:1" x14ac:dyDescent="0.3">
      <c r="A573" s="16"/>
    </row>
    <row r="574" spans="1:1" x14ac:dyDescent="0.3">
      <c r="A574" s="16"/>
    </row>
    <row r="575" spans="1:1" x14ac:dyDescent="0.3">
      <c r="A575" s="16"/>
    </row>
    <row r="576" spans="1:1" x14ac:dyDescent="0.3">
      <c r="A576" s="16"/>
    </row>
    <row r="577" spans="1:1" x14ac:dyDescent="0.3">
      <c r="A577" s="16"/>
    </row>
    <row r="578" spans="1:1" x14ac:dyDescent="0.3">
      <c r="A578" s="16"/>
    </row>
    <row r="579" spans="1:1" x14ac:dyDescent="0.3">
      <c r="A579" s="16"/>
    </row>
    <row r="580" spans="1:1" x14ac:dyDescent="0.3">
      <c r="A580" s="16"/>
    </row>
    <row r="581" spans="1:1" x14ac:dyDescent="0.3">
      <c r="A581" s="16"/>
    </row>
    <row r="582" spans="1:1" x14ac:dyDescent="0.3">
      <c r="A582" s="16"/>
    </row>
    <row r="583" spans="1:1" x14ac:dyDescent="0.3">
      <c r="A583" s="16"/>
    </row>
    <row r="584" spans="1:1" x14ac:dyDescent="0.3">
      <c r="A584" s="16"/>
    </row>
    <row r="585" spans="1:1" x14ac:dyDescent="0.3">
      <c r="A585" s="16"/>
    </row>
    <row r="586" spans="1:1" x14ac:dyDescent="0.3">
      <c r="A586" s="16"/>
    </row>
    <row r="587" spans="1:1" x14ac:dyDescent="0.3">
      <c r="A587" s="16"/>
    </row>
    <row r="588" spans="1:1" x14ac:dyDescent="0.3">
      <c r="A588" s="16"/>
    </row>
    <row r="589" spans="1:1" x14ac:dyDescent="0.3">
      <c r="A589" s="16"/>
    </row>
    <row r="590" spans="1:1" x14ac:dyDescent="0.3">
      <c r="A590" s="16"/>
    </row>
    <row r="591" spans="1:1" x14ac:dyDescent="0.3">
      <c r="A591" s="16"/>
    </row>
    <row r="592" spans="1:1" x14ac:dyDescent="0.3">
      <c r="A592" s="16"/>
    </row>
    <row r="593" spans="1:1" x14ac:dyDescent="0.3">
      <c r="A593" s="16"/>
    </row>
    <row r="594" spans="1:1" x14ac:dyDescent="0.3">
      <c r="A594" s="16"/>
    </row>
    <row r="595" spans="1:1" x14ac:dyDescent="0.3">
      <c r="A595" s="16"/>
    </row>
    <row r="596" spans="1:1" x14ac:dyDescent="0.3">
      <c r="A596" s="16"/>
    </row>
    <row r="597" spans="1:1" x14ac:dyDescent="0.3">
      <c r="A597" s="16"/>
    </row>
    <row r="598" spans="1:1" x14ac:dyDescent="0.3">
      <c r="A598" s="16"/>
    </row>
    <row r="599" spans="1:1" x14ac:dyDescent="0.3">
      <c r="A599" s="16"/>
    </row>
    <row r="600" spans="1:1" x14ac:dyDescent="0.3">
      <c r="A600" s="16"/>
    </row>
    <row r="601" spans="1:1" x14ac:dyDescent="0.3">
      <c r="A601" s="16"/>
    </row>
    <row r="602" spans="1:1" x14ac:dyDescent="0.3">
      <c r="A602" s="16"/>
    </row>
    <row r="603" spans="1:1" x14ac:dyDescent="0.3">
      <c r="A603" s="16"/>
    </row>
    <row r="604" spans="1:1" x14ac:dyDescent="0.3">
      <c r="A604" s="16"/>
    </row>
    <row r="605" spans="1:1" x14ac:dyDescent="0.3">
      <c r="A605" s="16"/>
    </row>
    <row r="606" spans="1:1" x14ac:dyDescent="0.3">
      <c r="A606" s="16"/>
    </row>
    <row r="607" spans="1:1" x14ac:dyDescent="0.3">
      <c r="A607" s="16"/>
    </row>
    <row r="608" spans="1:1" x14ac:dyDescent="0.3">
      <c r="A608" s="16"/>
    </row>
    <row r="609" spans="1:1" x14ac:dyDescent="0.3">
      <c r="A609" s="16"/>
    </row>
    <row r="610" spans="1:1" x14ac:dyDescent="0.3">
      <c r="A610" s="16"/>
    </row>
    <row r="611" spans="1:1" x14ac:dyDescent="0.3">
      <c r="A611" s="16"/>
    </row>
    <row r="612" spans="1:1" x14ac:dyDescent="0.3">
      <c r="A612" s="16"/>
    </row>
    <row r="613" spans="1:1" x14ac:dyDescent="0.3">
      <c r="A613" s="16"/>
    </row>
    <row r="614" spans="1:1" x14ac:dyDescent="0.3">
      <c r="A614" s="16"/>
    </row>
    <row r="615" spans="1:1" x14ac:dyDescent="0.3">
      <c r="A615" s="16"/>
    </row>
    <row r="616" spans="1:1" x14ac:dyDescent="0.3">
      <c r="A616" s="16"/>
    </row>
    <row r="617" spans="1:1" x14ac:dyDescent="0.3">
      <c r="A617" s="16"/>
    </row>
    <row r="618" spans="1:1" x14ac:dyDescent="0.3">
      <c r="A618" s="16"/>
    </row>
    <row r="619" spans="1:1" x14ac:dyDescent="0.3">
      <c r="A619" s="16"/>
    </row>
    <row r="620" spans="1:1" x14ac:dyDescent="0.3">
      <c r="A620" s="16"/>
    </row>
    <row r="621" spans="1:1" x14ac:dyDescent="0.3">
      <c r="A621" s="16"/>
    </row>
    <row r="622" spans="1:1" x14ac:dyDescent="0.3">
      <c r="A622" s="16"/>
    </row>
    <row r="623" spans="1:1" x14ac:dyDescent="0.3">
      <c r="A623" s="16"/>
    </row>
    <row r="624" spans="1:1" x14ac:dyDescent="0.3">
      <c r="A624" s="16"/>
    </row>
    <row r="625" spans="1:1" x14ac:dyDescent="0.3">
      <c r="A625" s="16"/>
    </row>
    <row r="626" spans="1:1" x14ac:dyDescent="0.3">
      <c r="A626" s="16"/>
    </row>
    <row r="627" spans="1:1" x14ac:dyDescent="0.3">
      <c r="A627" s="16"/>
    </row>
    <row r="628" spans="1:1" x14ac:dyDescent="0.3">
      <c r="A628" s="16"/>
    </row>
    <row r="629" spans="1:1" x14ac:dyDescent="0.3">
      <c r="A629" s="16"/>
    </row>
    <row r="630" spans="1:1" x14ac:dyDescent="0.3">
      <c r="A630" s="16"/>
    </row>
    <row r="631" spans="1:1" x14ac:dyDescent="0.3">
      <c r="A631" s="16"/>
    </row>
    <row r="632" spans="1:1" x14ac:dyDescent="0.3">
      <c r="A632" s="16"/>
    </row>
    <row r="633" spans="1:1" x14ac:dyDescent="0.3">
      <c r="A633" s="16"/>
    </row>
    <row r="634" spans="1:1" x14ac:dyDescent="0.3">
      <c r="A634" s="16"/>
    </row>
    <row r="635" spans="1:1" x14ac:dyDescent="0.3">
      <c r="A635" s="16"/>
    </row>
    <row r="636" spans="1:1" x14ac:dyDescent="0.3">
      <c r="A636" s="16"/>
    </row>
    <row r="637" spans="1:1" x14ac:dyDescent="0.3">
      <c r="A637" s="16"/>
    </row>
    <row r="638" spans="1:1" x14ac:dyDescent="0.3">
      <c r="A638" s="16"/>
    </row>
    <row r="639" spans="1:1" x14ac:dyDescent="0.3">
      <c r="A639" s="16"/>
    </row>
    <row r="640" spans="1:1" x14ac:dyDescent="0.3">
      <c r="A640" s="16"/>
    </row>
    <row r="641" spans="1:1" x14ac:dyDescent="0.3">
      <c r="A641" s="16"/>
    </row>
    <row r="642" spans="1:1" x14ac:dyDescent="0.3">
      <c r="A642" s="16"/>
    </row>
    <row r="643" spans="1:1" x14ac:dyDescent="0.3">
      <c r="A643" s="16"/>
    </row>
    <row r="644" spans="1:1" x14ac:dyDescent="0.3">
      <c r="A644" s="16"/>
    </row>
    <row r="645" spans="1:1" x14ac:dyDescent="0.3">
      <c r="A645" s="16"/>
    </row>
    <row r="646" spans="1:1" x14ac:dyDescent="0.3">
      <c r="A646" s="16"/>
    </row>
    <row r="647" spans="1:1" x14ac:dyDescent="0.3">
      <c r="A647" s="16"/>
    </row>
    <row r="648" spans="1:1" x14ac:dyDescent="0.3">
      <c r="A648" s="16"/>
    </row>
    <row r="649" spans="1:1" x14ac:dyDescent="0.3">
      <c r="A649" s="16"/>
    </row>
    <row r="650" spans="1:1" x14ac:dyDescent="0.3">
      <c r="A650" s="16"/>
    </row>
    <row r="651" spans="1:1" x14ac:dyDescent="0.3">
      <c r="A651" s="16"/>
    </row>
    <row r="652" spans="1:1" x14ac:dyDescent="0.3">
      <c r="A652" s="16"/>
    </row>
    <row r="653" spans="1:1" x14ac:dyDescent="0.3">
      <c r="A653" s="16"/>
    </row>
    <row r="654" spans="1:1" x14ac:dyDescent="0.3">
      <c r="A654" s="16"/>
    </row>
    <row r="655" spans="1:1" x14ac:dyDescent="0.3">
      <c r="A655" s="16"/>
    </row>
    <row r="656" spans="1:1" x14ac:dyDescent="0.3">
      <c r="A656" s="16"/>
    </row>
    <row r="657" spans="1:1" x14ac:dyDescent="0.3">
      <c r="A657" s="16"/>
    </row>
    <row r="658" spans="1:1" x14ac:dyDescent="0.3">
      <c r="A658" s="16"/>
    </row>
    <row r="659" spans="1:1" x14ac:dyDescent="0.3">
      <c r="A659" s="16"/>
    </row>
    <row r="660" spans="1:1" x14ac:dyDescent="0.3">
      <c r="A660" s="16"/>
    </row>
    <row r="661" spans="1:1" x14ac:dyDescent="0.3">
      <c r="A661" s="16"/>
    </row>
    <row r="662" spans="1:1" x14ac:dyDescent="0.3">
      <c r="A662" s="16"/>
    </row>
    <row r="663" spans="1:1" x14ac:dyDescent="0.3">
      <c r="A663" s="16"/>
    </row>
    <row r="664" spans="1:1" x14ac:dyDescent="0.3">
      <c r="A664" s="16"/>
    </row>
    <row r="665" spans="1:1" x14ac:dyDescent="0.3">
      <c r="A665" s="16"/>
    </row>
    <row r="666" spans="1:1" x14ac:dyDescent="0.3">
      <c r="A666" s="16"/>
    </row>
    <row r="667" spans="1:1" x14ac:dyDescent="0.3">
      <c r="A667" s="16"/>
    </row>
    <row r="668" spans="1:1" x14ac:dyDescent="0.3">
      <c r="A668" s="16"/>
    </row>
    <row r="669" spans="1:1" x14ac:dyDescent="0.3">
      <c r="A669" s="16"/>
    </row>
    <row r="670" spans="1:1" x14ac:dyDescent="0.3">
      <c r="A670" s="16"/>
    </row>
    <row r="671" spans="1:1" x14ac:dyDescent="0.3">
      <c r="A671" s="16"/>
    </row>
    <row r="672" spans="1:1" x14ac:dyDescent="0.3">
      <c r="A672" s="16"/>
    </row>
    <row r="673" spans="1:1" x14ac:dyDescent="0.3">
      <c r="A673" s="16"/>
    </row>
    <row r="674" spans="1:1" x14ac:dyDescent="0.3">
      <c r="A674" s="16"/>
    </row>
    <row r="675" spans="1:1" x14ac:dyDescent="0.3">
      <c r="A675" s="16"/>
    </row>
    <row r="676" spans="1:1" x14ac:dyDescent="0.3">
      <c r="A676" s="16"/>
    </row>
    <row r="677" spans="1:1" x14ac:dyDescent="0.3">
      <c r="A677" s="16"/>
    </row>
    <row r="678" spans="1:1" x14ac:dyDescent="0.3">
      <c r="A678" s="16"/>
    </row>
    <row r="679" spans="1:1" x14ac:dyDescent="0.3">
      <c r="A679" s="16"/>
    </row>
    <row r="680" spans="1:1" x14ac:dyDescent="0.3">
      <c r="A680" s="16"/>
    </row>
    <row r="681" spans="1:1" x14ac:dyDescent="0.3">
      <c r="A681" s="16"/>
    </row>
    <row r="682" spans="1:1" x14ac:dyDescent="0.3">
      <c r="A682" s="16"/>
    </row>
    <row r="683" spans="1:1" x14ac:dyDescent="0.3">
      <c r="A683" s="16"/>
    </row>
    <row r="684" spans="1:1" x14ac:dyDescent="0.3">
      <c r="A684" s="16"/>
    </row>
    <row r="685" spans="1:1" x14ac:dyDescent="0.3">
      <c r="A685" s="16"/>
    </row>
    <row r="686" spans="1:1" x14ac:dyDescent="0.3">
      <c r="A686" s="16"/>
    </row>
    <row r="687" spans="1:1" x14ac:dyDescent="0.3">
      <c r="A687" s="16"/>
    </row>
    <row r="688" spans="1:1" x14ac:dyDescent="0.3">
      <c r="A688" s="16"/>
    </row>
    <row r="689" spans="1:1" x14ac:dyDescent="0.3">
      <c r="A689" s="16"/>
    </row>
    <row r="690" spans="1:1" x14ac:dyDescent="0.3">
      <c r="A690" s="16"/>
    </row>
    <row r="691" spans="1:1" x14ac:dyDescent="0.3">
      <c r="A691" s="16"/>
    </row>
    <row r="692" spans="1:1" x14ac:dyDescent="0.3">
      <c r="A692" s="16"/>
    </row>
    <row r="693" spans="1:1" x14ac:dyDescent="0.3">
      <c r="A693" s="16"/>
    </row>
    <row r="694" spans="1:1" x14ac:dyDescent="0.3">
      <c r="A694" s="16"/>
    </row>
    <row r="695" spans="1:1" x14ac:dyDescent="0.3">
      <c r="A695" s="16"/>
    </row>
    <row r="696" spans="1:1" x14ac:dyDescent="0.3">
      <c r="A696" s="16"/>
    </row>
    <row r="697" spans="1:1" x14ac:dyDescent="0.3">
      <c r="A697" s="16"/>
    </row>
    <row r="698" spans="1:1" x14ac:dyDescent="0.3">
      <c r="A698" s="16"/>
    </row>
    <row r="699" spans="1:1" x14ac:dyDescent="0.3">
      <c r="A699" s="16"/>
    </row>
    <row r="700" spans="1:1" x14ac:dyDescent="0.3">
      <c r="A700" s="16"/>
    </row>
    <row r="701" spans="1:1" x14ac:dyDescent="0.3">
      <c r="A701" s="16"/>
    </row>
    <row r="702" spans="1:1" x14ac:dyDescent="0.3">
      <c r="A702" s="16"/>
    </row>
    <row r="703" spans="1:1" x14ac:dyDescent="0.3">
      <c r="A703" s="16"/>
    </row>
    <row r="704" spans="1:1" x14ac:dyDescent="0.3">
      <c r="A704" s="16"/>
    </row>
    <row r="705" spans="1:1" x14ac:dyDescent="0.3">
      <c r="A705" s="16"/>
    </row>
    <row r="706" spans="1:1" x14ac:dyDescent="0.3">
      <c r="A706" s="16"/>
    </row>
    <row r="707" spans="1:1" x14ac:dyDescent="0.3">
      <c r="A707" s="16"/>
    </row>
    <row r="708" spans="1:1" x14ac:dyDescent="0.3">
      <c r="A708" s="16"/>
    </row>
    <row r="709" spans="1:1" x14ac:dyDescent="0.3">
      <c r="A709" s="16"/>
    </row>
    <row r="710" spans="1:1" x14ac:dyDescent="0.3">
      <c r="A710" s="16"/>
    </row>
    <row r="711" spans="1:1" x14ac:dyDescent="0.3">
      <c r="A711" s="16"/>
    </row>
    <row r="712" spans="1:1" x14ac:dyDescent="0.3">
      <c r="A712" s="16"/>
    </row>
    <row r="713" spans="1:1" x14ac:dyDescent="0.3">
      <c r="A713" s="16"/>
    </row>
    <row r="714" spans="1:1" x14ac:dyDescent="0.3">
      <c r="A714" s="16"/>
    </row>
    <row r="715" spans="1:1" x14ac:dyDescent="0.3">
      <c r="A715" s="16"/>
    </row>
    <row r="716" spans="1:1" x14ac:dyDescent="0.3">
      <c r="A716" s="16"/>
    </row>
    <row r="717" spans="1:1" x14ac:dyDescent="0.3">
      <c r="A717" s="16"/>
    </row>
    <row r="718" spans="1:1" x14ac:dyDescent="0.3">
      <c r="A718" s="16"/>
    </row>
    <row r="719" spans="1:1" x14ac:dyDescent="0.3">
      <c r="A719" s="16"/>
    </row>
    <row r="720" spans="1:1" x14ac:dyDescent="0.3">
      <c r="A720" s="16"/>
    </row>
    <row r="721" spans="1:1" x14ac:dyDescent="0.3">
      <c r="A721" s="16"/>
    </row>
    <row r="722" spans="1:1" x14ac:dyDescent="0.3">
      <c r="A722" s="16"/>
    </row>
    <row r="723" spans="1:1" x14ac:dyDescent="0.3">
      <c r="A723" s="16"/>
    </row>
    <row r="724" spans="1:1" x14ac:dyDescent="0.3">
      <c r="A724" s="16"/>
    </row>
    <row r="725" spans="1:1" x14ac:dyDescent="0.3">
      <c r="A725" s="16"/>
    </row>
    <row r="726" spans="1:1" x14ac:dyDescent="0.3">
      <c r="A726" s="16"/>
    </row>
    <row r="727" spans="1:1" x14ac:dyDescent="0.3">
      <c r="A727" s="16"/>
    </row>
    <row r="728" spans="1:1" x14ac:dyDescent="0.3">
      <c r="A728" s="16"/>
    </row>
    <row r="729" spans="1:1" x14ac:dyDescent="0.3">
      <c r="A729" s="16"/>
    </row>
    <row r="730" spans="1:1" x14ac:dyDescent="0.3">
      <c r="A730" s="16"/>
    </row>
    <row r="731" spans="1:1" x14ac:dyDescent="0.3">
      <c r="A731" s="16"/>
    </row>
    <row r="732" spans="1:1" x14ac:dyDescent="0.3">
      <c r="A732" s="16"/>
    </row>
    <row r="733" spans="1:1" x14ac:dyDescent="0.3">
      <c r="A733" s="16"/>
    </row>
    <row r="734" spans="1:1" x14ac:dyDescent="0.3">
      <c r="A734" s="16"/>
    </row>
    <row r="735" spans="1:1" x14ac:dyDescent="0.3">
      <c r="A735" s="16"/>
    </row>
    <row r="736" spans="1:1" x14ac:dyDescent="0.3">
      <c r="A736" s="16"/>
    </row>
    <row r="737" spans="1:1" x14ac:dyDescent="0.3">
      <c r="A737" s="16"/>
    </row>
    <row r="738" spans="1:1" x14ac:dyDescent="0.3">
      <c r="A738" s="16"/>
    </row>
    <row r="739" spans="1:1" x14ac:dyDescent="0.3">
      <c r="A739" s="16"/>
    </row>
    <row r="740" spans="1:1" x14ac:dyDescent="0.3">
      <c r="A740" s="16"/>
    </row>
    <row r="741" spans="1:1" x14ac:dyDescent="0.3">
      <c r="A741" s="16"/>
    </row>
    <row r="742" spans="1:1" x14ac:dyDescent="0.3">
      <c r="A742" s="16"/>
    </row>
    <row r="743" spans="1:1" x14ac:dyDescent="0.3">
      <c r="A743" s="16"/>
    </row>
    <row r="744" spans="1:1" x14ac:dyDescent="0.3">
      <c r="A744" s="16"/>
    </row>
    <row r="745" spans="1:1" x14ac:dyDescent="0.3">
      <c r="A745" s="16"/>
    </row>
    <row r="746" spans="1:1" x14ac:dyDescent="0.3">
      <c r="A746" s="16"/>
    </row>
    <row r="747" spans="1:1" x14ac:dyDescent="0.3">
      <c r="A747" s="16"/>
    </row>
    <row r="748" spans="1:1" x14ac:dyDescent="0.3">
      <c r="A748" s="16"/>
    </row>
    <row r="749" spans="1:1" x14ac:dyDescent="0.3">
      <c r="A749" s="16"/>
    </row>
    <row r="750" spans="1:1" x14ac:dyDescent="0.3">
      <c r="A750" s="16"/>
    </row>
    <row r="751" spans="1:1" x14ac:dyDescent="0.3">
      <c r="A751" s="16"/>
    </row>
    <row r="752" spans="1:1" x14ac:dyDescent="0.3">
      <c r="A752" s="16"/>
    </row>
    <row r="753" spans="1:1" x14ac:dyDescent="0.3">
      <c r="A753" s="16"/>
    </row>
    <row r="754" spans="1:1" x14ac:dyDescent="0.3">
      <c r="A754" s="16"/>
    </row>
    <row r="755" spans="1:1" x14ac:dyDescent="0.3">
      <c r="A755" s="16"/>
    </row>
    <row r="756" spans="1:1" x14ac:dyDescent="0.3">
      <c r="A756" s="16"/>
    </row>
    <row r="757" spans="1:1" x14ac:dyDescent="0.3">
      <c r="A757" s="16"/>
    </row>
    <row r="758" spans="1:1" x14ac:dyDescent="0.3">
      <c r="A758"/>
    </row>
    <row r="759" spans="1:1" x14ac:dyDescent="0.3">
      <c r="A759" s="16"/>
    </row>
    <row r="760" spans="1:1" x14ac:dyDescent="0.3">
      <c r="A760" s="16"/>
    </row>
    <row r="761" spans="1:1" x14ac:dyDescent="0.3">
      <c r="A761" s="16"/>
    </row>
    <row r="762" spans="1:1" x14ac:dyDescent="0.3">
      <c r="A762" s="16"/>
    </row>
    <row r="763" spans="1:1" x14ac:dyDescent="0.3">
      <c r="A763" s="16"/>
    </row>
    <row r="764" spans="1:1" x14ac:dyDescent="0.3">
      <c r="A764" s="16"/>
    </row>
    <row r="765" spans="1:1" x14ac:dyDescent="0.3">
      <c r="A765" s="16"/>
    </row>
    <row r="766" spans="1:1" x14ac:dyDescent="0.3">
      <c r="A766" s="16"/>
    </row>
    <row r="767" spans="1:1" x14ac:dyDescent="0.3">
      <c r="A767" s="16"/>
    </row>
    <row r="768" spans="1:1" x14ac:dyDescent="0.3">
      <c r="A768" s="16"/>
    </row>
    <row r="769" spans="1:1" x14ac:dyDescent="0.3">
      <c r="A769" s="16"/>
    </row>
    <row r="770" spans="1:1" x14ac:dyDescent="0.3">
      <c r="A770" s="16"/>
    </row>
    <row r="771" spans="1:1" x14ac:dyDescent="0.3">
      <c r="A771" s="16"/>
    </row>
    <row r="772" spans="1:1" x14ac:dyDescent="0.3">
      <c r="A772" s="16"/>
    </row>
    <row r="773" spans="1:1" x14ac:dyDescent="0.3">
      <c r="A773" s="16"/>
    </row>
    <row r="774" spans="1:1" x14ac:dyDescent="0.3">
      <c r="A774" s="16"/>
    </row>
    <row r="775" spans="1:1" x14ac:dyDescent="0.3">
      <c r="A775" s="16"/>
    </row>
    <row r="776" spans="1:1" x14ac:dyDescent="0.3">
      <c r="A776" s="16"/>
    </row>
    <row r="777" spans="1:1" x14ac:dyDescent="0.3">
      <c r="A777" s="16"/>
    </row>
    <row r="778" spans="1:1" x14ac:dyDescent="0.3">
      <c r="A778" s="16"/>
    </row>
    <row r="779" spans="1:1" x14ac:dyDescent="0.3">
      <c r="A779" s="16"/>
    </row>
    <row r="780" spans="1:1" x14ac:dyDescent="0.3">
      <c r="A780" s="16"/>
    </row>
    <row r="781" spans="1:1" x14ac:dyDescent="0.3">
      <c r="A781" s="16"/>
    </row>
    <row r="782" spans="1:1" x14ac:dyDescent="0.3">
      <c r="A782" s="16"/>
    </row>
    <row r="783" spans="1:1" x14ac:dyDescent="0.3">
      <c r="A783" s="16"/>
    </row>
    <row r="784" spans="1:1" x14ac:dyDescent="0.3">
      <c r="A784" s="16"/>
    </row>
    <row r="785" spans="1:1" x14ac:dyDescent="0.3">
      <c r="A785" s="16"/>
    </row>
    <row r="786" spans="1:1" x14ac:dyDescent="0.3">
      <c r="A786" s="16"/>
    </row>
    <row r="787" spans="1:1" x14ac:dyDescent="0.3">
      <c r="A787" s="16"/>
    </row>
    <row r="788" spans="1:1" x14ac:dyDescent="0.3">
      <c r="A788" s="16"/>
    </row>
    <row r="789" spans="1:1" x14ac:dyDescent="0.3">
      <c r="A789" s="16"/>
    </row>
    <row r="790" spans="1:1" x14ac:dyDescent="0.3">
      <c r="A790" s="16"/>
    </row>
    <row r="791" spans="1:1" x14ac:dyDescent="0.3">
      <c r="A791" s="16"/>
    </row>
    <row r="792" spans="1:1" x14ac:dyDescent="0.3">
      <c r="A792" s="16"/>
    </row>
    <row r="793" spans="1:1" x14ac:dyDescent="0.3">
      <c r="A793" s="16"/>
    </row>
    <row r="794" spans="1:1" x14ac:dyDescent="0.3">
      <c r="A794" s="16"/>
    </row>
    <row r="795" spans="1:1" x14ac:dyDescent="0.3">
      <c r="A795" s="16"/>
    </row>
    <row r="796" spans="1:1" x14ac:dyDescent="0.3">
      <c r="A796" s="16"/>
    </row>
    <row r="797" spans="1:1" x14ac:dyDescent="0.3">
      <c r="A797" s="16"/>
    </row>
  </sheetData>
  <sheetProtection algorithmName="SHA-512" hashValue="6NQCsIZJt7OLHRDqvkfcpASApOaBJkoMXQsIh+s5UM7d2m8QYy9maf3Izv2dRuks0QtjAaxs1DkAjPycjCqdBA==" saltValue="vSb23PO4TnSE3DgOKMaizw==" spinCount="100000" sheet="1" objects="1" scenarios="1"/>
  <protectedRanges>
    <protectedRange sqref="L5" name="Range2"/>
    <protectedRange sqref="L3:P3" name="Range1"/>
  </protectedRanges>
  <sortState xmlns:xlrd2="http://schemas.microsoft.com/office/spreadsheetml/2017/richdata2" ref="A1:A104">
    <sortCondition ref="A1"/>
  </sortState>
  <mergeCells count="5">
    <mergeCell ref="B1:O1"/>
    <mergeCell ref="L3:P3"/>
    <mergeCell ref="L4:P4"/>
    <mergeCell ref="L5:P5"/>
    <mergeCell ref="D3:I4"/>
  </mergeCells>
  <phoneticPr fontId="4" type="noConversion"/>
  <dataValidations count="2">
    <dataValidation type="list" allowBlank="1" showInputMessage="1" showErrorMessage="1" sqref="L5" xr:uid="{00000000-0002-0000-0200-000000000000}">
      <formula1>$A$400:$A$800</formula1>
    </dataValidation>
    <dataValidation type="list" allowBlank="1" showInputMessage="1" showErrorMessage="1" sqref="L3:P3" xr:uid="{00000000-0002-0000-0200-000001000000}">
      <formula1>$A$1:$A$120</formula1>
    </dataValidation>
  </dataValidations>
  <pageMargins left="0.31" right="0.31" top="0.36000000000000004" bottom="0.36000000000000004" header="0.30000000000000004" footer="0.30000000000000004"/>
  <pageSetup paperSize="9" scale="75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D8C3C5FF6F64B9D4367B81D88DE0E" ma:contentTypeVersion="15" ma:contentTypeDescription="Create a new document." ma:contentTypeScope="" ma:versionID="ab80b68050dd6b43a2a35ca83469de33">
  <xsd:schema xmlns:xsd="http://www.w3.org/2001/XMLSchema" xmlns:p="http://schemas.microsoft.com/office/2006/metadata/properties" xmlns:ns3="c0c43d4d-b7da-4a2b-8f97-25182fb94a41" xmlns:ns4="15e9fc89-c4ce-4b6c-ba83-13639de65aee" targetNamespace="http://schemas.microsoft.com/office/2006/metadata/properties" ma:root="true" ma:fieldsID="d4d9046d119628e97cf6d64774acf8f2" ns3:_="" ns4:_="">
    <xsd:import namespace="c0c43d4d-b7da-4a2b-8f97-25182fb94a41"/>
    <xsd:import namespace="15e9fc89-c4ce-4b6c-ba83-13639de65a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0c43d4d-b7da-4a2b-8f97-25182fb94a41" elementFormDefault="qualified">
    <xsd:import namespace="http://schemas.microsoft.com/office/2006/documentManagement/type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/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/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dms="http://schemas.microsoft.com/office/2006/documentManagement/types" targetNamespace="15e9fc89-c4ce-4b6c-ba83-13639de65aee" elementFormDefault="qualified">
    <xsd:import namespace="http://schemas.microsoft.com/office/2006/documentManagement/type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59D07-800B-4D08-B997-BCC0502BCFA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0c43d4d-b7da-4a2b-8f97-25182fb94a41"/>
    <ds:schemaRef ds:uri="15e9fc89-c4ce-4b6c-ba83-13639de65ae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87E0C-9093-43B6-A17E-2E93BC98D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c43d4d-b7da-4a2b-8f97-25182fb94a41"/>
    <ds:schemaRef ds:uri="15e9fc89-c4ce-4b6c-ba83-13639de65ae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A7C8259-432C-4F85-B3AF-8599B9B5DA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richa_000</dc:creator>
  <cp:lastModifiedBy>Daniel</cp:lastModifiedBy>
  <dcterms:created xsi:type="dcterms:W3CDTF">2015-02-17T15:30:30Z</dcterms:created>
  <dcterms:modified xsi:type="dcterms:W3CDTF">2021-06-08T16:16:54Z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0x010100C8FD8C3C5FF6F64B9D4367B81D88DE0E</vt:lpwstr>
  </property>
</Properties>
</file>